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coppaconsultancy-my.sharepoint.com/personal/geert_lubbers_coppa_nl/Documents/ProRail/Docs aanbesteding/"/>
    </mc:Choice>
  </mc:AlternateContent>
  <xr:revisionPtr revIDLastSave="19" documentId="8_{3F6F4B72-E389-4EA1-90FF-A1B3D4AE6F36}" xr6:coauthVersionLast="47" xr6:coauthVersionMax="47" xr10:uidLastSave="{A87786F3-17F8-40BB-937C-1C454B7D6102}"/>
  <bookViews>
    <workbookView xWindow="-108" yWindow="-108" windowWidth="23256" windowHeight="12576" xr2:uid="{8CF42FC1-884B-4A69-9417-22F12A909908}"/>
  </bookViews>
  <sheets>
    <sheet name="Bijlage 10 - Prijzenformulier" sheetId="1" r:id="rId1"/>
  </sheets>
  <definedNames>
    <definedName name="_xlnm.Print_Area" localSheetId="0">'Bijlage 10 - Prijzenformulier'!$A$1:$L$67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0" i="1" l="1"/>
  <c r="J59" i="1"/>
  <c r="J58" i="1"/>
  <c r="F41" i="1"/>
  <c r="F40" i="1"/>
  <c r="F53" i="1" l="1"/>
  <c r="F42" i="1"/>
  <c r="F52" i="1" l="1"/>
  <c r="F54" i="1"/>
  <c r="I47" i="1" l="1"/>
  <c r="G46" i="1"/>
  <c r="I46" i="1" s="1"/>
  <c r="G35" i="1"/>
  <c r="I35" i="1" s="1"/>
  <c r="G34" i="1"/>
  <c r="I34" i="1" s="1"/>
  <c r="H28" i="1"/>
  <c r="H29" i="1"/>
  <c r="H27" i="1"/>
  <c r="I48" i="1" l="1"/>
  <c r="K46" i="1" s="1"/>
  <c r="H30" i="1"/>
  <c r="J27" i="1" s="1"/>
  <c r="I36" i="1"/>
  <c r="K34" i="1" s="1"/>
  <c r="E53" i="1" l="1"/>
  <c r="G53" i="1" s="1"/>
  <c r="E41" i="1"/>
  <c r="G41" i="1" s="1"/>
  <c r="E40" i="1"/>
  <c r="H64" i="1" s="1"/>
  <c r="G40" i="1" l="1"/>
  <c r="H65" i="1"/>
  <c r="H66" i="1"/>
  <c r="E42" i="1"/>
  <c r="G42" i="1" s="1"/>
  <c r="E52" i="1" l="1"/>
  <c r="G52" i="1" s="1"/>
  <c r="E54" i="1" l="1"/>
  <c r="G54" i="1" s="1"/>
</calcChain>
</file>

<file path=xl/sharedStrings.xml><?xml version="1.0" encoding="utf-8"?>
<sst xmlns="http://schemas.openxmlformats.org/spreadsheetml/2006/main" count="165" uniqueCount="110">
  <si>
    <t>Eenheid</t>
  </si>
  <si>
    <t>Aantal</t>
  </si>
  <si>
    <t>Totaal</t>
  </si>
  <si>
    <t>Onderdeel</t>
  </si>
  <si>
    <t>Prijs voor voertuigafname</t>
  </si>
  <si>
    <t>Prijs voor aanschaf schuimblusvoertuig</t>
  </si>
  <si>
    <t>Prijs voor aanschaf module voor watertransport</t>
  </si>
  <si>
    <t>Prijs voor specialistisch onderhoud schuimblusvoertuig</t>
  </si>
  <si>
    <t>Prijs voor specialistisch onderhoud module voor watertransport</t>
  </si>
  <si>
    <t>Prijs voor generiek onderhoud schuimblusvoertuig</t>
  </si>
  <si>
    <t>Prijs voor generiek onderhoud module voor watertransport</t>
  </si>
  <si>
    <t>Per stuk</t>
  </si>
  <si>
    <t>Per jaar, per schuimblusvoertuig</t>
  </si>
  <si>
    <t>Per jaar, per module</t>
  </si>
  <si>
    <t>Aantal jaren</t>
  </si>
  <si>
    <t>Aantal voertuigen/ modules</t>
  </si>
  <si>
    <t>Type</t>
  </si>
  <si>
    <t>Eenmalige kosten</t>
  </si>
  <si>
    <t>Jaarlijkse kosten</t>
  </si>
  <si>
    <t>Prijsplafond</t>
  </si>
  <si>
    <t>Inschrijving</t>
  </si>
  <si>
    <t>PR-1</t>
  </si>
  <si>
    <t>PR-2</t>
  </si>
  <si>
    <t>PR-3</t>
  </si>
  <si>
    <t>PR-4</t>
  </si>
  <si>
    <t>PR-5</t>
  </si>
  <si>
    <t>PR-7</t>
  </si>
  <si>
    <t>PR-8</t>
  </si>
  <si>
    <t>Nr.</t>
  </si>
  <si>
    <t xml:space="preserve">Bonus clausule </t>
  </si>
  <si>
    <t>%</t>
  </si>
  <si>
    <t>Bonus bedrag</t>
  </si>
  <si>
    <t>Eenmalig</t>
  </si>
  <si>
    <t>Europese aanbesteding – TN 334205</t>
  </si>
  <si>
    <t>Instructie aan inschrijver</t>
  </si>
  <si>
    <t xml:space="preserve">Inschrijver past, op straffe van uitsluiting, alleen de geel gearceerde cellen aan. Inschrijver moet alle geel gearceerde cellen correct en ondubbelzinnig invullen. Inschrijver moet de geel gearceerde cellen met in achtneming van de overige in dit document opgenomen voorwaarden (en/of eisen) invullen. </t>
  </si>
  <si>
    <t>Inschrijver vult vaste eenheidsprijzen in (fixed fees). Deze vaste eenheidsprijzen zijn conform alle voorwaarden uit de leidraad en het programma van eisen.</t>
  </si>
  <si>
    <t>INST-1</t>
  </si>
  <si>
    <t>INST-2</t>
  </si>
  <si>
    <t>INST-3</t>
  </si>
  <si>
    <t>Som PR-1 t/m PR-5</t>
  </si>
  <si>
    <t>TOT-1</t>
  </si>
  <si>
    <t>Inschrijver dient alle eenheidsprijzen in exclusief BTW en BPM.</t>
  </si>
  <si>
    <t>INST-4</t>
  </si>
  <si>
    <t>INST-5</t>
  </si>
  <si>
    <t>INST-6</t>
  </si>
  <si>
    <t>INST-7</t>
  </si>
  <si>
    <t>INST-8</t>
  </si>
  <si>
    <t>Gegevens inschrijver</t>
  </si>
  <si>
    <t>Naam inschrijver</t>
  </si>
  <si>
    <t>Naam ondertekenaar</t>
  </si>
  <si>
    <t>Handtekening</t>
  </si>
  <si>
    <t>GI-1</t>
  </si>
  <si>
    <t>GI-2</t>
  </si>
  <si>
    <t>GI-3</t>
  </si>
  <si>
    <t>GI-4</t>
  </si>
  <si>
    <t>INST-9</t>
  </si>
  <si>
    <t>Vaste prijs per eenheid</t>
  </si>
  <si>
    <t>Landelijk - Aanschaf schuimblusvoertuigen</t>
  </si>
  <si>
    <t>BON-1</t>
  </si>
  <si>
    <t>BON-2</t>
  </si>
  <si>
    <t>BON-3</t>
  </si>
  <si>
    <t>Logo inschrijver</t>
  </si>
  <si>
    <t>Datum waarop dit formulier is ingevuld en ondertekend</t>
  </si>
  <si>
    <t>Bron</t>
  </si>
  <si>
    <t>INST-10</t>
  </si>
  <si>
    <t>Het aanbieden van de optie 'Generiek onderhoud' is niet verplicht. Als inschrijver geen generiek onderhoud aanbied moet inschrijver prijsonderdeel PR-7 en PR-8 beantwoorden met €0 (een nultarief). Als inschrijver generiek onderhoud aanbiedt moet dat voor zowel de schuimblusvoertuigen als de module voor watertransport aangeboden worden. Het is niet toegestaan om alleen generiek onderhoud aan te bieden voor de schuimblusvoertuigen of de module voor watertransport.</t>
  </si>
  <si>
    <t>Initiële levering (investering)</t>
  </si>
  <si>
    <t>Initiële dienstverlening (onderhoud)</t>
  </si>
  <si>
    <t>Optioneel dienstverlening (onderhoud)</t>
  </si>
  <si>
    <t>Inschrijfprijs initiële opdracht</t>
  </si>
  <si>
    <t>Prijsplafond 'initiële levering'</t>
  </si>
  <si>
    <t>Prijsplafond 'initiële dienstverlening'</t>
  </si>
  <si>
    <t>Initiële opdracht</t>
  </si>
  <si>
    <t>Voldoet inschrijving aan prijsplafond?</t>
  </si>
  <si>
    <t>T.b.v. beoordeling BPKV</t>
  </si>
  <si>
    <t>Som: PR-1 t/m PR-3</t>
  </si>
  <si>
    <t>Som: PR-4 &amp; PR-5</t>
  </si>
  <si>
    <t>Prijsplafond 'opties'</t>
  </si>
  <si>
    <t>Totale opdracht</t>
  </si>
  <si>
    <t>Inschrijfprijs op totale opdracht</t>
  </si>
  <si>
    <t>Som PR-7 &amp; PR-8</t>
  </si>
  <si>
    <t>SOM PR-1 t/m PR-8</t>
  </si>
  <si>
    <t xml:space="preserve">De prijs die ingevuld wordt voor PR-2, PR-5 en PR-8 is ook van toepassing als ProRail de optie voor de aanschaf van een tweede module voor watertransport licht. </t>
  </si>
  <si>
    <t>Inschrijfprijs initiële levering</t>
  </si>
  <si>
    <t>Inschrijfprijs initiële dienstverlening</t>
  </si>
  <si>
    <t>INT-1</t>
  </si>
  <si>
    <t>INT-2</t>
  </si>
  <si>
    <t>INT-3</t>
  </si>
  <si>
    <t>OPT-1</t>
  </si>
  <si>
    <t>Inschrijfprijs optionele dienstverlening</t>
  </si>
  <si>
    <t>Bijlage 10: Prijzenformulier</t>
  </si>
  <si>
    <t>Te leveren opties</t>
  </si>
  <si>
    <t>INST-11</t>
  </si>
  <si>
    <t>Kantelsysteem cabine voorzien van aansluitingen (snelkoppelingen) voor een externe elektrische pomp in de onderhoudswerkplaats (conform blad 3: opt 01 van programma van eisen).</t>
  </si>
  <si>
    <t>Leveren van een extern meetsysteem voor de afzonderlijke vloeistofstromen (conform blad 3: opt 02 van programma van eisen).</t>
  </si>
  <si>
    <t>Prijs per stuk (per voertuig)</t>
  </si>
  <si>
    <t>Blusarm is voorzien van een extra camera (conform blad 3: opt 03 van programma van eisen).</t>
  </si>
  <si>
    <t>ODT-1</t>
  </si>
  <si>
    <t>OPT-2</t>
  </si>
  <si>
    <t>OPT-3</t>
  </si>
  <si>
    <t xml:space="preserve">De inschrijfprijs initiële opdracht (INT-3: cel is oranje gearceerd), zoals door dit prijsinvulformulier berekend is, wordt gebruikt bij de beoordeling van de inschrijving met de BPKV. Lees: op de inschrijfprijs initiële opdracht wordt de behaalde fictieve kwaliteitskorting in mindering gebracht t.b.v. de beoordeling. </t>
  </si>
  <si>
    <t xml:space="preserve">Bonus per voertuig: levering binnen 22 tot 24 maanden na bestelling (opdrachtverstrekking) </t>
  </si>
  <si>
    <t>Maximale bonus, per voertuig: levering binnen 16 tot 18 maanden na bestelling (opdrachtverstrekking)</t>
  </si>
  <si>
    <t>Dit prijsinvulformulier berekent automatisch de inschrijfprijs initiële levering (INT-1), de inschrijfprijs initiële dienstverlening (INT-2) en de inschrijfprijs initiële opdracht (INT-3). Op de drie voornoemde inschrijfprijzen is een plafondprijs van toepassing. Dit prijsinvulformulier laat automatisch zien of de inschrijfprijs aan dit prijsplafond voldoet. Inschrijvingen waarin één of meerdere van deze prijsplafonds overschreden zijn worden ongeldig verklaard en uitgesloten.</t>
  </si>
  <si>
    <t>Dit prijsinvulformulier berekent automatisch de inschrijfprijs optionele dienstverlening (OPT-1). Op de inschrijfprijs optionele dienstverlening is een plafondprijs van toepassing. Dit prijsinvulformulier laat automatisch zien of de inschrijfprijs optionele dienstverlening aan dit prijsplafond voldoet. Inschrijvingen waarin dit prijsplafond overschreden is worden ongeldig verklaard en uitgesloten.</t>
  </si>
  <si>
    <t>Dit prijsinvulformulier berekent automatisch de inschrijfprijs totale opdracht (TOT-1). Op de inschrijfprijs totale opdracht is een plafondprijs van toepassing. Dit prijsinvulformulier laat automatisch zien of de inschrijfprijs totale opdracht aan dit prijsplafond voldoet. Inschrijvingen waarin dit prijsplafond overschreden is worden ongeldig verklaard en uitgesloten.</t>
  </si>
  <si>
    <t>De optioneel te leveren opties (OPT-1 t/m OPT-3) zijn niet verplicht om aan te bieden. Als inschrijver één of meerdere van deze opties niet aanbiet moet inschrijver prijsonderdeel OPT-1, OPT-2 en/of OPT-3 beantwoorden met €0 (een nultarief). Als inschrijver de optioneel te leveren opties wel aanbiet worden de opgegeven eenheidsprijzen niet meegenomen in de beoordeling van het onderdeel prijs, eveneens is er geen prijsplafond van toepassing.</t>
  </si>
  <si>
    <t>Het indienen van negatieve eenheidsprijzen is op straffe van uitsluiting verboden. M.u.v. prijsonderdeel PR-7, PR-8, OPT1, OPT-2 en OPT-3 is het indienen van een nultarief -op straffe van uitsluiting- verboden. Als inschrijver een nultarief indient voor PR-7, PR-8, OPT1, OPT-2 en OPT-3 wordt verondersteld dat inschrijver de optie 'Generiek onderhoud' danwel de optioneel te leveren opties niet aanbiet in zijn inschrijving.</t>
  </si>
  <si>
    <t xml:space="preserve">Bonus per voertuig: levering binnen 19 tot 21 maanden na bestelling (opdrachtverstrekking)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</si>
</sst>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 #,##0;&quot;€&quot;\ \-#,##0"/>
    <numFmt numFmtId="44" formatCode="_ &quot;€&quot;\ * #,##0.00_ ;_ &quot;€&quot;\ * \-#,##0.00_ ;_ &quot;€&quot;\ * &quot;-&quot;??_ ;_ @_ "/>
    <numFmt numFmtId="164" formatCode="0.0%"/>
  </numFmts>
  <fonts count="14" x14ac:knownFonts="1">
    <font>
      <sz val="11"/>
      <color theme="1"/>
      <name val="Calibri"/>
      <family val="2"/>
      <scheme val="minor"/>
    </font>
    <font>
      <sz val="11"/>
      <color theme="1"/>
      <name val="Calibri"/>
      <family val="2"/>
      <scheme val="minor"/>
    </font>
    <font>
      <sz val="8"/>
      <name val="Calibri"/>
      <family val="2"/>
      <scheme val="minor"/>
    </font>
    <font>
      <sz val="10"/>
      <color theme="1"/>
      <name val="Arial"/>
      <family val="2"/>
    </font>
    <font>
      <sz val="9"/>
      <color theme="1"/>
      <name val="Arial"/>
      <family val="2"/>
    </font>
    <font>
      <b/>
      <sz val="9"/>
      <color theme="1"/>
      <name val="Arial"/>
      <family val="2"/>
    </font>
    <font>
      <sz val="10"/>
      <color theme="0"/>
      <name val="Arial"/>
      <family val="2"/>
    </font>
    <font>
      <b/>
      <sz val="10"/>
      <color theme="0"/>
      <name val="Arial"/>
      <family val="2"/>
    </font>
    <font>
      <b/>
      <sz val="14"/>
      <color theme="1"/>
      <name val="Arial"/>
      <family val="2"/>
    </font>
    <font>
      <b/>
      <sz val="10"/>
      <color theme="1"/>
      <name val="Arial"/>
      <family val="2"/>
    </font>
    <font>
      <i/>
      <sz val="10"/>
      <color theme="1"/>
      <name val="Arial"/>
      <family val="2"/>
    </font>
    <font>
      <b/>
      <i/>
      <sz val="10"/>
      <color theme="1"/>
      <name val="Arial"/>
      <family val="2"/>
    </font>
    <font>
      <b/>
      <sz val="20"/>
      <color theme="1"/>
      <name val="Arial"/>
      <family val="2"/>
    </font>
    <font>
      <i/>
      <sz val="9"/>
      <color theme="1"/>
      <name val="Arial"/>
      <family val="2"/>
    </font>
  </fonts>
  <fills count="7">
    <fill>
      <patternFill patternType="none"/>
    </fill>
    <fill>
      <patternFill patternType="gray125"/>
    </fill>
    <fill>
      <patternFill patternType="solid">
        <fgColor rgb="FFFFFF00"/>
        <bgColor indexed="64"/>
      </patternFill>
    </fill>
    <fill>
      <patternFill patternType="solid">
        <fgColor rgb="FFCC0000"/>
        <bgColor indexed="64"/>
      </patternFill>
    </fill>
    <fill>
      <patternFill patternType="solid">
        <fgColor rgb="FFC00000"/>
        <bgColor indexed="64"/>
      </patternFill>
    </fill>
    <fill>
      <patternFill patternType="solid">
        <fgColor rgb="FFC0C0C0"/>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vertical="center" wrapText="1"/>
    </xf>
    <xf numFmtId="164" fontId="4" fillId="0" borderId="1" xfId="2" applyNumberFormat="1" applyFont="1" applyBorder="1" applyAlignment="1">
      <alignment horizontal="center" vertical="center" wrapText="1"/>
    </xf>
    <xf numFmtId="0" fontId="3" fillId="0" borderId="0" xfId="0" applyFont="1" applyAlignment="1">
      <alignment vertical="center" wrapText="1"/>
    </xf>
    <xf numFmtId="5" fontId="3" fillId="0" borderId="0" xfId="0" applyNumberFormat="1" applyFont="1" applyBorder="1" applyAlignment="1">
      <alignment horizontal="center" vertical="center" wrapText="1"/>
    </xf>
    <xf numFmtId="0" fontId="4" fillId="0" borderId="0" xfId="0" applyFont="1" applyBorder="1" applyAlignment="1">
      <alignment vertical="center" wrapText="1"/>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9" fillId="0" borderId="0" xfId="0" applyFont="1" applyFill="1" applyBorder="1" applyAlignment="1">
      <alignment horizontal="center" vertical="center" wrapText="1"/>
    </xf>
    <xf numFmtId="44" fontId="10" fillId="0" borderId="0" xfId="0" applyNumberFormat="1" applyFont="1" applyBorder="1" applyAlignment="1">
      <alignment vertical="center" wrapText="1"/>
    </xf>
    <xf numFmtId="44" fontId="13" fillId="0" borderId="0" xfId="0" applyNumberFormat="1" applyFont="1" applyBorder="1" applyAlignment="1">
      <alignment vertical="center" wrapText="1"/>
    </xf>
    <xf numFmtId="0" fontId="9" fillId="0" borderId="0" xfId="0" applyFont="1" applyBorder="1" applyAlignment="1">
      <alignment vertical="center" wrapText="1"/>
    </xf>
    <xf numFmtId="44" fontId="4" fillId="0" borderId="1" xfId="0" applyNumberFormat="1" applyFont="1" applyBorder="1" applyAlignment="1">
      <alignment vertical="center" wrapText="1"/>
    </xf>
    <xf numFmtId="5"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4" fontId="4"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44" fontId="4" fillId="0" borderId="1" xfId="0" applyNumberFormat="1" applyFont="1" applyFill="1" applyBorder="1" applyAlignment="1">
      <alignment horizontal="center" vertical="center" wrapText="1"/>
    </xf>
    <xf numFmtId="0" fontId="9" fillId="0" borderId="2" xfId="0" applyFont="1" applyBorder="1" applyAlignment="1">
      <alignment horizontal="center" vertical="center" wrapText="1"/>
    </xf>
    <xf numFmtId="5" fontId="9" fillId="0" borderId="4" xfId="0" applyNumberFormat="1" applyFont="1" applyBorder="1" applyAlignment="1">
      <alignment horizontal="center" vertical="center" wrapText="1"/>
    </xf>
    <xf numFmtId="44" fontId="4" fillId="0" borderId="12" xfId="0" applyNumberFormat="1" applyFont="1" applyBorder="1" applyAlignment="1">
      <alignment horizontal="center" vertical="center" wrapText="1"/>
    </xf>
    <xf numFmtId="44" fontId="9" fillId="6" borderId="11" xfId="0" applyNumberFormat="1" applyFont="1" applyFill="1" applyBorder="1" applyAlignment="1">
      <alignment horizontal="center" vertical="center" wrapText="1"/>
    </xf>
    <xf numFmtId="0" fontId="7" fillId="3" borderId="3" xfId="0" applyFont="1" applyFill="1" applyBorder="1" applyAlignment="1">
      <alignment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4" borderId="9" xfId="0" applyFont="1" applyFill="1" applyBorder="1" applyAlignment="1">
      <alignment vertical="center" wrapText="1"/>
    </xf>
    <xf numFmtId="0" fontId="7" fillId="4" borderId="9"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9" xfId="0" applyFont="1" applyFill="1" applyBorder="1" applyAlignment="1">
      <alignment vertical="center" wrapText="1"/>
    </xf>
    <xf numFmtId="0" fontId="3" fillId="4" borderId="9" xfId="0" applyFont="1" applyFill="1" applyBorder="1" applyAlignment="1">
      <alignment vertical="center" wrapText="1"/>
    </xf>
    <xf numFmtId="0" fontId="3" fillId="4" borderId="6" xfId="0" applyFont="1" applyFill="1" applyBorder="1" applyAlignment="1">
      <alignment vertical="center" wrapText="1"/>
    </xf>
    <xf numFmtId="0" fontId="5" fillId="5" borderId="7" xfId="0" applyFont="1" applyFill="1" applyBorder="1" applyAlignment="1">
      <alignment horizontal="center" vertical="center" wrapText="1"/>
    </xf>
    <xf numFmtId="0" fontId="5" fillId="5" borderId="10" xfId="0" applyFont="1" applyFill="1" applyBorder="1" applyAlignment="1">
      <alignment vertical="center" wrapText="1"/>
    </xf>
    <xf numFmtId="0" fontId="5" fillId="5" borderId="10"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7" fillId="3" borderId="5" xfId="0" applyFont="1" applyFill="1" applyBorder="1" applyAlignment="1">
      <alignment vertical="center" wrapText="1"/>
    </xf>
    <xf numFmtId="0" fontId="7" fillId="3" borderId="9" xfId="0" applyFont="1" applyFill="1" applyBorder="1" applyAlignment="1">
      <alignment vertical="center" wrapText="1"/>
    </xf>
    <xf numFmtId="0" fontId="9" fillId="3" borderId="9" xfId="0" applyFont="1" applyFill="1" applyBorder="1" applyAlignment="1">
      <alignment horizontal="center" vertical="center" wrapText="1"/>
    </xf>
    <xf numFmtId="0" fontId="9" fillId="3" borderId="9" xfId="0" applyFont="1" applyFill="1" applyBorder="1" applyAlignment="1">
      <alignment vertical="center" wrapText="1"/>
    </xf>
    <xf numFmtId="0" fontId="9" fillId="3" borderId="6" xfId="0" applyFont="1" applyFill="1" applyBorder="1" applyAlignment="1">
      <alignment vertical="center" wrapText="1"/>
    </xf>
    <xf numFmtId="0" fontId="7" fillId="3" borderId="6" xfId="0" applyFont="1" applyFill="1" applyBorder="1" applyAlignment="1">
      <alignment vertical="center" wrapText="1"/>
    </xf>
    <xf numFmtId="0" fontId="7" fillId="3" borderId="5"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6" xfId="0" applyFont="1" applyFill="1" applyBorder="1" applyAlignment="1">
      <alignment horizontal="center" vertical="center" wrapText="1"/>
    </xf>
    <xf numFmtId="44" fontId="4" fillId="2" borderId="1" xfId="1" applyFont="1" applyFill="1" applyBorder="1" applyAlignment="1" applyProtection="1">
      <alignment horizontal="center" vertical="center" wrapText="1"/>
      <protection locked="0"/>
    </xf>
    <xf numFmtId="5" fontId="4" fillId="0" borderId="1" xfId="0" applyNumberFormat="1" applyFont="1" applyBorder="1" applyAlignment="1">
      <alignment horizontal="center" vertical="center" wrapText="1"/>
    </xf>
    <xf numFmtId="44"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5" fillId="5" borderId="10" xfId="0" applyFont="1" applyFill="1" applyBorder="1" applyAlignment="1">
      <alignment horizontal="left" vertical="center" wrapText="1"/>
    </xf>
    <xf numFmtId="0" fontId="4" fillId="0" borderId="1" xfId="0" applyFont="1" applyBorder="1" applyAlignment="1">
      <alignment horizontal="center" vertical="center" wrapText="1"/>
    </xf>
    <xf numFmtId="44" fontId="11" fillId="6" borderId="13" xfId="0" applyNumberFormat="1" applyFont="1" applyFill="1" applyBorder="1" applyAlignment="1">
      <alignment horizontal="left" vertical="center" wrapText="1"/>
    </xf>
    <xf numFmtId="44" fontId="11" fillId="6" borderId="14" xfId="0" applyNumberFormat="1" applyFont="1" applyFill="1" applyBorder="1" applyAlignment="1">
      <alignment horizontal="left" vertical="center" wrapText="1"/>
    </xf>
    <xf numFmtId="0" fontId="4" fillId="2" borderId="1" xfId="0" applyFont="1" applyFill="1" applyBorder="1" applyAlignment="1" applyProtection="1">
      <alignment horizontal="left" vertical="center" wrapText="1"/>
      <protection locked="0"/>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0" fontId="12" fillId="0" borderId="0" xfId="0" applyFont="1" applyBorder="1" applyAlignment="1">
      <alignment horizontal="center" vertical="center" wrapText="1"/>
    </xf>
    <xf numFmtId="0" fontId="8" fillId="0" borderId="0"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cellXfs>
  <cellStyles count="3">
    <cellStyle name="Procent" xfId="2" builtinId="5"/>
    <cellStyle name="Standaard" xfId="0" builtinId="0"/>
    <cellStyle name="Valuta" xfId="1" builtinId="4"/>
  </cellStyles>
  <dxfs count="10">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s>
  <tableStyles count="0" defaultTableStyle="TableStyleMedium2" defaultPivotStyle="PivotStyleLight16"/>
  <colors>
    <mruColors>
      <color rgb="FFCC0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228600</xdr:colOff>
      <xdr:row>1</xdr:row>
      <xdr:rowOff>179070</xdr:rowOff>
    </xdr:from>
    <xdr:to>
      <xdr:col>10</xdr:col>
      <xdr:colOff>586989</xdr:colOff>
      <xdr:row>3</xdr:row>
      <xdr:rowOff>21297</xdr:rowOff>
    </xdr:to>
    <xdr:pic>
      <xdr:nvPicPr>
        <xdr:cNvPr id="2" name="Afbeelding 1">
          <a:extLst>
            <a:ext uri="{FF2B5EF4-FFF2-40B4-BE49-F238E27FC236}">
              <a16:creationId xmlns:a16="http://schemas.microsoft.com/office/drawing/2014/main" id="{915C6B3E-5243-4EBA-880E-CF709F9B59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360045"/>
          <a:ext cx="1600449" cy="352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17143</xdr:colOff>
      <xdr:row>41</xdr:row>
      <xdr:rowOff>19048</xdr:rowOff>
    </xdr:from>
    <xdr:to>
      <xdr:col>7</xdr:col>
      <xdr:colOff>1228003</xdr:colOff>
      <xdr:row>41</xdr:row>
      <xdr:rowOff>244573</xdr:rowOff>
    </xdr:to>
    <xdr:sp macro="" textlink="">
      <xdr:nvSpPr>
        <xdr:cNvPr id="3" name="Pijl: links 2">
          <a:extLst>
            <a:ext uri="{FF2B5EF4-FFF2-40B4-BE49-F238E27FC236}">
              <a16:creationId xmlns:a16="http://schemas.microsoft.com/office/drawing/2014/main" id="{DA85B364-C528-4E82-9CD1-3EF2E71AC2E8}"/>
            </a:ext>
          </a:extLst>
        </xdr:cNvPr>
        <xdr:cNvSpPr/>
      </xdr:nvSpPr>
      <xdr:spPr>
        <a:xfrm>
          <a:off x="8894443" y="9839323"/>
          <a:ext cx="1210860" cy="225525"/>
        </a:xfrm>
        <a:prstGeom prst="leftArrow">
          <a:avLst/>
        </a:prstGeom>
        <a:solidFill>
          <a:srgbClr val="CC0000"/>
        </a:solidFill>
        <a:ln>
          <a:solidFill>
            <a:srgbClr val="CC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B7EB-F6AC-47C5-9705-27E64E7C70A8}">
  <sheetPr>
    <pageSetUpPr fitToPage="1"/>
  </sheetPr>
  <dimension ref="B2:K66"/>
  <sheetViews>
    <sheetView showGridLines="0" tabSelected="1" view="pageBreakPreview" zoomScaleNormal="100" zoomScaleSheetLayoutView="100" workbookViewId="0">
      <selection activeCell="I60" sqref="I60"/>
    </sheetView>
  </sheetViews>
  <sheetFormatPr defaultColWidth="8.88671875" defaultRowHeight="13.2" x14ac:dyDescent="0.3"/>
  <cols>
    <col min="1" max="1" width="3.5546875" style="6" customWidth="1"/>
    <col min="2" max="2" width="8.88671875" style="2"/>
    <col min="3" max="3" width="44.6640625" style="6" customWidth="1"/>
    <col min="4" max="7" width="18.109375" style="2" customWidth="1"/>
    <col min="8" max="11" width="18.109375" style="6" customWidth="1"/>
    <col min="12" max="12" width="3.6640625" style="6" customWidth="1"/>
    <col min="13" max="16384" width="8.88671875" style="6"/>
  </cols>
  <sheetData>
    <row r="2" spans="2:11" ht="23.25" customHeight="1" x14ac:dyDescent="0.3">
      <c r="B2" s="66" t="s">
        <v>58</v>
      </c>
      <c r="C2" s="66"/>
      <c r="D2" s="66"/>
      <c r="E2" s="66"/>
      <c r="F2" s="66"/>
      <c r="G2" s="66"/>
      <c r="H2" s="66"/>
      <c r="I2" s="66"/>
      <c r="J2" s="66"/>
      <c r="K2" s="66"/>
    </row>
    <row r="3" spans="2:11" ht="18" customHeight="1" x14ac:dyDescent="0.3">
      <c r="B3" s="67" t="s">
        <v>33</v>
      </c>
      <c r="C3" s="67"/>
      <c r="D3" s="67"/>
      <c r="E3" s="67"/>
      <c r="F3" s="67"/>
      <c r="G3" s="67"/>
      <c r="H3" s="67"/>
      <c r="I3" s="67"/>
      <c r="J3" s="67"/>
      <c r="K3" s="67"/>
    </row>
    <row r="4" spans="2:11" ht="18" customHeight="1" x14ac:dyDescent="0.3">
      <c r="B4" s="67" t="s">
        <v>91</v>
      </c>
      <c r="C4" s="67"/>
      <c r="D4" s="67"/>
      <c r="E4" s="67"/>
      <c r="F4" s="67"/>
      <c r="G4" s="67"/>
      <c r="H4" s="67"/>
      <c r="I4" s="67"/>
      <c r="J4" s="67"/>
      <c r="K4" s="67"/>
    </row>
    <row r="5" spans="2:11" x14ac:dyDescent="0.3">
      <c r="B5" s="1"/>
      <c r="C5" s="9"/>
      <c r="D5" s="1"/>
      <c r="E5" s="1"/>
      <c r="F5" s="1"/>
      <c r="G5" s="1"/>
      <c r="H5" s="9"/>
      <c r="I5" s="9"/>
      <c r="J5" s="9"/>
      <c r="K5" s="9"/>
    </row>
    <row r="6" spans="2:11" x14ac:dyDescent="0.3">
      <c r="B6" s="32" t="s">
        <v>28</v>
      </c>
      <c r="C6" s="26" t="s">
        <v>34</v>
      </c>
      <c r="D6" s="27"/>
      <c r="E6" s="27"/>
      <c r="F6" s="27"/>
      <c r="G6" s="27"/>
      <c r="H6" s="28"/>
      <c r="I6" s="28"/>
      <c r="J6" s="28"/>
      <c r="K6" s="29"/>
    </row>
    <row r="7" spans="2:11" ht="27" customHeight="1" x14ac:dyDescent="0.3">
      <c r="B7" s="17" t="s">
        <v>37</v>
      </c>
      <c r="C7" s="56" t="s">
        <v>35</v>
      </c>
      <c r="D7" s="56"/>
      <c r="E7" s="56"/>
      <c r="F7" s="56"/>
      <c r="G7" s="56"/>
      <c r="H7" s="56"/>
      <c r="I7" s="56"/>
      <c r="J7" s="56"/>
      <c r="K7" s="56"/>
    </row>
    <row r="8" spans="2:11" ht="14.4" customHeight="1" x14ac:dyDescent="0.3">
      <c r="B8" s="17" t="s">
        <v>38</v>
      </c>
      <c r="C8" s="56" t="s">
        <v>36</v>
      </c>
      <c r="D8" s="56"/>
      <c r="E8" s="56"/>
      <c r="F8" s="56"/>
      <c r="G8" s="56"/>
      <c r="H8" s="56"/>
      <c r="I8" s="56"/>
      <c r="J8" s="56"/>
      <c r="K8" s="56"/>
    </row>
    <row r="9" spans="2:11" x14ac:dyDescent="0.3">
      <c r="B9" s="17" t="s">
        <v>39</v>
      </c>
      <c r="C9" s="56" t="s">
        <v>83</v>
      </c>
      <c r="D9" s="56"/>
      <c r="E9" s="56"/>
      <c r="F9" s="56"/>
      <c r="G9" s="56"/>
      <c r="H9" s="56"/>
      <c r="I9" s="56"/>
      <c r="J9" s="56"/>
      <c r="K9" s="56"/>
    </row>
    <row r="10" spans="2:11" ht="27" customHeight="1" x14ac:dyDescent="0.3">
      <c r="B10" s="17" t="s">
        <v>43</v>
      </c>
      <c r="C10" s="56" t="s">
        <v>104</v>
      </c>
      <c r="D10" s="56"/>
      <c r="E10" s="56"/>
      <c r="F10" s="56"/>
      <c r="G10" s="56"/>
      <c r="H10" s="56"/>
      <c r="I10" s="56"/>
      <c r="J10" s="56"/>
      <c r="K10" s="56"/>
    </row>
    <row r="11" spans="2:11" ht="27" customHeight="1" x14ac:dyDescent="0.3">
      <c r="B11" s="17" t="s">
        <v>44</v>
      </c>
      <c r="C11" s="56" t="s">
        <v>101</v>
      </c>
      <c r="D11" s="56"/>
      <c r="E11" s="56"/>
      <c r="F11" s="56"/>
      <c r="G11" s="56"/>
      <c r="H11" s="56"/>
      <c r="I11" s="56"/>
      <c r="J11" s="56"/>
      <c r="K11" s="56"/>
    </row>
    <row r="12" spans="2:11" ht="27" customHeight="1" x14ac:dyDescent="0.3">
      <c r="B12" s="17" t="s">
        <v>45</v>
      </c>
      <c r="C12" s="56" t="s">
        <v>105</v>
      </c>
      <c r="D12" s="56"/>
      <c r="E12" s="56"/>
      <c r="F12" s="56"/>
      <c r="G12" s="56"/>
      <c r="H12" s="56"/>
      <c r="I12" s="56"/>
      <c r="J12" s="56"/>
      <c r="K12" s="56"/>
    </row>
    <row r="13" spans="2:11" ht="27" customHeight="1" x14ac:dyDescent="0.3">
      <c r="B13" s="17" t="s">
        <v>46</v>
      </c>
      <c r="C13" s="56" t="s">
        <v>106</v>
      </c>
      <c r="D13" s="56"/>
      <c r="E13" s="56"/>
      <c r="F13" s="56"/>
      <c r="G13" s="56"/>
      <c r="H13" s="56"/>
      <c r="I13" s="56"/>
      <c r="J13" s="56"/>
      <c r="K13" s="56"/>
    </row>
    <row r="14" spans="2:11" ht="27" customHeight="1" x14ac:dyDescent="0.3">
      <c r="B14" s="17" t="s">
        <v>47</v>
      </c>
      <c r="C14" s="56" t="s">
        <v>66</v>
      </c>
      <c r="D14" s="56"/>
      <c r="E14" s="56"/>
      <c r="F14" s="56"/>
      <c r="G14" s="56"/>
      <c r="H14" s="56"/>
      <c r="I14" s="56"/>
      <c r="J14" s="56"/>
      <c r="K14" s="56"/>
    </row>
    <row r="15" spans="2:11" ht="27" customHeight="1" x14ac:dyDescent="0.3">
      <c r="B15" s="17" t="s">
        <v>56</v>
      </c>
      <c r="C15" s="68" t="s">
        <v>107</v>
      </c>
      <c r="D15" s="69"/>
      <c r="E15" s="69"/>
      <c r="F15" s="69"/>
      <c r="G15" s="69"/>
      <c r="H15" s="69"/>
      <c r="I15" s="69"/>
      <c r="J15" s="69"/>
      <c r="K15" s="70"/>
    </row>
    <row r="16" spans="2:11" ht="14.4" customHeight="1" x14ac:dyDescent="0.3">
      <c r="B16" s="17" t="s">
        <v>65</v>
      </c>
      <c r="C16" s="56" t="s">
        <v>42</v>
      </c>
      <c r="D16" s="56"/>
      <c r="E16" s="56"/>
      <c r="F16" s="56"/>
      <c r="G16" s="56"/>
      <c r="H16" s="56"/>
      <c r="I16" s="56"/>
      <c r="J16" s="56"/>
      <c r="K16" s="56"/>
    </row>
    <row r="17" spans="2:11" ht="27" customHeight="1" x14ac:dyDescent="0.3">
      <c r="B17" s="17" t="s">
        <v>93</v>
      </c>
      <c r="C17" s="56" t="s">
        <v>108</v>
      </c>
      <c r="D17" s="56"/>
      <c r="E17" s="56"/>
      <c r="F17" s="56"/>
      <c r="G17" s="56"/>
      <c r="H17" s="56"/>
      <c r="I17" s="56"/>
      <c r="J17" s="56"/>
      <c r="K17" s="56"/>
    </row>
    <row r="18" spans="2:11" x14ac:dyDescent="0.3">
      <c r="B18" s="1"/>
      <c r="C18" s="9"/>
      <c r="D18" s="1"/>
      <c r="E18" s="1"/>
      <c r="F18" s="1"/>
      <c r="G18" s="1"/>
      <c r="H18" s="9"/>
      <c r="I18" s="9"/>
      <c r="J18" s="9"/>
      <c r="K18" s="9"/>
    </row>
    <row r="19" spans="2:11" x14ac:dyDescent="0.3">
      <c r="B19" s="32" t="s">
        <v>28</v>
      </c>
      <c r="C19" s="26" t="s">
        <v>48</v>
      </c>
      <c r="D19" s="30"/>
      <c r="E19" s="30"/>
      <c r="F19" s="31"/>
      <c r="G19" s="1"/>
      <c r="H19" s="62" t="s">
        <v>62</v>
      </c>
      <c r="I19" s="63"/>
      <c r="J19" s="63"/>
      <c r="K19" s="64"/>
    </row>
    <row r="20" spans="2:11" x14ac:dyDescent="0.3">
      <c r="B20" s="17" t="s">
        <v>52</v>
      </c>
      <c r="C20" s="4" t="s">
        <v>49</v>
      </c>
      <c r="D20" s="61"/>
      <c r="E20" s="61"/>
      <c r="F20" s="61"/>
      <c r="G20" s="3"/>
      <c r="H20" s="65"/>
      <c r="I20" s="65"/>
      <c r="J20" s="65"/>
      <c r="K20" s="65"/>
    </row>
    <row r="21" spans="2:11" ht="14.4" customHeight="1" x14ac:dyDescent="0.3">
      <c r="B21" s="17" t="s">
        <v>53</v>
      </c>
      <c r="C21" s="4" t="s">
        <v>63</v>
      </c>
      <c r="D21" s="61"/>
      <c r="E21" s="61"/>
      <c r="F21" s="61"/>
      <c r="G21" s="3"/>
      <c r="H21" s="65"/>
      <c r="I21" s="65"/>
      <c r="J21" s="65"/>
      <c r="K21" s="65"/>
    </row>
    <row r="22" spans="2:11" x14ac:dyDescent="0.3">
      <c r="B22" s="17" t="s">
        <v>54</v>
      </c>
      <c r="C22" s="4" t="s">
        <v>50</v>
      </c>
      <c r="D22" s="61"/>
      <c r="E22" s="61"/>
      <c r="F22" s="61"/>
      <c r="G22" s="3"/>
      <c r="H22" s="65"/>
      <c r="I22" s="65"/>
      <c r="J22" s="65"/>
      <c r="K22" s="65"/>
    </row>
    <row r="23" spans="2:11" ht="56.25" customHeight="1" x14ac:dyDescent="0.3">
      <c r="B23" s="17" t="s">
        <v>55</v>
      </c>
      <c r="C23" s="4" t="s">
        <v>51</v>
      </c>
      <c r="D23" s="61"/>
      <c r="E23" s="61"/>
      <c r="F23" s="61"/>
      <c r="G23" s="3"/>
      <c r="H23" s="65"/>
      <c r="I23" s="65"/>
      <c r="J23" s="65"/>
      <c r="K23" s="65"/>
    </row>
    <row r="24" spans="2:11" x14ac:dyDescent="0.3">
      <c r="B24" s="1"/>
      <c r="C24" s="9"/>
      <c r="D24" s="1"/>
      <c r="E24" s="1"/>
      <c r="F24" s="1"/>
      <c r="G24" s="1"/>
      <c r="H24" s="9"/>
      <c r="I24" s="9"/>
      <c r="J24" s="9"/>
      <c r="K24" s="9"/>
    </row>
    <row r="25" spans="2:11" x14ac:dyDescent="0.3">
      <c r="B25" s="33"/>
      <c r="C25" s="34" t="s">
        <v>67</v>
      </c>
      <c r="D25" s="35"/>
      <c r="E25" s="36"/>
      <c r="F25" s="36"/>
      <c r="G25" s="36"/>
      <c r="H25" s="37"/>
      <c r="I25" s="38"/>
      <c r="J25" s="39"/>
      <c r="K25" s="10"/>
    </row>
    <row r="26" spans="2:11" ht="24" x14ac:dyDescent="0.3">
      <c r="B26" s="40" t="s">
        <v>28</v>
      </c>
      <c r="C26" s="41" t="s">
        <v>3</v>
      </c>
      <c r="D26" s="42" t="s">
        <v>16</v>
      </c>
      <c r="E26" s="42" t="s">
        <v>0</v>
      </c>
      <c r="F26" s="42" t="s">
        <v>1</v>
      </c>
      <c r="G26" s="42" t="s">
        <v>57</v>
      </c>
      <c r="H26" s="42" t="s">
        <v>2</v>
      </c>
      <c r="I26" s="42" t="s">
        <v>71</v>
      </c>
      <c r="J26" s="43" t="s">
        <v>74</v>
      </c>
      <c r="K26" s="11"/>
    </row>
    <row r="27" spans="2:11" x14ac:dyDescent="0.3">
      <c r="B27" s="17" t="s">
        <v>21</v>
      </c>
      <c r="C27" s="4" t="s">
        <v>5</v>
      </c>
      <c r="D27" s="17" t="s">
        <v>17</v>
      </c>
      <c r="E27" s="17" t="s">
        <v>11</v>
      </c>
      <c r="F27" s="17">
        <v>3</v>
      </c>
      <c r="G27" s="53">
        <v>0</v>
      </c>
      <c r="H27" s="15">
        <f>F27*G27</f>
        <v>0</v>
      </c>
      <c r="I27" s="54">
        <v>2953000</v>
      </c>
      <c r="J27" s="54" t="str">
        <f>IF(H30&lt;(I27+1),"Ja","Nee")</f>
        <v>Ja</v>
      </c>
      <c r="K27" s="7"/>
    </row>
    <row r="28" spans="2:11" x14ac:dyDescent="0.3">
      <c r="B28" s="17" t="s">
        <v>22</v>
      </c>
      <c r="C28" s="4" t="s">
        <v>6</v>
      </c>
      <c r="D28" s="17" t="s">
        <v>17</v>
      </c>
      <c r="E28" s="17" t="s">
        <v>11</v>
      </c>
      <c r="F28" s="17">
        <v>1</v>
      </c>
      <c r="G28" s="53">
        <v>0</v>
      </c>
      <c r="H28" s="15">
        <f>F28*G28</f>
        <v>0</v>
      </c>
      <c r="I28" s="58"/>
      <c r="J28" s="54"/>
      <c r="K28" s="7"/>
    </row>
    <row r="29" spans="2:11" x14ac:dyDescent="0.3">
      <c r="B29" s="17" t="s">
        <v>23</v>
      </c>
      <c r="C29" s="4" t="s">
        <v>4</v>
      </c>
      <c r="D29" s="17" t="s">
        <v>17</v>
      </c>
      <c r="E29" s="17" t="s">
        <v>11</v>
      </c>
      <c r="F29" s="17">
        <v>3</v>
      </c>
      <c r="G29" s="53">
        <v>0</v>
      </c>
      <c r="H29" s="15">
        <f>F29*G29</f>
        <v>0</v>
      </c>
      <c r="I29" s="58"/>
      <c r="J29" s="54"/>
      <c r="K29" s="7"/>
    </row>
    <row r="30" spans="2:11" x14ac:dyDescent="0.3">
      <c r="B30" s="3"/>
      <c r="C30" s="8"/>
      <c r="D30" s="3"/>
      <c r="E30" s="3"/>
      <c r="F30" s="3"/>
      <c r="G30" s="3"/>
      <c r="H30" s="13">
        <f>SUM(H27:H29)</f>
        <v>0</v>
      </c>
      <c r="I30" s="8"/>
      <c r="J30" s="8"/>
      <c r="K30" s="9"/>
    </row>
    <row r="31" spans="2:11" x14ac:dyDescent="0.3">
      <c r="B31" s="1"/>
      <c r="C31" s="9"/>
      <c r="D31" s="1"/>
      <c r="E31" s="1"/>
      <c r="F31" s="1"/>
      <c r="G31" s="1"/>
      <c r="H31" s="9"/>
      <c r="I31" s="9"/>
      <c r="J31" s="9"/>
      <c r="K31" s="9"/>
    </row>
    <row r="32" spans="2:11" x14ac:dyDescent="0.3">
      <c r="B32" s="44"/>
      <c r="C32" s="45" t="s">
        <v>68</v>
      </c>
      <c r="D32" s="45"/>
      <c r="E32" s="46"/>
      <c r="F32" s="46"/>
      <c r="G32" s="46"/>
      <c r="H32" s="47"/>
      <c r="I32" s="47"/>
      <c r="J32" s="47"/>
      <c r="K32" s="48"/>
    </row>
    <row r="33" spans="2:11" ht="24" x14ac:dyDescent="0.3">
      <c r="B33" s="40" t="s">
        <v>28</v>
      </c>
      <c r="C33" s="41" t="s">
        <v>3</v>
      </c>
      <c r="D33" s="42" t="s">
        <v>16</v>
      </c>
      <c r="E33" s="42" t="s">
        <v>0</v>
      </c>
      <c r="F33" s="42" t="s">
        <v>14</v>
      </c>
      <c r="G33" s="42" t="s">
        <v>15</v>
      </c>
      <c r="H33" s="42" t="s">
        <v>57</v>
      </c>
      <c r="I33" s="42" t="s">
        <v>2</v>
      </c>
      <c r="J33" s="42" t="s">
        <v>72</v>
      </c>
      <c r="K33" s="43" t="s">
        <v>74</v>
      </c>
    </row>
    <row r="34" spans="2:11" ht="22.8" x14ac:dyDescent="0.3">
      <c r="B34" s="17" t="s">
        <v>24</v>
      </c>
      <c r="C34" s="4" t="s">
        <v>7</v>
      </c>
      <c r="D34" s="17" t="s">
        <v>18</v>
      </c>
      <c r="E34" s="17" t="s">
        <v>12</v>
      </c>
      <c r="F34" s="17">
        <v>15</v>
      </c>
      <c r="G34" s="17">
        <f>F27</f>
        <v>3</v>
      </c>
      <c r="H34" s="53">
        <v>0</v>
      </c>
      <c r="I34" s="15">
        <f>(F34*G34)*H34</f>
        <v>0</v>
      </c>
      <c r="J34" s="54">
        <v>525000</v>
      </c>
      <c r="K34" s="55" t="str">
        <f>IF((J34+1)&gt;I36,"Ja","Nee")</f>
        <v>Ja</v>
      </c>
    </row>
    <row r="35" spans="2:11" ht="22.8" x14ac:dyDescent="0.3">
      <c r="B35" s="17" t="s">
        <v>25</v>
      </c>
      <c r="C35" s="4" t="s">
        <v>8</v>
      </c>
      <c r="D35" s="17" t="s">
        <v>18</v>
      </c>
      <c r="E35" s="17" t="s">
        <v>13</v>
      </c>
      <c r="F35" s="17">
        <v>15</v>
      </c>
      <c r="G35" s="17">
        <f>F28</f>
        <v>1</v>
      </c>
      <c r="H35" s="53">
        <v>0</v>
      </c>
      <c r="I35" s="15">
        <f>(F35*G35)*H35</f>
        <v>0</v>
      </c>
      <c r="J35" s="55"/>
      <c r="K35" s="55"/>
    </row>
    <row r="36" spans="2:11" x14ac:dyDescent="0.3">
      <c r="B36" s="3"/>
      <c r="C36" s="8"/>
      <c r="D36" s="3"/>
      <c r="E36" s="3"/>
      <c r="F36" s="3"/>
      <c r="G36" s="3"/>
      <c r="H36" s="8"/>
      <c r="I36" s="13">
        <f>SUM(I34:I35)</f>
        <v>0</v>
      </c>
      <c r="J36" s="13"/>
      <c r="K36" s="13"/>
    </row>
    <row r="37" spans="2:11" x14ac:dyDescent="0.3">
      <c r="B37" s="1"/>
      <c r="C37" s="9"/>
      <c r="D37" s="1"/>
      <c r="E37" s="1"/>
      <c r="F37" s="1"/>
      <c r="G37" s="1"/>
      <c r="H37" s="9"/>
      <c r="I37" s="12"/>
      <c r="J37" s="12"/>
      <c r="K37" s="12"/>
    </row>
    <row r="38" spans="2:11" x14ac:dyDescent="0.3">
      <c r="B38" s="44"/>
      <c r="C38" s="45" t="s">
        <v>73</v>
      </c>
      <c r="D38" s="45"/>
      <c r="E38" s="45"/>
      <c r="F38" s="45"/>
      <c r="G38" s="49"/>
      <c r="H38" s="9"/>
      <c r="I38" s="12"/>
      <c r="J38" s="12"/>
      <c r="K38" s="12"/>
    </row>
    <row r="39" spans="2:11" ht="24" x14ac:dyDescent="0.3">
      <c r="B39" s="40" t="s">
        <v>28</v>
      </c>
      <c r="C39" s="41" t="s">
        <v>3</v>
      </c>
      <c r="D39" s="42" t="s">
        <v>64</v>
      </c>
      <c r="E39" s="42" t="s">
        <v>20</v>
      </c>
      <c r="F39" s="42" t="s">
        <v>19</v>
      </c>
      <c r="G39" s="43" t="s">
        <v>74</v>
      </c>
      <c r="H39" s="9"/>
      <c r="I39" s="12"/>
      <c r="J39" s="12"/>
      <c r="K39" s="12"/>
    </row>
    <row r="40" spans="2:11" x14ac:dyDescent="0.3">
      <c r="B40" s="17" t="s">
        <v>86</v>
      </c>
      <c r="C40" s="4" t="s">
        <v>84</v>
      </c>
      <c r="D40" s="17" t="s">
        <v>76</v>
      </c>
      <c r="E40" s="18">
        <f>H30</f>
        <v>0</v>
      </c>
      <c r="F40" s="16">
        <f>I27</f>
        <v>2953000</v>
      </c>
      <c r="G40" s="17" t="str">
        <f>IF((F40+1)&gt;E40,"Ja","Nee")</f>
        <v>Ja</v>
      </c>
      <c r="H40" s="9"/>
      <c r="I40" s="12"/>
      <c r="J40" s="12"/>
      <c r="K40" s="12"/>
    </row>
    <row r="41" spans="2:11" ht="13.8" thickBot="1" x14ac:dyDescent="0.35">
      <c r="B41" s="17" t="s">
        <v>87</v>
      </c>
      <c r="C41" s="4" t="s">
        <v>85</v>
      </c>
      <c r="D41" s="17" t="s">
        <v>77</v>
      </c>
      <c r="E41" s="24">
        <f>I36</f>
        <v>0</v>
      </c>
      <c r="F41" s="16">
        <f>J34</f>
        <v>525000</v>
      </c>
      <c r="G41" s="17" t="str">
        <f t="shared" ref="G41:G42" si="0">IF((F41+1)&gt;E41,"Ja","Nee")</f>
        <v>Ja</v>
      </c>
      <c r="H41" s="9"/>
      <c r="I41" s="12"/>
      <c r="J41" s="12"/>
      <c r="K41" s="12"/>
    </row>
    <row r="42" spans="2:11" ht="21" customHeight="1" thickBot="1" x14ac:dyDescent="0.35">
      <c r="B42" s="19" t="s">
        <v>88</v>
      </c>
      <c r="C42" s="20" t="s">
        <v>70</v>
      </c>
      <c r="D42" s="22" t="s">
        <v>40</v>
      </c>
      <c r="E42" s="25">
        <f>SUM(E40:E41)</f>
        <v>0</v>
      </c>
      <c r="F42" s="23">
        <f>SUM(F40:F41)</f>
        <v>3478000</v>
      </c>
      <c r="G42" s="19" t="str">
        <f t="shared" si="0"/>
        <v>Ja</v>
      </c>
      <c r="H42" s="14"/>
      <c r="I42" s="59" t="s">
        <v>75</v>
      </c>
      <c r="J42" s="60"/>
      <c r="K42" s="12"/>
    </row>
    <row r="43" spans="2:11" x14ac:dyDescent="0.3">
      <c r="B43" s="1"/>
      <c r="C43" s="9"/>
      <c r="D43" s="1"/>
      <c r="E43" s="1"/>
      <c r="F43" s="1"/>
      <c r="G43" s="1"/>
      <c r="H43" s="9"/>
      <c r="I43" s="12"/>
      <c r="J43" s="12"/>
      <c r="K43" s="12"/>
    </row>
    <row r="44" spans="2:11" x14ac:dyDescent="0.3">
      <c r="B44" s="50"/>
      <c r="C44" s="45" t="s">
        <v>69</v>
      </c>
      <c r="D44" s="51"/>
      <c r="E44" s="51"/>
      <c r="F44" s="51"/>
      <c r="G44" s="51"/>
      <c r="H44" s="45"/>
      <c r="I44" s="45"/>
      <c r="J44" s="45"/>
      <c r="K44" s="49"/>
    </row>
    <row r="45" spans="2:11" ht="24" x14ac:dyDescent="0.3">
      <c r="B45" s="40" t="s">
        <v>28</v>
      </c>
      <c r="C45" s="41" t="s">
        <v>3</v>
      </c>
      <c r="D45" s="42" t="s">
        <v>16</v>
      </c>
      <c r="E45" s="42" t="s">
        <v>0</v>
      </c>
      <c r="F45" s="42" t="s">
        <v>14</v>
      </c>
      <c r="G45" s="42" t="s">
        <v>15</v>
      </c>
      <c r="H45" s="42" t="s">
        <v>57</v>
      </c>
      <c r="I45" s="42" t="s">
        <v>2</v>
      </c>
      <c r="J45" s="42" t="s">
        <v>78</v>
      </c>
      <c r="K45" s="43" t="s">
        <v>74</v>
      </c>
    </row>
    <row r="46" spans="2:11" ht="22.8" x14ac:dyDescent="0.3">
      <c r="B46" s="17" t="s">
        <v>26</v>
      </c>
      <c r="C46" s="4" t="s">
        <v>9</v>
      </c>
      <c r="D46" s="17" t="s">
        <v>18</v>
      </c>
      <c r="E46" s="17" t="s">
        <v>12</v>
      </c>
      <c r="F46" s="17">
        <v>15</v>
      </c>
      <c r="G46" s="17">
        <f>F27</f>
        <v>3</v>
      </c>
      <c r="H46" s="53">
        <v>0</v>
      </c>
      <c r="I46" s="15">
        <f>(F46*G46)*H46</f>
        <v>0</v>
      </c>
      <c r="J46" s="54">
        <v>136500</v>
      </c>
      <c r="K46" s="55" t="str">
        <f>IF((J46+1)&gt;I48,"Ja","Nee")</f>
        <v>Ja</v>
      </c>
    </row>
    <row r="47" spans="2:11" ht="24" customHeight="1" x14ac:dyDescent="0.3">
      <c r="B47" s="17" t="s">
        <v>27</v>
      </c>
      <c r="C47" s="4" t="s">
        <v>10</v>
      </c>
      <c r="D47" s="17" t="s">
        <v>18</v>
      </c>
      <c r="E47" s="17" t="s">
        <v>13</v>
      </c>
      <c r="F47" s="17">
        <v>15</v>
      </c>
      <c r="G47" s="17">
        <v>1</v>
      </c>
      <c r="H47" s="53">
        <v>0</v>
      </c>
      <c r="I47" s="15">
        <f>(F47*G47)*H47</f>
        <v>0</v>
      </c>
      <c r="J47" s="55"/>
      <c r="K47" s="55"/>
    </row>
    <row r="48" spans="2:11" x14ac:dyDescent="0.3">
      <c r="B48" s="3"/>
      <c r="C48" s="8"/>
      <c r="D48" s="3"/>
      <c r="E48" s="3"/>
      <c r="F48" s="3"/>
      <c r="G48" s="3"/>
      <c r="H48" s="8"/>
      <c r="I48" s="13">
        <f>SUM(I46:I47)</f>
        <v>0</v>
      </c>
      <c r="J48" s="13"/>
      <c r="K48" s="13"/>
    </row>
    <row r="49" spans="2:11" x14ac:dyDescent="0.3">
      <c r="B49" s="1"/>
      <c r="C49" s="9"/>
      <c r="D49" s="1"/>
      <c r="E49" s="1"/>
      <c r="F49" s="1"/>
      <c r="G49" s="1"/>
      <c r="H49" s="9"/>
      <c r="I49" s="9"/>
      <c r="J49" s="9"/>
      <c r="K49" s="9"/>
    </row>
    <row r="50" spans="2:11" x14ac:dyDescent="0.3">
      <c r="B50" s="44"/>
      <c r="C50" s="45" t="s">
        <v>79</v>
      </c>
      <c r="D50" s="45"/>
      <c r="E50" s="45"/>
      <c r="F50" s="45"/>
      <c r="G50" s="49"/>
      <c r="H50" s="9"/>
      <c r="I50" s="9"/>
      <c r="J50" s="9"/>
      <c r="K50" s="9"/>
    </row>
    <row r="51" spans="2:11" ht="24" x14ac:dyDescent="0.3">
      <c r="B51" s="40" t="s">
        <v>28</v>
      </c>
      <c r="C51" s="41" t="s">
        <v>3</v>
      </c>
      <c r="D51" s="42" t="s">
        <v>64</v>
      </c>
      <c r="E51" s="42" t="s">
        <v>20</v>
      </c>
      <c r="F51" s="42" t="s">
        <v>19</v>
      </c>
      <c r="G51" s="43" t="s">
        <v>74</v>
      </c>
      <c r="H51" s="9"/>
      <c r="I51" s="9"/>
      <c r="J51" s="9"/>
      <c r="K51" s="9"/>
    </row>
    <row r="52" spans="2:11" x14ac:dyDescent="0.3">
      <c r="B52" s="17"/>
      <c r="C52" s="4" t="s">
        <v>70</v>
      </c>
      <c r="D52" s="17" t="s">
        <v>40</v>
      </c>
      <c r="E52" s="18">
        <f>E42</f>
        <v>0</v>
      </c>
      <c r="F52" s="16">
        <f>F42</f>
        <v>3478000</v>
      </c>
      <c r="G52" s="17" t="str">
        <f>IF((F52+1)&gt;E52,"Ja","Nee")</f>
        <v>Ja</v>
      </c>
      <c r="H52" s="9"/>
      <c r="I52" s="9"/>
      <c r="J52" s="9"/>
      <c r="K52" s="9"/>
    </row>
    <row r="53" spans="2:11" x14ac:dyDescent="0.3">
      <c r="B53" s="17" t="s">
        <v>98</v>
      </c>
      <c r="C53" s="4" t="s">
        <v>90</v>
      </c>
      <c r="D53" s="17" t="s">
        <v>81</v>
      </c>
      <c r="E53" s="21">
        <f>I48</f>
        <v>0</v>
      </c>
      <c r="F53" s="16">
        <f>J46</f>
        <v>136500</v>
      </c>
      <c r="G53" s="17" t="str">
        <f t="shared" ref="G53:G54" si="1">IF((F53+1)&gt;E53,"Ja","Nee")</f>
        <v>Ja</v>
      </c>
      <c r="H53" s="9"/>
      <c r="I53" s="9"/>
      <c r="J53" s="9"/>
      <c r="K53" s="9"/>
    </row>
    <row r="54" spans="2:11" x14ac:dyDescent="0.3">
      <c r="B54" s="17" t="s">
        <v>41</v>
      </c>
      <c r="C54" s="4" t="s">
        <v>80</v>
      </c>
      <c r="D54" s="17" t="s">
        <v>82</v>
      </c>
      <c r="E54" s="21">
        <f>SUM(E52:E53)</f>
        <v>0</v>
      </c>
      <c r="F54" s="16">
        <f>F42+J46</f>
        <v>3614500</v>
      </c>
      <c r="G54" s="17" t="str">
        <f t="shared" si="1"/>
        <v>Ja</v>
      </c>
      <c r="H54" s="9"/>
      <c r="I54" s="9"/>
      <c r="J54" s="9"/>
      <c r="K54" s="9"/>
    </row>
    <row r="55" spans="2:11" x14ac:dyDescent="0.3">
      <c r="B55" s="1"/>
      <c r="C55" s="9"/>
      <c r="D55" s="1"/>
      <c r="E55" s="1"/>
      <c r="F55" s="1"/>
      <c r="G55" s="1"/>
      <c r="H55" s="9"/>
      <c r="I55" s="9"/>
      <c r="J55" s="9"/>
      <c r="K55" s="9"/>
    </row>
    <row r="56" spans="2:11" x14ac:dyDescent="0.3">
      <c r="B56" s="44"/>
      <c r="C56" s="45" t="s">
        <v>92</v>
      </c>
      <c r="D56" s="45"/>
      <c r="E56" s="45"/>
      <c r="F56" s="45"/>
      <c r="G56" s="45"/>
      <c r="H56" s="45"/>
      <c r="I56" s="45"/>
      <c r="J56" s="49"/>
      <c r="K56" s="9"/>
    </row>
    <row r="57" spans="2:11" ht="24" x14ac:dyDescent="0.3">
      <c r="B57" s="40" t="s">
        <v>28</v>
      </c>
      <c r="C57" s="57" t="s">
        <v>3</v>
      </c>
      <c r="D57" s="57"/>
      <c r="E57" s="57"/>
      <c r="F57" s="42" t="s">
        <v>16</v>
      </c>
      <c r="G57" s="42" t="s">
        <v>0</v>
      </c>
      <c r="H57" s="42" t="s">
        <v>1</v>
      </c>
      <c r="I57" s="42" t="s">
        <v>57</v>
      </c>
      <c r="J57" s="43" t="s">
        <v>2</v>
      </c>
      <c r="K57" s="9"/>
    </row>
    <row r="58" spans="2:11" ht="27.6" customHeight="1" x14ac:dyDescent="0.3">
      <c r="B58" s="17" t="s">
        <v>89</v>
      </c>
      <c r="C58" s="56" t="s">
        <v>94</v>
      </c>
      <c r="D58" s="56"/>
      <c r="E58" s="56"/>
      <c r="F58" s="17" t="s">
        <v>17</v>
      </c>
      <c r="G58" s="17" t="s">
        <v>96</v>
      </c>
      <c r="H58" s="17">
        <v>3</v>
      </c>
      <c r="I58" s="53">
        <v>0</v>
      </c>
      <c r="J58" s="15">
        <f>H58*I58</f>
        <v>0</v>
      </c>
      <c r="K58" s="9"/>
    </row>
    <row r="59" spans="2:11" ht="27.6" customHeight="1" x14ac:dyDescent="0.3">
      <c r="B59" s="17" t="s">
        <v>99</v>
      </c>
      <c r="C59" s="56" t="s">
        <v>95</v>
      </c>
      <c r="D59" s="56"/>
      <c r="E59" s="56"/>
      <c r="F59" s="17" t="s">
        <v>17</v>
      </c>
      <c r="G59" s="17" t="s">
        <v>96</v>
      </c>
      <c r="H59" s="17">
        <v>3</v>
      </c>
      <c r="I59" s="53">
        <v>0</v>
      </c>
      <c r="J59" s="15">
        <f>H59*I59</f>
        <v>0</v>
      </c>
      <c r="K59" s="9"/>
    </row>
    <row r="60" spans="2:11" ht="27.6" customHeight="1" x14ac:dyDescent="0.3">
      <c r="B60" s="17" t="s">
        <v>100</v>
      </c>
      <c r="C60" s="56" t="s">
        <v>97</v>
      </c>
      <c r="D60" s="56"/>
      <c r="E60" s="56"/>
      <c r="F60" s="17" t="s">
        <v>17</v>
      </c>
      <c r="G60" s="17" t="s">
        <v>96</v>
      </c>
      <c r="H60" s="17">
        <v>3</v>
      </c>
      <c r="I60" s="53">
        <v>0</v>
      </c>
      <c r="J60" s="15">
        <f>H60*I60</f>
        <v>0</v>
      </c>
      <c r="K60" s="9"/>
    </row>
    <row r="61" spans="2:11" x14ac:dyDescent="0.3">
      <c r="B61" s="1"/>
      <c r="C61" s="9"/>
      <c r="D61" s="1"/>
      <c r="E61" s="1"/>
      <c r="F61" s="1"/>
      <c r="G61" s="1"/>
      <c r="H61" s="9"/>
      <c r="I61" s="9"/>
      <c r="J61" s="9"/>
      <c r="K61" s="9"/>
    </row>
    <row r="62" spans="2:11" x14ac:dyDescent="0.3">
      <c r="B62" s="50"/>
      <c r="C62" s="45" t="s">
        <v>29</v>
      </c>
      <c r="D62" s="45"/>
      <c r="E62" s="45"/>
      <c r="F62" s="45"/>
      <c r="G62" s="45"/>
      <c r="H62" s="52"/>
      <c r="I62" s="9"/>
      <c r="J62" s="9"/>
      <c r="K62" s="9"/>
    </row>
    <row r="63" spans="2:11" x14ac:dyDescent="0.3">
      <c r="B63" s="40" t="s">
        <v>28</v>
      </c>
      <c r="C63" s="41" t="s">
        <v>3</v>
      </c>
      <c r="D63" s="42"/>
      <c r="E63" s="42"/>
      <c r="F63" s="42" t="s">
        <v>16</v>
      </c>
      <c r="G63" s="42" t="s">
        <v>30</v>
      </c>
      <c r="H63" s="43" t="s">
        <v>31</v>
      </c>
      <c r="I63" s="9"/>
      <c r="J63" s="9"/>
      <c r="K63" s="9"/>
    </row>
    <row r="64" spans="2:11" x14ac:dyDescent="0.3">
      <c r="B64" s="17" t="s">
        <v>59</v>
      </c>
      <c r="C64" s="56" t="s">
        <v>103</v>
      </c>
      <c r="D64" s="56"/>
      <c r="E64" s="56"/>
      <c r="F64" s="17" t="s">
        <v>32</v>
      </c>
      <c r="G64" s="5">
        <v>2.5000000000000001E-2</v>
      </c>
      <c r="H64" s="18">
        <f>(G64*E40)/F27</f>
        <v>0</v>
      </c>
      <c r="I64" s="9"/>
      <c r="J64" s="9"/>
      <c r="K64" s="9"/>
    </row>
    <row r="65" spans="2:11" x14ac:dyDescent="0.3">
      <c r="B65" s="17" t="s">
        <v>60</v>
      </c>
      <c r="C65" s="56" t="s">
        <v>109</v>
      </c>
      <c r="D65" s="56"/>
      <c r="E65" s="56"/>
      <c r="F65" s="17" t="s">
        <v>32</v>
      </c>
      <c r="G65" s="5">
        <v>0.01</v>
      </c>
      <c r="H65" s="18">
        <f>(G65*E40)/F27</f>
        <v>0</v>
      </c>
      <c r="I65" s="9"/>
      <c r="J65" s="9"/>
      <c r="K65" s="9"/>
    </row>
    <row r="66" spans="2:11" x14ac:dyDescent="0.3">
      <c r="B66" s="17" t="s">
        <v>61</v>
      </c>
      <c r="C66" s="56" t="s">
        <v>102</v>
      </c>
      <c r="D66" s="56"/>
      <c r="E66" s="56"/>
      <c r="F66" s="17" t="s">
        <v>32</v>
      </c>
      <c r="G66" s="5">
        <v>5.0000000000000001E-3</v>
      </c>
      <c r="H66" s="18">
        <f>(G66*E40)/F27</f>
        <v>0</v>
      </c>
      <c r="I66" s="9"/>
      <c r="J66" s="9"/>
      <c r="K66" s="9"/>
    </row>
  </sheetData>
  <sheetProtection algorithmName="SHA-512" hashValue="CWYN+FNEeNg5eJEq5vn9gtzsmHu1ylPgriYHisj/a8nc0kWI5WdIXBdZ1x+Kf+vsFrrioPkgS3nsCCc6VKKtRg==" saltValue="0vuEG3+883QbnBDkg0n50g==" spinCount="100000" sheet="1" objects="1" scenarios="1" selectLockedCells="1"/>
  <mergeCells count="34">
    <mergeCell ref="C17:K17"/>
    <mergeCell ref="B2:K2"/>
    <mergeCell ref="B3:K3"/>
    <mergeCell ref="B4:K4"/>
    <mergeCell ref="C7:K7"/>
    <mergeCell ref="C8:K8"/>
    <mergeCell ref="C9:K9"/>
    <mergeCell ref="C10:K10"/>
    <mergeCell ref="C11:K11"/>
    <mergeCell ref="C12:K12"/>
    <mergeCell ref="C13:K13"/>
    <mergeCell ref="C14:K14"/>
    <mergeCell ref="C16:K16"/>
    <mergeCell ref="C15:K15"/>
    <mergeCell ref="D20:F20"/>
    <mergeCell ref="D21:F21"/>
    <mergeCell ref="D22:F22"/>
    <mergeCell ref="D23:F23"/>
    <mergeCell ref="H19:K19"/>
    <mergeCell ref="H20:K23"/>
    <mergeCell ref="I27:I29"/>
    <mergeCell ref="J27:J29"/>
    <mergeCell ref="K34:K35"/>
    <mergeCell ref="J34:J35"/>
    <mergeCell ref="I42:J42"/>
    <mergeCell ref="J46:J47"/>
    <mergeCell ref="K46:K47"/>
    <mergeCell ref="C64:E64"/>
    <mergeCell ref="C65:E65"/>
    <mergeCell ref="C66:E66"/>
    <mergeCell ref="C57:E57"/>
    <mergeCell ref="C58:E58"/>
    <mergeCell ref="C59:E59"/>
    <mergeCell ref="C60:E60"/>
  </mergeCells>
  <phoneticPr fontId="2" type="noConversion"/>
  <conditionalFormatting sqref="J27:K29">
    <cfRule type="containsText" dxfId="9" priority="9" operator="containsText" text="Nee">
      <formula>NOT(ISERROR(SEARCH("Nee",J27)))</formula>
    </cfRule>
    <cfRule type="containsText" dxfId="8" priority="10" operator="containsText" text="Ja">
      <formula>NOT(ISERROR(SEARCH("Ja",J27)))</formula>
    </cfRule>
  </conditionalFormatting>
  <conditionalFormatting sqref="K34:K35">
    <cfRule type="containsText" dxfId="7" priority="7" operator="containsText" text="Nee">
      <formula>NOT(ISERROR(SEARCH("Nee",K34)))</formula>
    </cfRule>
    <cfRule type="containsText" dxfId="6" priority="8" operator="containsText" text="Ja">
      <formula>NOT(ISERROR(SEARCH("Ja",K34)))</formula>
    </cfRule>
  </conditionalFormatting>
  <conditionalFormatting sqref="G40:G42">
    <cfRule type="containsText" dxfId="5" priority="5" operator="containsText" text="Nee">
      <formula>NOT(ISERROR(SEARCH("Nee",G40)))</formula>
    </cfRule>
    <cfRule type="containsText" dxfId="4" priority="6" operator="containsText" text="Ja">
      <formula>NOT(ISERROR(SEARCH("Ja",G40)))</formula>
    </cfRule>
  </conditionalFormatting>
  <conditionalFormatting sqref="K46:K47">
    <cfRule type="containsText" dxfId="3" priority="3" operator="containsText" text="Nee">
      <formula>NOT(ISERROR(SEARCH("Nee",K46)))</formula>
    </cfRule>
    <cfRule type="containsText" dxfId="2" priority="4" operator="containsText" text="Ja">
      <formula>NOT(ISERROR(SEARCH("Ja",K46)))</formula>
    </cfRule>
  </conditionalFormatting>
  <conditionalFormatting sqref="G52:G54">
    <cfRule type="containsText" dxfId="1" priority="1" operator="containsText" text="Nee">
      <formula>NOT(ISERROR(SEARCH("Nee",G52)))</formula>
    </cfRule>
    <cfRule type="containsText" dxfId="0" priority="2" operator="containsText" text="Ja">
      <formula>NOT(ISERROR(SEARCH("Ja",G52)))</formula>
    </cfRule>
  </conditionalFormatting>
  <pageMargins left="0.7" right="0.7" top="0.75" bottom="0.75" header="0.3" footer="0.3"/>
  <pageSetup paperSize="9" scale="4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A6D08BD5A5414C8B8246185FDBA740" ma:contentTypeVersion="5" ma:contentTypeDescription="Een nieuw document maken." ma:contentTypeScope="" ma:versionID="337122c98470168550cfcea227f82a2f">
  <xsd:schema xmlns:xsd="http://www.w3.org/2001/XMLSchema" xmlns:xs="http://www.w3.org/2001/XMLSchema" xmlns:p="http://schemas.microsoft.com/office/2006/metadata/properties" xmlns:ns2="feef5865-a982-42aa-8640-9d4286765ef6" xmlns:ns3="08d8ec0b-5a54-4592-9492-4ad1b4b6daac" xmlns:ns4="cbca7b66-b78b-4ceb-8224-105f943c58c6" targetNamespace="http://schemas.microsoft.com/office/2006/metadata/properties" ma:root="true" ma:fieldsID="f8de17c2b629c998214e278493507edf" ns2:_="" ns3:_="" ns4:_="">
    <xsd:import namespace="feef5865-a982-42aa-8640-9d4286765ef6"/>
    <xsd:import namespace="08d8ec0b-5a54-4592-9492-4ad1b4b6daac"/>
    <xsd:import namespace="cbca7b66-b78b-4ceb-8224-105f943c58c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8d8ec0b-5a54-4592-9492-4ad1b4b6daa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a7b66-b78b-4ceb-8224-105f943c58c6"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7DA14B-6D97-4EBF-BB40-661CF6580136}"/>
</file>

<file path=customXml/itemProps2.xml><?xml version="1.0" encoding="utf-8"?>
<ds:datastoreItem xmlns:ds="http://schemas.openxmlformats.org/officeDocument/2006/customXml" ds:itemID="{46EDC42F-6FD0-4B73-A16B-87AE367AE182}"/>
</file>

<file path=customXml/itemProps3.xml><?xml version="1.0" encoding="utf-8"?>
<ds:datastoreItem xmlns:ds="http://schemas.openxmlformats.org/officeDocument/2006/customXml" ds:itemID="{A4734D9A-E8B1-491C-B472-B86EB7345733}"/>
</file>

<file path=customXml/itemProps4.xml><?xml version="1.0" encoding="utf-8"?>
<ds:datastoreItem xmlns:ds="http://schemas.openxmlformats.org/officeDocument/2006/customXml" ds:itemID="{AD621260-EEF0-4443-99B7-717234C552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10 - Prijzenformulier</vt:lpstr>
      <vt:lpstr>'Bijlage 10 - Prijzenformulier'!Afdrukbereik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Geert Lubbers</cp:lastModifiedBy>
  <cp:lastPrinted>2021-12-03T09:29:27Z</cp:lastPrinted>
  <dcterms:created xsi:type="dcterms:W3CDTF">2021-12-01T21:00:01Z</dcterms:created>
  <dcterms:modified xsi:type="dcterms:W3CDTF">2021-12-14T09:53:08Z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0x0101005BA6D08BD5A5414C8B8246185FDBA740</vt:lpwstr>
  </property>
</Properties>
</file>