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vbnl-my.sharepoint.com/personal/whogendoorn_svb_nl/Documents/Bureaublad/T&amp;C FINAL/PDF/"/>
    </mc:Choice>
  </mc:AlternateContent>
  <xr:revisionPtr revIDLastSave="0" documentId="8_{568E4687-5D12-42FD-B0A2-DDED2716EFAA}" xr6:coauthVersionLast="47" xr6:coauthVersionMax="47" xr10:uidLastSave="{00000000-0000-0000-0000-000000000000}"/>
  <bookViews>
    <workbookView xWindow="13550" yWindow="-2140" windowWidth="25820" windowHeight="10420" xr2:uid="{84D2C6AF-7E94-45DE-BF59-3F67589655AA}"/>
  </bookViews>
  <sheets>
    <sheet name="Inschrijfprijs" sheetId="1" r:id="rId1"/>
    <sheet name="A. Implementatie" sheetId="2" r:id="rId2"/>
    <sheet name="B. Transitie" sheetId="6" r:id="rId3"/>
    <sheet name="C. Verbruikskosten" sheetId="7" r:id="rId4"/>
    <sheet name="D. Licentiekosten" sheetId="9" r:id="rId5"/>
    <sheet name="E. Tarieven" sheetId="11" r:id="rId6"/>
  </sheets>
  <definedNames>
    <definedName name="_xlnm.Print_Area" localSheetId="1">'A. Implementatie'!$A$1:$C$37</definedName>
    <definedName name="_xlnm.Print_Area" localSheetId="3">'C. Verbruikskosten'!$A$1:$K$26</definedName>
    <definedName name="_xlnm.Print_Area" localSheetId="4">'D. Licentiekosten'!$A$1:$F$38</definedName>
    <definedName name="_xlnm.Print_Area" localSheetId="5">'E. Tarieven'!$A$1:$F$12</definedName>
    <definedName name="_xlnm.Print_Area" localSheetId="0">Inschrijfprijs!$A$1:$D$15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1" i="7" l="1"/>
  <c r="I20" i="7"/>
  <c r="I19" i="7"/>
  <c r="I18" i="7"/>
  <c r="I17" i="7"/>
  <c r="C9" i="6"/>
  <c r="C24" i="6"/>
  <c r="F16" i="9"/>
  <c r="F22" i="9"/>
  <c r="A4" i="9"/>
  <c r="A5" i="9" s="1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l="1"/>
  <c r="A17" i="9" s="1"/>
  <c r="A18" i="9" s="1"/>
  <c r="A19" i="9" s="1"/>
  <c r="A20" i="9" s="1"/>
  <c r="A21" i="9" s="1"/>
  <c r="A22" i="9" s="1"/>
  <c r="A23" i="9" s="1"/>
  <c r="A24" i="9" s="1"/>
  <c r="A25" i="9" s="1"/>
  <c r="F4" i="11"/>
  <c r="F5" i="11"/>
  <c r="F6" i="11"/>
  <c r="F3" i="11"/>
  <c r="A4" i="6"/>
  <c r="A5" i="6" s="1"/>
  <c r="A6" i="6" s="1"/>
  <c r="A7" i="6" s="1"/>
  <c r="A8" i="6" s="1"/>
  <c r="A11" i="6" s="1"/>
  <c r="C24" i="2"/>
  <c r="C8" i="2"/>
  <c r="D3" i="1" l="1"/>
  <c r="F7" i="11"/>
  <c r="D7" i="1" s="1"/>
  <c r="D4" i="1"/>
  <c r="A4" i="2"/>
  <c r="I4" i="7"/>
  <c r="K4" i="7" s="1"/>
  <c r="A5" i="2" l="1"/>
  <c r="A6" i="2" s="1"/>
  <c r="A7" i="2" s="1"/>
  <c r="A10" i="2" s="1"/>
  <c r="K21" i="7" l="1"/>
  <c r="K18" i="7"/>
  <c r="K17" i="7"/>
  <c r="F25" i="9"/>
  <c r="F23" i="9"/>
  <c r="F24" i="9"/>
  <c r="F21" i="9"/>
  <c r="F20" i="9"/>
  <c r="F19" i="9"/>
  <c r="F18" i="9"/>
  <c r="F17" i="9"/>
  <c r="F4" i="9"/>
  <c r="F9" i="9"/>
  <c r="F8" i="9"/>
  <c r="F10" i="9"/>
  <c r="F11" i="9"/>
  <c r="F5" i="9"/>
  <c r="F6" i="9"/>
  <c r="F7" i="9"/>
  <c r="F12" i="9"/>
  <c r="F13" i="9"/>
  <c r="F14" i="9"/>
  <c r="F15" i="9"/>
  <c r="F3" i="9"/>
  <c r="I11" i="7"/>
  <c r="K11" i="7" s="1"/>
  <c r="I12" i="7"/>
  <c r="K12" i="7" s="1"/>
  <c r="I13" i="7"/>
  <c r="K13" i="7" s="1"/>
  <c r="I22" i="7"/>
  <c r="K22" i="7" s="1"/>
  <c r="I23" i="7"/>
  <c r="K23" i="7" s="1"/>
  <c r="I24" i="7"/>
  <c r="K24" i="7" s="1"/>
  <c r="I5" i="7"/>
  <c r="K5" i="7" s="1"/>
  <c r="I6" i="7"/>
  <c r="K6" i="7" s="1"/>
  <c r="I7" i="7"/>
  <c r="K7" i="7" s="1"/>
  <c r="I8" i="7"/>
  <c r="K8" i="7" s="1"/>
  <c r="I9" i="7"/>
  <c r="K9" i="7" s="1"/>
  <c r="I10" i="7"/>
  <c r="K10" i="7" s="1"/>
  <c r="K20" i="7"/>
  <c r="K19" i="7"/>
  <c r="I3" i="7"/>
  <c r="K3" i="7" s="1"/>
  <c r="F26" i="9" l="1"/>
  <c r="K14" i="7"/>
  <c r="K25" i="7"/>
  <c r="D6" i="1" l="1"/>
  <c r="D5" i="1"/>
  <c r="D8" i="1" l="1"/>
  <c r="A5" i="7"/>
  <c r="A4" i="7" s="1"/>
  <c r="A6" i="7" s="1"/>
  <c r="A7" i="7" s="1"/>
  <c r="A8" i="7" s="1"/>
  <c r="A9" i="7" s="1"/>
  <c r="A10" i="7" s="1"/>
  <c r="A11" i="7" s="1"/>
  <c r="A12" i="7" s="1"/>
  <c r="A13" i="7" s="1"/>
  <c r="A17" i="7" s="1"/>
  <c r="A18" i="7" s="1"/>
  <c r="A19" i="7" s="1"/>
  <c r="A20" i="7" s="1"/>
  <c r="A21" i="7" s="1"/>
  <c r="A22" i="7" s="1"/>
  <c r="A23" i="7" s="1"/>
  <c r="A24" i="7" s="1"/>
  <c r="A12" i="6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11" i="2"/>
  <c r="A12" i="2" s="1"/>
  <c r="A13" i="2" s="1"/>
  <c r="A14" i="2" s="1"/>
  <c r="A15" i="2" s="1"/>
  <c r="A16" i="2" s="1"/>
  <c r="A17" i="2" s="1"/>
  <c r="A18" i="2" s="1"/>
  <c r="A19" i="2" s="1"/>
  <c r="A21" i="2" l="1"/>
  <c r="A22" i="2" s="1"/>
  <c r="A23" i="2" s="1"/>
  <c r="A20" i="2"/>
</calcChain>
</file>

<file path=xl/sharedStrings.xml><?xml version="1.0" encoding="utf-8"?>
<sst xmlns="http://schemas.openxmlformats.org/spreadsheetml/2006/main" count="248" uniqueCount="145">
  <si>
    <t>A</t>
  </si>
  <si>
    <t>Implementatiekosten (zie tab A)</t>
  </si>
  <si>
    <t>eenmalig</t>
  </si>
  <si>
    <t>B</t>
  </si>
  <si>
    <t>Transitiekosten (zie tab B)</t>
  </si>
  <si>
    <t>C</t>
  </si>
  <si>
    <t>Verbruikskosten (zie tab C)</t>
  </si>
  <si>
    <t>60 maanden</t>
  </si>
  <si>
    <t>D</t>
  </si>
  <si>
    <t>Licentiekosten(zie tab D)</t>
  </si>
  <si>
    <t>Ondersteuning en advies (zie tab E)</t>
  </si>
  <si>
    <t xml:space="preserve">Inschrijfprijs </t>
  </si>
  <si>
    <t>exclusief btw</t>
  </si>
  <si>
    <t>Naam Deelnemer</t>
  </si>
  <si>
    <t>Rechtsgeldig ondertekend door:</t>
  </si>
  <si>
    <t>Naam ondertekenaar</t>
  </si>
  <si>
    <t>Functie ondertekenaar</t>
  </si>
  <si>
    <t>Handtekening</t>
  </si>
  <si>
    <t>Datum</t>
  </si>
  <si>
    <t>Implementatie-kosten **</t>
  </si>
  <si>
    <t>vrij in te vullen door Deelnemer</t>
  </si>
  <si>
    <t>Totale Implementatie-kosten fase 1 (exclusief btw)</t>
  </si>
  <si>
    <t>Implementatiekosten fase 2a: Multichannel - Whatsapp</t>
  </si>
  <si>
    <t>Implementatiekosten fase 2b: Multichannel - Chat</t>
  </si>
  <si>
    <t>Implementatiekosten fase 2b: Multichannel - Chatbot</t>
  </si>
  <si>
    <t>Implementatiekosten fase 2c: Multichannel - Co-browsing</t>
  </si>
  <si>
    <t>Implementatiekosten fase 2d: Multichannel - Videobellen</t>
  </si>
  <si>
    <t>Implementatiekosten fase 2e: Multichannel - Email</t>
  </si>
  <si>
    <t>Implementatiekosten fase 2f: Multichannel - Twitter</t>
  </si>
  <si>
    <t>Implementatiekosten fase 2g: Multichannel - Facebook</t>
  </si>
  <si>
    <t>Implementatiekosten fase 2h: Multichannel - LinkedIn</t>
  </si>
  <si>
    <t>Implementatiekosten fase 2i: Multichannel - sms</t>
  </si>
  <si>
    <t>Implementatiekosten fase 2i: Low-code designer applicatie plus runtime omgeving</t>
  </si>
  <si>
    <t>Totale Implementatie-kosten (exclusief btw)</t>
  </si>
  <si>
    <t>**</t>
  </si>
  <si>
    <t>Transitiekosten fase 1: Handleidingen en instructiemateriaal (voor Agents, Supervisors, Telefonisten en Beheerders)</t>
  </si>
  <si>
    <t>Totale Transitie-kosten fase 1 (exclusief btw)</t>
  </si>
  <si>
    <t>Transitiekosten fase 2a: Multichannel - Whatsapp (inclusief handleidingen en instructiemateriaal)</t>
  </si>
  <si>
    <t>Transitiekosten fase 2b: Multichannel - Chat (inclusief handleidingen en instructiemateriaal)</t>
  </si>
  <si>
    <t>Transitiekosten fase 2b: Multichannel - Chatbot (inclusief handleidingen en instructiemateriaal)</t>
  </si>
  <si>
    <t>Transitiekosten fase 2c: Multichannel - Co-browsing (inclusief handleidingen en instructiemateriaal)</t>
  </si>
  <si>
    <t>Transitiekosten fase 2d: Multichannel - Videobellen (inclusief handleidingen en instructiemateriaal)</t>
  </si>
  <si>
    <t>Transitiekosten fase 2e: Multichannel - Email (inclusief handleidingen en instructiemateriaal)</t>
  </si>
  <si>
    <t>Transitiekosten fase 2f: Multichannel - Twitter (inclusief handleidingen en instructiemateriaal)</t>
  </si>
  <si>
    <t>Transitiekosten fase 2g: Multichannel - Facebook (inclusief handleidingen en instructiemateriaal)</t>
  </si>
  <si>
    <t>Transitiekosten fase 2h: Multichannel - LinkedIn (inclusief handleidingen en instructiemateriaal)</t>
  </si>
  <si>
    <t>Transitiekosten fase 2i: Multichannel - sms (inclusief handleidingen en instructiemateriaal)</t>
  </si>
  <si>
    <t>Totale Transitie-kosten fase 2 (exclusief btw)</t>
  </si>
  <si>
    <t>Belkosten **</t>
  </si>
  <si>
    <t>Tarief bij aanvang</t>
  </si>
  <si>
    <t>Tarief Per minuut</t>
  </si>
  <si>
    <t>Aantal gesprekken per maand</t>
  </si>
  <si>
    <t>Aantal minuten per maand</t>
  </si>
  <si>
    <t>Totale kosten per maand</t>
  </si>
  <si>
    <t>Initiele looptijd in maanden</t>
  </si>
  <si>
    <t>Exploitatie-kosten</t>
  </si>
  <si>
    <t>Uitgaande belkosten: naar vast nummer in NL</t>
  </si>
  <si>
    <t>Uitgaande belkosten: naar mobiel nummer in  NL</t>
  </si>
  <si>
    <t>Uitgaande belkosten: naar vast nummer in EU</t>
  </si>
  <si>
    <t>Uitgaande belkosten: naar mobiel nummer in  Belgie</t>
  </si>
  <si>
    <t>Uitgaande belkosten: naar mobiel nummer in  Spanje</t>
  </si>
  <si>
    <t>Uitgaande belkosten: naar mobiel nummer in  Duitsland</t>
  </si>
  <si>
    <t>Uitgaande belkosten: naar mobiel nummer in Polen</t>
  </si>
  <si>
    <t>Uitgaande belkosten: naar mobiel nummer in  Frankrijk</t>
  </si>
  <si>
    <t>Totale belkosten (exclusief btw)</t>
  </si>
  <si>
    <t>TOTAAL</t>
  </si>
  <si>
    <t xml:space="preserve">Prijsstaffel voor tarieven per bericht </t>
  </si>
  <si>
    <t>Multichannel gesprekskosten **</t>
  </si>
  <si>
    <t>0 tot 10.000 per jaar</t>
  </si>
  <si>
    <t>10.000 tot 100.000 
per jaar</t>
  </si>
  <si>
    <t>100.000 tot onbeperkt
per jaar</t>
  </si>
  <si>
    <t>Verwachte aantal berichten per maand</t>
  </si>
  <si>
    <t>Uitgaande berichten via Whatsapp</t>
  </si>
  <si>
    <t>Uitgaande berichten via Twitter</t>
  </si>
  <si>
    <t>Uitgaande berichten via Facebook</t>
  </si>
  <si>
    <t>Uitgaande berichten via LinkedIn</t>
  </si>
  <si>
    <t>Uitgaande berichten via sms</t>
  </si>
  <si>
    <t>Aantallen</t>
  </si>
  <si>
    <t>Licentie kosten per maand</t>
  </si>
  <si>
    <t xml:space="preserve">Licentiekosten Agents (named) </t>
  </si>
  <si>
    <t>Licentiekosten Agents (concurrent)</t>
  </si>
  <si>
    <t xml:space="preserve">Licentiekosten Social Media (named) </t>
  </si>
  <si>
    <t xml:space="preserve">Licentiekosten Social Media (concurrent) </t>
  </si>
  <si>
    <t>Licentiekosten Supervisor (named)</t>
  </si>
  <si>
    <t>Licentiekosten Supervisor (concurrent)</t>
  </si>
  <si>
    <t>Licentiekosten Telefonist (named)</t>
  </si>
  <si>
    <t>Licentiekosten Telefonist (concurrent)</t>
  </si>
  <si>
    <t>Licentiekosten Beheerder (named)</t>
  </si>
  <si>
    <t>Licentiekosten Beheerder (concurrent)</t>
  </si>
  <si>
    <t>Licentiekosten Co-browsing</t>
  </si>
  <si>
    <t>Licentiekosten Videobellen</t>
  </si>
  <si>
    <t>Licentiekosten Chatbot</t>
  </si>
  <si>
    <t>Tarieven voor extra ondersteuning en advies **</t>
  </si>
  <si>
    <t xml:space="preserve">Aantal uren </t>
  </si>
  <si>
    <t>Uurtarief</t>
  </si>
  <si>
    <t>Kosten</t>
  </si>
  <si>
    <t>Engineer</t>
  </si>
  <si>
    <t>Prijs per uur, exclusief btw en inclusief reis en verblijskosten</t>
  </si>
  <si>
    <t>Architect</t>
  </si>
  <si>
    <t>Projectleider</t>
  </si>
  <si>
    <t xml:space="preserve">Licentiekosten voor Toestellen - voor Medewerkers die niet bij het KCC werken </t>
  </si>
  <si>
    <t>E</t>
  </si>
  <si>
    <t xml:space="preserve">EA2020113 Telefonie en communicatiediensten: Bijlage C - Subgunningscriterium Prijs </t>
  </si>
  <si>
    <t>Implementatiekosten fase 1: Basistelefonie en Klantcontactcenter (exclusief Toestellen)</t>
  </si>
  <si>
    <t xml:space="preserve">Licentiekosten Chat-functionaliteit </t>
  </si>
  <si>
    <t>Licentiekosten **</t>
  </si>
  <si>
    <t xml:space="preserve">Senior consultant </t>
  </si>
  <si>
    <r>
      <t xml:space="preserve">Transitiekosten fase 1: </t>
    </r>
    <r>
      <rPr>
        <sz val="11"/>
        <rFont val="Calibri"/>
        <family val="2"/>
        <scheme val="minor"/>
      </rPr>
      <t>75x</t>
    </r>
    <r>
      <rPr>
        <sz val="11"/>
        <color theme="1"/>
        <rFont val="Calibri"/>
        <family val="2"/>
        <scheme val="minor"/>
      </rPr>
      <t xml:space="preserve"> trainingsessies (zie PvE) </t>
    </r>
  </si>
  <si>
    <r>
      <t>Implementatiekosten fase 1:  Toestellen (225 stuks)</t>
    </r>
    <r>
      <rPr>
        <sz val="11"/>
        <color theme="4"/>
        <rFont val="Calibri"/>
        <family val="2"/>
        <scheme val="minor"/>
      </rPr>
      <t xml:space="preserve"> </t>
    </r>
  </si>
  <si>
    <t>Transitie-kosten **</t>
  </si>
  <si>
    <r>
      <t xml:space="preserve">Licentiekosten voor Softphones - voor Medewerkers die </t>
    </r>
    <r>
      <rPr>
        <u/>
        <sz val="11"/>
        <color theme="1"/>
        <rFont val="Calibri"/>
        <family val="2"/>
        <scheme val="minor"/>
      </rPr>
      <t>niet</t>
    </r>
    <r>
      <rPr>
        <sz val="11"/>
        <color theme="1"/>
        <rFont val="Calibri"/>
        <family val="2"/>
        <scheme val="minor"/>
      </rPr>
      <t xml:space="preserve"> bij het KCC werken</t>
    </r>
  </si>
  <si>
    <r>
      <t xml:space="preserve">Licentiekosten voor Softphones - voor Medewerkers die </t>
    </r>
    <r>
      <rPr>
        <u/>
        <sz val="11"/>
        <color theme="1"/>
        <rFont val="Calibri"/>
        <family val="2"/>
        <scheme val="minor"/>
      </rPr>
      <t>wel</t>
    </r>
    <r>
      <rPr>
        <sz val="11"/>
        <color theme="1"/>
        <rFont val="Calibri"/>
        <family val="2"/>
        <scheme val="minor"/>
      </rPr>
      <t xml:space="preserve"> bij het KCC werken</t>
    </r>
  </si>
  <si>
    <t>Transitiekosten fase 1: Basistelefonie en Klantcontactcenter</t>
  </si>
  <si>
    <t>Licentiekosten tbv 16x Fax-nummers</t>
  </si>
  <si>
    <t>Licentiekosten E-mail-functionalitiet</t>
  </si>
  <si>
    <t>Licentiekosten Low-code Designer inclusief runtime omgeving</t>
  </si>
  <si>
    <t>Hierboven genoemde volumes en aantallen zijn indicatief, en hier kunnen door Opdrachtnemer geen rechten aan ontleend worden;</t>
  </si>
  <si>
    <t xml:space="preserve">De gele velden zijn in te vullen door Deelnemer; </t>
  </si>
  <si>
    <t>Het is toegestaan om €0 in te vullen;</t>
  </si>
  <si>
    <t>Het is niet toegestaan om negatieve getallen in te vullen;</t>
  </si>
  <si>
    <t>Deelnemer mag zelf kostencomponenten toevoegen op de regels 3-5 en 16-18;</t>
  </si>
  <si>
    <t>Indien noodzakelijk mag Deelnemer zelf regels toevoegen ten behoeve van extra kostencomponenten;</t>
  </si>
  <si>
    <t>Manipulatie of misbruik van vrij in te vullen velden door Deelnemer, kan tot uitsluiting leiden;</t>
  </si>
  <si>
    <t>Multichannel-kanalen worden naar keuze van de SVB per stuk en gefaseerd toegevoegd in fase 2;</t>
  </si>
  <si>
    <t xml:space="preserve">Low-code designer applicatie plus runtime omgeving wordt naar keuze van de SVB toegevoegd in fase 2; </t>
  </si>
  <si>
    <t>Voor de inhoudelijke beschrijving van Implementatie zie Beschrijvend document hoofdstuk 2.5;</t>
  </si>
  <si>
    <t>Implementatiekosten voor Basistelefonie en Klantcontactcenter worden gefactureerd volgens het betalingschema in de DFA;</t>
  </si>
  <si>
    <t>Implementatiekosten voor Multichannel-kanalen worden volledig gefactureerd na Acceptatie.</t>
  </si>
  <si>
    <t>Deelnemer mag zelf kostencomponenten toevoegen op de regels 4-6 en 17-19;</t>
  </si>
  <si>
    <t>Voor de inhoudelijke beschrijving van Transitie zie Beschrijvend document hoofdstuk 2.5;</t>
  </si>
  <si>
    <t>Transitiekosten voor Basistelefonie en Klantcontactcenter worden gefactureerd volgens het betalingschema in de DFA;</t>
  </si>
  <si>
    <t>Transitiekosten voor Multichannel-kanalen worden volledig gefactureerd na Acceptatie.</t>
  </si>
  <si>
    <t>Deelnemer mag zelf kostencomponenten toevoegen op de regels 9-11 en 17-19;</t>
  </si>
  <si>
    <t>Belkosten naar vaste nummers binnen de EU worden berekend naar werkelijk gebruik en op basis van een vast tarief (flat fee) voor alle EU landen;</t>
  </si>
  <si>
    <t>Belkosten naar mobiele nummers binnen de EU worden berekend naar werkelijk gebruik en op basis van geldende tarieven van Opdrachtnemer;</t>
  </si>
  <si>
    <t xml:space="preserve">Belvolumes naar niet genoemde landen zijn verwaarloosbaar en daarom niet meegenomen in de berekening van de Inschrijfprijs; </t>
  </si>
  <si>
    <t>Het is bij Multichannel gesprekskosten ook mogelijk om een vast bedrag per maand in kolom I in te vullen.</t>
  </si>
  <si>
    <t>Het is toegestaan om zowel bij concurrent en bij named licenties bedragen in te vullen (indien Deelnemer een combinatie van licentietypes aanbiedt);</t>
  </si>
  <si>
    <t>Het is mogelijk om per maand licenties op en af te schalen;</t>
  </si>
  <si>
    <r>
      <t>Het is mogelijk om licenties af te schalen, met een maximum van 20% per jaar ten opzichte van de initi</t>
    </r>
    <r>
      <rPr>
        <sz val="11"/>
        <color rgb="FFFF0000"/>
        <rFont val="Calibri"/>
        <family val="2"/>
      </rPr>
      <t>ë</t>
    </r>
    <r>
      <rPr>
        <sz val="11"/>
        <color rgb="FFFF0000"/>
        <rFont val="Calibri"/>
        <family val="2"/>
        <scheme val="minor"/>
      </rPr>
      <t>le aantallen zoals vastgesteld bij Acceptatie;</t>
    </r>
  </si>
  <si>
    <t>Licentiekosten voor Multichannelkanalen worden gerekend over 48 maanden omdat deze pas in fase 2 worden uitgerold.</t>
  </si>
  <si>
    <t>Deelnemer mag zelf kostencomponenten toevoegen op de regels 21-23;</t>
  </si>
  <si>
    <t>De gele velden zijn in te vullen door Deelnemer;</t>
  </si>
  <si>
    <t>Ingevulde tarieven staan vast voor de looptijd van de Overeenkomst;</t>
  </si>
  <si>
    <t>Ingevulde tarieven mogen jaarljks geindexeerd worden conform CBS index Zakelijke en ICT-dienstverlening (bedrijfstak 61 Telecommunicatie).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</si>
</sst>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€&quot;\ * #,##0_ ;_ &quot;€&quot;\ * \-#,##0_ ;_ &quot;€&quot;\ * &quot;-&quot;_ ;_ @_ "/>
    <numFmt numFmtId="164" formatCode="&quot;€&quot;\ #,##0"/>
    <numFmt numFmtId="165" formatCode="&quot;€&quot;\ #,##0.000"/>
    <numFmt numFmtId="166" formatCode="&quot;€&quot;\ 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39966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0" fontId="1" fillId="0" borderId="0" xfId="0" applyFont="1"/>
    <xf numFmtId="42" fontId="1" fillId="0" borderId="1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0" fillId="2" borderId="2" xfId="0" applyFill="1" applyBorder="1"/>
    <xf numFmtId="0" fontId="2" fillId="2" borderId="2" xfId="0" applyFont="1" applyFill="1" applyBorder="1"/>
    <xf numFmtId="164" fontId="0" fillId="2" borderId="2" xfId="0" applyNumberFormat="1" applyFill="1" applyBorder="1"/>
    <xf numFmtId="42" fontId="0" fillId="0" borderId="0" xfId="0" applyNumberFormat="1"/>
    <xf numFmtId="0" fontId="3" fillId="3" borderId="0" xfId="0" applyFont="1" applyFill="1" applyAlignment="1">
      <alignment horizontal="left"/>
    </xf>
    <xf numFmtId="164" fontId="1" fillId="0" borderId="5" xfId="0" applyNumberFormat="1" applyFont="1" applyBorder="1"/>
    <xf numFmtId="0" fontId="3" fillId="3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5" borderId="0" xfId="0" applyFont="1" applyFill="1"/>
    <xf numFmtId="0" fontId="0" fillId="5" borderId="0" xfId="0" applyFill="1"/>
    <xf numFmtId="0" fontId="2" fillId="2" borderId="3" xfId="0" applyFont="1" applyFill="1" applyBorder="1"/>
    <xf numFmtId="0" fontId="0" fillId="3" borderId="2" xfId="0" applyFill="1" applyBorder="1"/>
    <xf numFmtId="0" fontId="0" fillId="0" borderId="2" xfId="0" applyBorder="1"/>
    <xf numFmtId="0" fontId="5" fillId="0" borderId="0" xfId="0" applyFont="1"/>
    <xf numFmtId="0" fontId="0" fillId="0" borderId="0" xfId="0" applyAlignment="1">
      <alignment horizontal="left" vertical="center" wrapText="1"/>
    </xf>
    <xf numFmtId="3" fontId="0" fillId="4" borderId="7" xfId="0" applyNumberForma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3" fontId="0" fillId="4" borderId="8" xfId="0" applyNumberFormat="1" applyFill="1" applyBorder="1" applyAlignment="1">
      <alignment horizontal="center"/>
    </xf>
    <xf numFmtId="165" fontId="0" fillId="2" borderId="2" xfId="0" applyNumberFormat="1" applyFill="1" applyBorder="1"/>
    <xf numFmtId="164" fontId="0" fillId="0" borderId="2" xfId="0" applyNumberFormat="1" applyBorder="1"/>
    <xf numFmtId="165" fontId="0" fillId="2" borderId="9" xfId="0" applyNumberFormat="1" applyFill="1" applyBorder="1"/>
    <xf numFmtId="0" fontId="0" fillId="0" borderId="9" xfId="0" applyBorder="1"/>
    <xf numFmtId="164" fontId="0" fillId="0" borderId="9" xfId="0" applyNumberFormat="1" applyBorder="1"/>
    <xf numFmtId="0" fontId="0" fillId="3" borderId="3" xfId="0" applyFill="1" applyBorder="1"/>
    <xf numFmtId="0" fontId="0" fillId="0" borderId="3" xfId="0" applyBorder="1"/>
    <xf numFmtId="166" fontId="0" fillId="2" borderId="2" xfId="0" applyNumberFormat="1" applyFill="1" applyBorder="1"/>
    <xf numFmtId="164" fontId="1" fillId="0" borderId="1" xfId="0" applyNumberFormat="1" applyFont="1" applyBorder="1"/>
    <xf numFmtId="0" fontId="0" fillId="2" borderId="7" xfId="0" applyFill="1" applyBorder="1" applyAlignment="1">
      <alignment horizontal="center"/>
    </xf>
    <xf numFmtId="164" fontId="1" fillId="0" borderId="2" xfId="0" applyNumberFormat="1" applyFont="1" applyBorder="1"/>
    <xf numFmtId="0" fontId="3" fillId="0" borderId="0" xfId="0" applyFont="1" applyAlignment="1">
      <alignment horizontal="left" vertical="center" wrapText="1"/>
    </xf>
    <xf numFmtId="3" fontId="0" fillId="2" borderId="2" xfId="0" applyNumberFormat="1" applyFill="1" applyBorder="1" applyAlignment="1" applyProtection="1">
      <alignment horizontal="center" wrapText="1"/>
      <protection locked="0"/>
    </xf>
    <xf numFmtId="0" fontId="0" fillId="2" borderId="10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3" borderId="0" xfId="0" applyFont="1" applyFill="1"/>
    <xf numFmtId="0" fontId="0" fillId="3" borderId="0" xfId="0" applyFill="1"/>
    <xf numFmtId="0" fontId="2" fillId="3" borderId="0" xfId="0" applyFont="1" applyFill="1" applyAlignment="1">
      <alignment horizontal="left" vertical="center"/>
    </xf>
    <xf numFmtId="3" fontId="0" fillId="4" borderId="6" xfId="0" applyNumberFormat="1" applyFill="1" applyBorder="1" applyAlignment="1" applyProtection="1">
      <alignment horizontal="center" vertical="center" wrapText="1"/>
      <protection locked="0"/>
    </xf>
    <xf numFmtId="3" fontId="0" fillId="4" borderId="2" xfId="0" applyNumberFormat="1" applyFill="1" applyBorder="1" applyAlignment="1" applyProtection="1">
      <alignment horizontal="center" vertical="center" wrapText="1"/>
      <protection locked="0"/>
    </xf>
    <xf numFmtId="42" fontId="0" fillId="2" borderId="2" xfId="0" applyNumberFormat="1" applyFill="1" applyBorder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2" fontId="0" fillId="0" borderId="2" xfId="0" applyNumberFormat="1" applyBorder="1"/>
    <xf numFmtId="0" fontId="1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164" fontId="0" fillId="3" borderId="2" xfId="0" applyNumberFormat="1" applyFill="1" applyBorder="1"/>
    <xf numFmtId="0" fontId="5" fillId="0" borderId="0" xfId="0" applyFont="1" applyFill="1"/>
    <xf numFmtId="0" fontId="2" fillId="2" borderId="2" xfId="0" applyFont="1" applyFill="1" applyBorder="1" applyAlignment="1"/>
    <xf numFmtId="0" fontId="0" fillId="0" borderId="2" xfId="0" applyBorder="1" applyAlignment="1"/>
    <xf numFmtId="0" fontId="0" fillId="2" borderId="2" xfId="0" applyFill="1" applyBorder="1" applyAlignment="1"/>
    <xf numFmtId="3" fontId="0" fillId="2" borderId="2" xfId="0" applyNumberFormat="1" applyFill="1" applyBorder="1" applyAlignment="1">
      <alignment horizontal="left" vertical="center" wrapText="1"/>
    </xf>
    <xf numFmtId="3" fontId="0" fillId="0" borderId="2" xfId="0" applyNumberFormat="1" applyBorder="1" applyAlignment="1">
      <alignment horizontal="left" vertical="center" wrapText="1"/>
    </xf>
    <xf numFmtId="0" fontId="0" fillId="3" borderId="3" xfId="0" applyFill="1" applyBorder="1" applyAlignment="1"/>
    <xf numFmtId="0" fontId="0" fillId="0" borderId="4" xfId="0" applyBorder="1" applyAlignment="1"/>
    <xf numFmtId="0" fontId="2" fillId="0" borderId="0" xfId="0" applyFont="1" applyAlignment="1">
      <alignment horizontal="center" vertical="center" wrapText="1"/>
    </xf>
    <xf numFmtId="0" fontId="2" fillId="2" borderId="3" xfId="0" applyFont="1" applyFill="1" applyBorder="1" applyAlignment="1"/>
    <xf numFmtId="0" fontId="2" fillId="2" borderId="4" xfId="0" applyFont="1" applyFill="1" applyBorder="1" applyAlignment="1"/>
    <xf numFmtId="0" fontId="0" fillId="0" borderId="0" xfId="0" applyAlignment="1">
      <alignment horizontal="left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00CC66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40986</xdr:colOff>
      <xdr:row>0</xdr:row>
      <xdr:rowOff>88093</xdr:rowOff>
    </xdr:from>
    <xdr:to>
      <xdr:col>1</xdr:col>
      <xdr:colOff>2594321</xdr:colOff>
      <xdr:row>0</xdr:row>
      <xdr:rowOff>914400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2DA3CDF5-7621-46AF-BF2F-C21323CC5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986" y="88093"/>
          <a:ext cx="2553335" cy="8263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38446</xdr:colOff>
      <xdr:row>0</xdr:row>
      <xdr:rowOff>89363</xdr:rowOff>
    </xdr:from>
    <xdr:to>
      <xdr:col>1</xdr:col>
      <xdr:colOff>2591146</xdr:colOff>
      <xdr:row>0</xdr:row>
      <xdr:rowOff>917403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24B0BC9B-174B-439D-8DE2-3EA637725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219" y="89363"/>
          <a:ext cx="2552700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38446</xdr:colOff>
      <xdr:row>0</xdr:row>
      <xdr:rowOff>89363</xdr:rowOff>
    </xdr:from>
    <xdr:to>
      <xdr:col>1</xdr:col>
      <xdr:colOff>2591146</xdr:colOff>
      <xdr:row>0</xdr:row>
      <xdr:rowOff>917403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782B2443-9A4B-4628-A918-C7108FC6B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621" y="93173"/>
          <a:ext cx="2552700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38446</xdr:colOff>
      <xdr:row>0</xdr:row>
      <xdr:rowOff>84283</xdr:rowOff>
    </xdr:from>
    <xdr:to>
      <xdr:col>1</xdr:col>
      <xdr:colOff>2591146</xdr:colOff>
      <xdr:row>0</xdr:row>
      <xdr:rowOff>920750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50A4BB62-474F-4E17-9E24-8A150AC39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46" y="84283"/>
          <a:ext cx="2552700" cy="83646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38446</xdr:colOff>
      <xdr:row>0</xdr:row>
      <xdr:rowOff>86822</xdr:rowOff>
    </xdr:from>
    <xdr:to>
      <xdr:col>1</xdr:col>
      <xdr:colOff>2591146</xdr:colOff>
      <xdr:row>0</xdr:row>
      <xdr:rowOff>920749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D134C04A-5A84-4B96-958D-5F1B442CAC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46" y="86822"/>
          <a:ext cx="2552700" cy="8339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40986</xdr:colOff>
      <xdr:row>0</xdr:row>
      <xdr:rowOff>88093</xdr:rowOff>
    </xdr:from>
    <xdr:to>
      <xdr:col>1</xdr:col>
      <xdr:colOff>2595591</xdr:colOff>
      <xdr:row>0</xdr:row>
      <xdr:rowOff>919480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D2989117-7782-4C07-B068-0C3837C6F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986" y="88093"/>
          <a:ext cx="2554605" cy="8313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9FD65-6514-4941-9829-0DBF5AE3BFC6}">
  <sheetPr>
    <pageSetUpPr fitToPage="1"/>
  </sheetPr>
  <dimension ref="A1:F18"/>
  <sheetViews>
    <sheetView tabSelected="1" zoomScaleNormal="100" workbookViewId="0"/>
  </sheetViews>
  <sheetFormatPr defaultRowHeight="14.4" x14ac:dyDescent="0.3"/>
  <cols>
    <col min="1" max="1" width="3.6640625" style="4" customWidth="1"/>
    <col min="2" max="2" width="39.33203125" style="4" customWidth="1"/>
    <col min="3" max="3" width="80.109375" customWidth="1"/>
    <col min="4" max="4" width="21.6640625" customWidth="1"/>
    <col min="5" max="5" width="9" customWidth="1"/>
  </cols>
  <sheetData>
    <row r="1" spans="1:6" ht="81" customHeight="1" x14ac:dyDescent="0.3">
      <c r="A1" s="14"/>
      <c r="B1" s="14"/>
      <c r="C1" s="15"/>
      <c r="D1" s="15"/>
    </row>
    <row r="2" spans="1:6" ht="45" customHeight="1" x14ac:dyDescent="0.3">
      <c r="A2"/>
      <c r="B2" s="13" t="s">
        <v>102</v>
      </c>
      <c r="C2" s="13"/>
    </row>
    <row r="3" spans="1:6" s="1" customFormat="1" ht="24" customHeight="1" x14ac:dyDescent="0.3">
      <c r="A3" s="4" t="s">
        <v>0</v>
      </c>
      <c r="B3" t="s">
        <v>1</v>
      </c>
      <c r="C3" t="s">
        <v>2</v>
      </c>
      <c r="D3" s="9">
        <f>'A. Implementatie'!C8+'A. Implementatie'!C24</f>
        <v>0</v>
      </c>
    </row>
    <row r="4" spans="1:6" s="1" customFormat="1" ht="24" customHeight="1" x14ac:dyDescent="0.3">
      <c r="A4" s="4" t="s">
        <v>3</v>
      </c>
      <c r="B4" t="s">
        <v>4</v>
      </c>
      <c r="C4" t="s">
        <v>2</v>
      </c>
      <c r="D4" s="9">
        <f>'B. Transitie'!C9+'B. Transitie'!C24</f>
        <v>0</v>
      </c>
    </row>
    <row r="5" spans="1:6" ht="24" customHeight="1" x14ac:dyDescent="0.3">
      <c r="A5" s="4" t="s">
        <v>5</v>
      </c>
      <c r="B5" t="s">
        <v>6</v>
      </c>
      <c r="C5" t="s">
        <v>7</v>
      </c>
      <c r="D5" s="9">
        <f>'C. Verbruikskosten'!K14+'C. Verbruikskosten'!K25</f>
        <v>0</v>
      </c>
      <c r="E5" s="1"/>
    </row>
    <row r="6" spans="1:6" s="1" customFormat="1" ht="24" customHeight="1" x14ac:dyDescent="0.3">
      <c r="A6" s="4" t="s">
        <v>8</v>
      </c>
      <c r="B6" t="s">
        <v>9</v>
      </c>
      <c r="C6" t="s">
        <v>7</v>
      </c>
      <c r="D6" s="9">
        <f>'D. Licentiekosten'!F26</f>
        <v>0</v>
      </c>
    </row>
    <row r="7" spans="1:6" s="1" customFormat="1" ht="24" customHeight="1" x14ac:dyDescent="0.3">
      <c r="A7" s="4" t="s">
        <v>101</v>
      </c>
      <c r="B7" t="s">
        <v>10</v>
      </c>
      <c r="C7" t="s">
        <v>7</v>
      </c>
      <c r="D7" s="9">
        <f>'E. Tarieven'!F7</f>
        <v>0</v>
      </c>
    </row>
    <row r="8" spans="1:6" ht="24" customHeight="1" thickBot="1" x14ac:dyDescent="0.35">
      <c r="B8" s="2" t="s">
        <v>11</v>
      </c>
      <c r="C8" s="2" t="s">
        <v>12</v>
      </c>
      <c r="D8" s="3">
        <f>SUM(D3:D7)</f>
        <v>0</v>
      </c>
      <c r="E8" s="1"/>
    </row>
    <row r="9" spans="1:6" ht="24" customHeight="1" thickTop="1" x14ac:dyDescent="0.3"/>
    <row r="10" spans="1:6" ht="24" customHeight="1" x14ac:dyDescent="0.3">
      <c r="B10" s="39" t="s">
        <v>13</v>
      </c>
      <c r="C10" s="54"/>
      <c r="D10" s="55"/>
    </row>
    <row r="11" spans="1:6" ht="24" customHeight="1" x14ac:dyDescent="0.3">
      <c r="B11" s="40"/>
      <c r="C11" s="5" t="s">
        <v>14</v>
      </c>
      <c r="E11" s="2"/>
      <c r="F11" s="2"/>
    </row>
    <row r="12" spans="1:6" ht="24" customHeight="1" x14ac:dyDescent="0.3">
      <c r="B12" s="39" t="s">
        <v>15</v>
      </c>
      <c r="C12" s="56"/>
      <c r="D12" s="55"/>
    </row>
    <row r="13" spans="1:6" ht="24" customHeight="1" x14ac:dyDescent="0.3">
      <c r="B13" s="39" t="s">
        <v>16</v>
      </c>
      <c r="C13" s="56"/>
      <c r="D13" s="55"/>
    </row>
    <row r="14" spans="1:6" ht="72.599999999999994" customHeight="1" x14ac:dyDescent="0.3">
      <c r="B14" s="41" t="s">
        <v>17</v>
      </c>
      <c r="C14" s="56"/>
      <c r="D14" s="55"/>
    </row>
    <row r="15" spans="1:6" ht="24" customHeight="1" x14ac:dyDescent="0.3">
      <c r="B15" s="39" t="s">
        <v>18</v>
      </c>
      <c r="C15" s="56"/>
      <c r="D15" s="55"/>
    </row>
    <row r="16" spans="1:6" ht="24" customHeight="1" x14ac:dyDescent="0.3"/>
    <row r="17" ht="24" customHeight="1" x14ac:dyDescent="0.3"/>
    <row r="18" ht="24" customHeight="1" x14ac:dyDescent="0.3"/>
  </sheetData>
  <mergeCells count="5">
    <mergeCell ref="C10:D10"/>
    <mergeCell ref="C12:D12"/>
    <mergeCell ref="C13:D13"/>
    <mergeCell ref="C14:D14"/>
    <mergeCell ref="C15:D15"/>
  </mergeCells>
  <phoneticPr fontId="6" type="noConversion"/>
  <pageMargins left="0.7" right="0.7" top="0.75" bottom="0.75" header="0.3" footer="0.3"/>
  <pageSetup paperSize="9" scale="9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9ACD2-1286-41D3-B20C-54B8B9F3FA64}">
  <sheetPr>
    <pageSetUpPr fitToPage="1"/>
  </sheetPr>
  <dimension ref="A1:D37"/>
  <sheetViews>
    <sheetView zoomScaleNormal="100" workbookViewId="0"/>
  </sheetViews>
  <sheetFormatPr defaultRowHeight="14.4" x14ac:dyDescent="0.3"/>
  <cols>
    <col min="1" max="1" width="3.6640625" style="2" customWidth="1"/>
    <col min="2" max="2" width="119.44140625" customWidth="1"/>
    <col min="3" max="3" width="21.6640625" customWidth="1"/>
    <col min="4" max="4" width="9.33203125" customWidth="1"/>
  </cols>
  <sheetData>
    <row r="1" spans="1:4" ht="81" customHeight="1" x14ac:dyDescent="0.3">
      <c r="A1" s="14"/>
      <c r="B1" s="15"/>
      <c r="C1" s="15"/>
    </row>
    <row r="2" spans="1:4" s="5" customFormat="1" ht="45" customHeight="1" x14ac:dyDescent="0.4">
      <c r="A2" s="10"/>
      <c r="B2" s="12" t="s">
        <v>19</v>
      </c>
      <c r="C2" s="12"/>
    </row>
    <row r="3" spans="1:4" ht="20.399999999999999" customHeight="1" x14ac:dyDescent="0.3">
      <c r="A3" s="4">
        <v>1</v>
      </c>
      <c r="B3" s="17" t="s">
        <v>103</v>
      </c>
      <c r="C3" s="8">
        <v>0</v>
      </c>
      <c r="D3" s="49"/>
    </row>
    <row r="4" spans="1:4" ht="20.399999999999999" customHeight="1" x14ac:dyDescent="0.3">
      <c r="A4" s="4">
        <f t="shared" ref="A4:A23" si="0">A3+1</f>
        <v>2</v>
      </c>
      <c r="B4" s="17" t="s">
        <v>108</v>
      </c>
      <c r="C4" s="8">
        <v>0</v>
      </c>
    </row>
    <row r="5" spans="1:4" ht="20.399999999999999" customHeight="1" x14ac:dyDescent="0.3">
      <c r="A5" s="4">
        <f t="shared" si="0"/>
        <v>3</v>
      </c>
      <c r="B5" s="7" t="s">
        <v>20</v>
      </c>
      <c r="C5" s="8">
        <v>0</v>
      </c>
    </row>
    <row r="6" spans="1:4" ht="20.399999999999999" customHeight="1" x14ac:dyDescent="0.3">
      <c r="A6" s="4">
        <f t="shared" si="0"/>
        <v>4</v>
      </c>
      <c r="B6" s="7" t="s">
        <v>20</v>
      </c>
      <c r="C6" s="8">
        <v>0</v>
      </c>
    </row>
    <row r="7" spans="1:4" ht="20.399999999999999" customHeight="1" x14ac:dyDescent="0.3">
      <c r="A7" s="4">
        <f t="shared" si="0"/>
        <v>5</v>
      </c>
      <c r="B7" s="7" t="s">
        <v>20</v>
      </c>
      <c r="C7" s="8">
        <v>0</v>
      </c>
    </row>
    <row r="8" spans="1:4" ht="20.399999999999999" customHeight="1" thickBot="1" x14ac:dyDescent="0.35">
      <c r="A8"/>
      <c r="B8" t="s">
        <v>21</v>
      </c>
      <c r="C8" s="11">
        <f>SUM(C3:C7)</f>
        <v>0</v>
      </c>
    </row>
    <row r="9" spans="1:4" ht="20.399999999999999" customHeight="1" thickTop="1" x14ac:dyDescent="0.3">
      <c r="A9" s="4"/>
      <c r="B9" s="40"/>
      <c r="C9" s="40"/>
      <c r="D9" s="40"/>
    </row>
    <row r="10" spans="1:4" ht="20.399999999999999" customHeight="1" x14ac:dyDescent="0.3">
      <c r="A10" s="4">
        <f>A7+1</f>
        <v>6</v>
      </c>
      <c r="B10" s="17" t="s">
        <v>22</v>
      </c>
      <c r="C10" s="8">
        <v>0</v>
      </c>
    </row>
    <row r="11" spans="1:4" ht="20.399999999999999" customHeight="1" x14ac:dyDescent="0.3">
      <c r="A11" s="4">
        <f t="shared" si="0"/>
        <v>7</v>
      </c>
      <c r="B11" s="17" t="s">
        <v>23</v>
      </c>
      <c r="C11" s="8">
        <v>0</v>
      </c>
    </row>
    <row r="12" spans="1:4" ht="20.399999999999999" customHeight="1" x14ac:dyDescent="0.3">
      <c r="A12" s="4">
        <f t="shared" si="0"/>
        <v>8</v>
      </c>
      <c r="B12" s="17" t="s">
        <v>24</v>
      </c>
      <c r="C12" s="8">
        <v>0</v>
      </c>
    </row>
    <row r="13" spans="1:4" ht="20.399999999999999" customHeight="1" x14ac:dyDescent="0.3">
      <c r="A13" s="4">
        <f t="shared" si="0"/>
        <v>9</v>
      </c>
      <c r="B13" s="17" t="s">
        <v>25</v>
      </c>
      <c r="C13" s="8">
        <v>0</v>
      </c>
    </row>
    <row r="14" spans="1:4" ht="20.399999999999999" customHeight="1" x14ac:dyDescent="0.3">
      <c r="A14" s="4">
        <f t="shared" si="0"/>
        <v>10</v>
      </c>
      <c r="B14" s="17" t="s">
        <v>26</v>
      </c>
      <c r="C14" s="8">
        <v>0</v>
      </c>
    </row>
    <row r="15" spans="1:4" ht="20.399999999999999" customHeight="1" x14ac:dyDescent="0.3">
      <c r="A15" s="4">
        <f t="shared" si="0"/>
        <v>11</v>
      </c>
      <c r="B15" s="17" t="s">
        <v>27</v>
      </c>
      <c r="C15" s="8">
        <v>0</v>
      </c>
    </row>
    <row r="16" spans="1:4" ht="20.399999999999999" customHeight="1" x14ac:dyDescent="0.3">
      <c r="A16" s="4">
        <f t="shared" si="0"/>
        <v>12</v>
      </c>
      <c r="B16" s="17" t="s">
        <v>28</v>
      </c>
      <c r="C16" s="8">
        <v>0</v>
      </c>
    </row>
    <row r="17" spans="1:4" ht="20.399999999999999" customHeight="1" x14ac:dyDescent="0.3">
      <c r="A17" s="4">
        <f t="shared" si="0"/>
        <v>13</v>
      </c>
      <c r="B17" s="17" t="s">
        <v>29</v>
      </c>
      <c r="C17" s="8">
        <v>0</v>
      </c>
    </row>
    <row r="18" spans="1:4" ht="20.399999999999999" customHeight="1" x14ac:dyDescent="0.3">
      <c r="A18" s="4">
        <f t="shared" si="0"/>
        <v>14</v>
      </c>
      <c r="B18" s="17" t="s">
        <v>30</v>
      </c>
      <c r="C18" s="8">
        <v>0</v>
      </c>
    </row>
    <row r="19" spans="1:4" ht="20.399999999999999" customHeight="1" x14ac:dyDescent="0.3">
      <c r="A19" s="4">
        <f t="shared" si="0"/>
        <v>15</v>
      </c>
      <c r="B19" s="17" t="s">
        <v>31</v>
      </c>
      <c r="C19" s="8">
        <v>0</v>
      </c>
    </row>
    <row r="20" spans="1:4" ht="20.399999999999999" customHeight="1" x14ac:dyDescent="0.3">
      <c r="A20" s="4">
        <f t="shared" si="0"/>
        <v>16</v>
      </c>
      <c r="B20" s="17" t="s">
        <v>32</v>
      </c>
      <c r="C20" s="8">
        <v>0</v>
      </c>
    </row>
    <row r="21" spans="1:4" ht="20.399999999999999" customHeight="1" x14ac:dyDescent="0.3">
      <c r="A21" s="4">
        <f>A19+1</f>
        <v>16</v>
      </c>
      <c r="B21" s="7" t="s">
        <v>20</v>
      </c>
      <c r="C21" s="8">
        <v>0</v>
      </c>
    </row>
    <row r="22" spans="1:4" ht="20.399999999999999" customHeight="1" x14ac:dyDescent="0.3">
      <c r="A22" s="4">
        <f t="shared" si="0"/>
        <v>17</v>
      </c>
      <c r="B22" s="7" t="s">
        <v>20</v>
      </c>
      <c r="C22" s="8">
        <v>0</v>
      </c>
    </row>
    <row r="23" spans="1:4" ht="20.399999999999999" customHeight="1" x14ac:dyDescent="0.3">
      <c r="A23" s="4">
        <f t="shared" si="0"/>
        <v>18</v>
      </c>
      <c r="B23" s="7" t="s">
        <v>20</v>
      </c>
      <c r="C23" s="8">
        <v>0</v>
      </c>
    </row>
    <row r="24" spans="1:4" ht="24" customHeight="1" thickBot="1" x14ac:dyDescent="0.35">
      <c r="B24" s="2" t="s">
        <v>33</v>
      </c>
      <c r="C24" s="11">
        <f>SUM(C10:C23)</f>
        <v>0</v>
      </c>
      <c r="D24" s="1"/>
    </row>
    <row r="25" spans="1:4" ht="15" thickTop="1" x14ac:dyDescent="0.3"/>
    <row r="26" spans="1:4" x14ac:dyDescent="0.3">
      <c r="A26" s="2" t="s">
        <v>34</v>
      </c>
      <c r="B26" s="19" t="s">
        <v>116</v>
      </c>
    </row>
    <row r="27" spans="1:4" x14ac:dyDescent="0.3">
      <c r="A27" s="2" t="s">
        <v>34</v>
      </c>
      <c r="B27" s="19" t="s">
        <v>117</v>
      </c>
    </row>
    <row r="28" spans="1:4" x14ac:dyDescent="0.3">
      <c r="A28" s="2" t="s">
        <v>34</v>
      </c>
      <c r="B28" s="19" t="s">
        <v>118</v>
      </c>
    </row>
    <row r="29" spans="1:4" x14ac:dyDescent="0.3">
      <c r="A29" s="2" t="s">
        <v>34</v>
      </c>
      <c r="B29" s="19" t="s">
        <v>119</v>
      </c>
    </row>
    <row r="30" spans="1:4" x14ac:dyDescent="0.3">
      <c r="A30" s="2" t="s">
        <v>34</v>
      </c>
      <c r="B30" s="19" t="s">
        <v>120</v>
      </c>
    </row>
    <row r="31" spans="1:4" x14ac:dyDescent="0.3">
      <c r="A31" s="2" t="s">
        <v>34</v>
      </c>
      <c r="B31" s="19" t="s">
        <v>121</v>
      </c>
    </row>
    <row r="32" spans="1:4" x14ac:dyDescent="0.3">
      <c r="A32" s="2" t="s">
        <v>34</v>
      </c>
      <c r="B32" s="19" t="s">
        <v>122</v>
      </c>
    </row>
    <row r="33" spans="1:2" x14ac:dyDescent="0.3">
      <c r="A33" s="2" t="s">
        <v>34</v>
      </c>
      <c r="B33" s="19" t="s">
        <v>123</v>
      </c>
    </row>
    <row r="34" spans="1:2" x14ac:dyDescent="0.3">
      <c r="A34" s="2" t="s">
        <v>34</v>
      </c>
      <c r="B34" s="53" t="s">
        <v>124</v>
      </c>
    </row>
    <row r="35" spans="1:2" x14ac:dyDescent="0.3">
      <c r="A35" s="2" t="s">
        <v>34</v>
      </c>
      <c r="B35" s="19" t="s">
        <v>125</v>
      </c>
    </row>
    <row r="36" spans="1:2" x14ac:dyDescent="0.3">
      <c r="A36" s="2" t="s">
        <v>34</v>
      </c>
      <c r="B36" s="19" t="s">
        <v>126</v>
      </c>
    </row>
    <row r="37" spans="1:2" x14ac:dyDescent="0.3">
      <c r="A37" s="2" t="s">
        <v>34</v>
      </c>
      <c r="B37" s="19" t="s">
        <v>127</v>
      </c>
    </row>
  </sheetData>
  <phoneticPr fontId="6" type="noConversion"/>
  <pageMargins left="0.7" right="0.7" top="0.75" bottom="0.75" header="0.3" footer="0.3"/>
  <pageSetup paperSize="9" scale="9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B18E4-6C6A-4A80-8547-7F28D6610F7F}">
  <dimension ref="A1:D36"/>
  <sheetViews>
    <sheetView zoomScaleNormal="100" workbookViewId="0"/>
  </sheetViews>
  <sheetFormatPr defaultRowHeight="14.4" x14ac:dyDescent="0.3"/>
  <cols>
    <col min="1" max="1" width="3.6640625" style="2" customWidth="1"/>
    <col min="2" max="2" width="119.44140625" customWidth="1"/>
    <col min="3" max="3" width="21.6640625" customWidth="1"/>
    <col min="4" max="4" width="16.88671875" customWidth="1"/>
    <col min="5" max="5" width="15.77734375" customWidth="1"/>
    <col min="6" max="6" width="10.5546875" customWidth="1"/>
    <col min="7" max="7" width="16.33203125" customWidth="1"/>
  </cols>
  <sheetData>
    <row r="1" spans="1:4" ht="81" customHeight="1" x14ac:dyDescent="0.3">
      <c r="A1" s="14"/>
      <c r="B1" s="15"/>
      <c r="C1" s="15"/>
    </row>
    <row r="2" spans="1:4" s="5" customFormat="1" ht="45" customHeight="1" x14ac:dyDescent="0.4">
      <c r="A2" s="10"/>
      <c r="B2" s="12" t="s">
        <v>109</v>
      </c>
      <c r="C2" s="12"/>
    </row>
    <row r="3" spans="1:4" ht="20.399999999999999" customHeight="1" x14ac:dyDescent="0.3">
      <c r="A3" s="4">
        <v>1</v>
      </c>
      <c r="B3" s="17" t="s">
        <v>112</v>
      </c>
      <c r="C3" s="8">
        <v>0</v>
      </c>
    </row>
    <row r="4" spans="1:4" ht="20.399999999999999" customHeight="1" x14ac:dyDescent="0.3">
      <c r="A4" s="4">
        <f>A3+1</f>
        <v>2</v>
      </c>
      <c r="B4" s="17" t="s">
        <v>107</v>
      </c>
      <c r="C4" s="8">
        <v>0</v>
      </c>
    </row>
    <row r="5" spans="1:4" ht="20.399999999999999" customHeight="1" x14ac:dyDescent="0.3">
      <c r="A5" s="4">
        <f t="shared" ref="A5:A8" si="0">A4+1</f>
        <v>3</v>
      </c>
      <c r="B5" s="17" t="s">
        <v>35</v>
      </c>
      <c r="C5" s="8">
        <v>0</v>
      </c>
    </row>
    <row r="6" spans="1:4" ht="20.399999999999999" customHeight="1" x14ac:dyDescent="0.3">
      <c r="A6" s="4">
        <f t="shared" si="0"/>
        <v>4</v>
      </c>
      <c r="B6" s="7" t="s">
        <v>20</v>
      </c>
      <c r="C6" s="8">
        <v>0</v>
      </c>
    </row>
    <row r="7" spans="1:4" ht="20.399999999999999" customHeight="1" x14ac:dyDescent="0.3">
      <c r="A7" s="4">
        <f t="shared" si="0"/>
        <v>5</v>
      </c>
      <c r="B7" s="7" t="s">
        <v>20</v>
      </c>
      <c r="C7" s="8">
        <v>0</v>
      </c>
    </row>
    <row r="8" spans="1:4" ht="20.399999999999999" customHeight="1" x14ac:dyDescent="0.3">
      <c r="A8" s="4">
        <f t="shared" si="0"/>
        <v>6</v>
      </c>
      <c r="B8" s="7" t="s">
        <v>20</v>
      </c>
      <c r="C8" s="8">
        <v>0</v>
      </c>
    </row>
    <row r="9" spans="1:4" ht="24" customHeight="1" thickBot="1" x14ac:dyDescent="0.35">
      <c r="B9" s="2" t="s">
        <v>36</v>
      </c>
      <c r="C9" s="11">
        <f>SUM(C3:C8)</f>
        <v>0</v>
      </c>
      <c r="D9" s="1"/>
    </row>
    <row r="10" spans="1:4" ht="20.399999999999999" customHeight="1" thickTop="1" x14ac:dyDescent="0.3">
      <c r="A10"/>
    </row>
    <row r="11" spans="1:4" ht="20.399999999999999" customHeight="1" x14ac:dyDescent="0.3">
      <c r="A11" s="4">
        <f>A8+1</f>
        <v>7</v>
      </c>
      <c r="B11" s="17" t="s">
        <v>37</v>
      </c>
      <c r="C11" s="8">
        <v>0</v>
      </c>
    </row>
    <row r="12" spans="1:4" ht="20.399999999999999" customHeight="1" x14ac:dyDescent="0.3">
      <c r="A12" s="4">
        <f t="shared" ref="A12:A23" si="1">A11+1</f>
        <v>8</v>
      </c>
      <c r="B12" s="17" t="s">
        <v>38</v>
      </c>
      <c r="C12" s="8">
        <v>0</v>
      </c>
    </row>
    <row r="13" spans="1:4" ht="20.399999999999999" customHeight="1" x14ac:dyDescent="0.3">
      <c r="A13" s="4">
        <f t="shared" si="1"/>
        <v>9</v>
      </c>
      <c r="B13" s="17" t="s">
        <v>39</v>
      </c>
      <c r="C13" s="8">
        <v>0</v>
      </c>
    </row>
    <row r="14" spans="1:4" ht="20.399999999999999" customHeight="1" x14ac:dyDescent="0.3">
      <c r="A14" s="4">
        <f t="shared" si="1"/>
        <v>10</v>
      </c>
      <c r="B14" s="17" t="s">
        <v>40</v>
      </c>
      <c r="C14" s="8">
        <v>0</v>
      </c>
    </row>
    <row r="15" spans="1:4" ht="20.399999999999999" customHeight="1" x14ac:dyDescent="0.3">
      <c r="A15" s="4">
        <f t="shared" si="1"/>
        <v>11</v>
      </c>
      <c r="B15" s="17" t="s">
        <v>41</v>
      </c>
      <c r="C15" s="8">
        <v>0</v>
      </c>
    </row>
    <row r="16" spans="1:4" ht="20.399999999999999" customHeight="1" x14ac:dyDescent="0.3">
      <c r="A16" s="4">
        <f t="shared" si="1"/>
        <v>12</v>
      </c>
      <c r="B16" s="17" t="s">
        <v>42</v>
      </c>
      <c r="C16" s="8">
        <v>0</v>
      </c>
    </row>
    <row r="17" spans="1:4" ht="20.399999999999999" customHeight="1" x14ac:dyDescent="0.3">
      <c r="A17" s="4">
        <f t="shared" si="1"/>
        <v>13</v>
      </c>
      <c r="B17" s="17" t="s">
        <v>43</v>
      </c>
      <c r="C17" s="8">
        <v>0</v>
      </c>
    </row>
    <row r="18" spans="1:4" ht="20.399999999999999" customHeight="1" x14ac:dyDescent="0.3">
      <c r="A18" s="4">
        <f t="shared" si="1"/>
        <v>14</v>
      </c>
      <c r="B18" s="17" t="s">
        <v>44</v>
      </c>
      <c r="C18" s="8">
        <v>0</v>
      </c>
    </row>
    <row r="19" spans="1:4" ht="20.399999999999999" customHeight="1" x14ac:dyDescent="0.3">
      <c r="A19" s="4">
        <f t="shared" si="1"/>
        <v>15</v>
      </c>
      <c r="B19" s="17" t="s">
        <v>45</v>
      </c>
      <c r="C19" s="8">
        <v>0</v>
      </c>
    </row>
    <row r="20" spans="1:4" ht="20.399999999999999" customHeight="1" x14ac:dyDescent="0.3">
      <c r="A20" s="4">
        <f t="shared" si="1"/>
        <v>16</v>
      </c>
      <c r="B20" s="17" t="s">
        <v>46</v>
      </c>
      <c r="C20" s="8">
        <v>0</v>
      </c>
    </row>
    <row r="21" spans="1:4" ht="20.399999999999999" customHeight="1" x14ac:dyDescent="0.3">
      <c r="A21" s="4">
        <f>A20+1</f>
        <v>17</v>
      </c>
      <c r="B21" s="7" t="s">
        <v>20</v>
      </c>
      <c r="C21" s="8">
        <v>0</v>
      </c>
    </row>
    <row r="22" spans="1:4" ht="20.399999999999999" customHeight="1" x14ac:dyDescent="0.3">
      <c r="A22" s="4">
        <f t="shared" si="1"/>
        <v>18</v>
      </c>
      <c r="B22" s="7" t="s">
        <v>20</v>
      </c>
      <c r="C22" s="8">
        <v>0</v>
      </c>
    </row>
    <row r="23" spans="1:4" ht="20.399999999999999" customHeight="1" x14ac:dyDescent="0.3">
      <c r="A23" s="4">
        <f t="shared" si="1"/>
        <v>19</v>
      </c>
      <c r="B23" s="7" t="s">
        <v>20</v>
      </c>
      <c r="C23" s="8">
        <v>0</v>
      </c>
    </row>
    <row r="24" spans="1:4" ht="24" customHeight="1" thickBot="1" x14ac:dyDescent="0.35">
      <c r="B24" s="2" t="s">
        <v>47</v>
      </c>
      <c r="C24" s="11">
        <f>SUM(C11:C23)</f>
        <v>0</v>
      </c>
      <c r="D24" s="1"/>
    </row>
    <row r="25" spans="1:4" ht="15" thickTop="1" x14ac:dyDescent="0.3">
      <c r="B25" s="19"/>
    </row>
    <row r="26" spans="1:4" x14ac:dyDescent="0.3">
      <c r="A26" s="2" t="s">
        <v>34</v>
      </c>
      <c r="B26" s="19" t="s">
        <v>116</v>
      </c>
      <c r="C26" s="19"/>
    </row>
    <row r="27" spans="1:4" x14ac:dyDescent="0.3">
      <c r="A27" s="2" t="s">
        <v>34</v>
      </c>
      <c r="B27" s="19" t="s">
        <v>117</v>
      </c>
    </row>
    <row r="28" spans="1:4" x14ac:dyDescent="0.3">
      <c r="A28" s="2" t="s">
        <v>34</v>
      </c>
      <c r="B28" s="19" t="s">
        <v>118</v>
      </c>
    </row>
    <row r="29" spans="1:4" x14ac:dyDescent="0.3">
      <c r="A29" s="2" t="s">
        <v>34</v>
      </c>
      <c r="B29" s="19" t="s">
        <v>119</v>
      </c>
    </row>
    <row r="30" spans="1:4" x14ac:dyDescent="0.3">
      <c r="A30" s="2" t="s">
        <v>34</v>
      </c>
      <c r="B30" s="19" t="s">
        <v>128</v>
      </c>
    </row>
    <row r="31" spans="1:4" x14ac:dyDescent="0.3">
      <c r="A31" s="2" t="s">
        <v>34</v>
      </c>
      <c r="B31" s="19" t="s">
        <v>121</v>
      </c>
    </row>
    <row r="32" spans="1:4" x14ac:dyDescent="0.3">
      <c r="A32" s="2" t="s">
        <v>34</v>
      </c>
      <c r="B32" s="19" t="s">
        <v>122</v>
      </c>
    </row>
    <row r="33" spans="1:2" x14ac:dyDescent="0.3">
      <c r="A33" s="2" t="s">
        <v>34</v>
      </c>
      <c r="B33" s="19" t="s">
        <v>123</v>
      </c>
    </row>
    <row r="34" spans="1:2" x14ac:dyDescent="0.3">
      <c r="A34" s="2" t="s">
        <v>34</v>
      </c>
      <c r="B34" s="19" t="s">
        <v>129</v>
      </c>
    </row>
    <row r="35" spans="1:2" x14ac:dyDescent="0.3">
      <c r="A35" s="2" t="s">
        <v>34</v>
      </c>
      <c r="B35" s="19" t="s">
        <v>130</v>
      </c>
    </row>
    <row r="36" spans="1:2" x14ac:dyDescent="0.3">
      <c r="A36" s="2" t="s">
        <v>34</v>
      </c>
      <c r="B36" s="19" t="s">
        <v>131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4CDAC-6F42-4234-9F10-D9E3AFD938B9}">
  <sheetPr>
    <pageSetUpPr fitToPage="1"/>
  </sheetPr>
  <dimension ref="A1:M37"/>
  <sheetViews>
    <sheetView zoomScaleNormal="100" workbookViewId="0"/>
  </sheetViews>
  <sheetFormatPr defaultRowHeight="14.4" x14ac:dyDescent="0.3"/>
  <cols>
    <col min="1" max="1" width="3.6640625" style="2" customWidth="1"/>
    <col min="2" max="2" width="51.109375" customWidth="1"/>
    <col min="3" max="3" width="10.88671875" customWidth="1"/>
    <col min="4" max="5" width="10.6640625" customWidth="1"/>
    <col min="6" max="6" width="3.33203125" customWidth="1"/>
    <col min="7" max="10" width="10.88671875" customWidth="1"/>
    <col min="11" max="11" width="10.6640625" customWidth="1"/>
  </cols>
  <sheetData>
    <row r="1" spans="1:11" ht="81" customHeight="1" x14ac:dyDescent="0.3">
      <c r="A1" s="14"/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s="5" customFormat="1" ht="45" customHeight="1" x14ac:dyDescent="0.3">
      <c r="A2" s="20"/>
      <c r="B2" s="35" t="s">
        <v>48</v>
      </c>
      <c r="C2" s="20"/>
      <c r="D2" s="20" t="s">
        <v>49</v>
      </c>
      <c r="E2" s="20" t="s">
        <v>50</v>
      </c>
      <c r="G2" s="20" t="s">
        <v>51</v>
      </c>
      <c r="H2" s="20" t="s">
        <v>52</v>
      </c>
      <c r="I2" s="20" t="s">
        <v>53</v>
      </c>
      <c r="J2" s="20" t="s">
        <v>54</v>
      </c>
      <c r="K2" s="20" t="s">
        <v>55</v>
      </c>
    </row>
    <row r="3" spans="1:11" ht="20.399999999999999" customHeight="1" x14ac:dyDescent="0.3">
      <c r="A3" s="4">
        <v>1</v>
      </c>
      <c r="B3" s="59" t="s">
        <v>56</v>
      </c>
      <c r="C3" s="60"/>
      <c r="D3" s="24">
        <v>0</v>
      </c>
      <c r="E3" s="24">
        <v>0</v>
      </c>
      <c r="G3" s="43">
        <v>5937</v>
      </c>
      <c r="H3" s="23">
        <v>16777</v>
      </c>
      <c r="I3" s="52">
        <f>SUM((D3*G3)+(E3*H3))</f>
        <v>0</v>
      </c>
      <c r="J3" s="18">
        <v>60</v>
      </c>
      <c r="K3" s="25">
        <f>J3*I3</f>
        <v>0</v>
      </c>
    </row>
    <row r="4" spans="1:11" ht="20.399999999999999" customHeight="1" x14ac:dyDescent="0.3">
      <c r="A4" s="4">
        <f>A5+1</f>
        <v>3</v>
      </c>
      <c r="B4" s="59" t="s">
        <v>57</v>
      </c>
      <c r="C4" s="60"/>
      <c r="D4" s="24">
        <v>0</v>
      </c>
      <c r="E4" s="24">
        <v>0</v>
      </c>
      <c r="G4" s="42">
        <v>12178</v>
      </c>
      <c r="H4" s="21">
        <v>32704</v>
      </c>
      <c r="I4" s="52">
        <f t="shared" ref="I4" si="0">SUM((D4*G4)+(E4*H4))</f>
        <v>0</v>
      </c>
      <c r="J4" s="18">
        <v>60</v>
      </c>
      <c r="K4" s="25">
        <f t="shared" ref="K4" si="1">J4*I4</f>
        <v>0</v>
      </c>
    </row>
    <row r="5" spans="1:11" ht="20.399999999999999" customHeight="1" x14ac:dyDescent="0.3">
      <c r="A5" s="4">
        <f>A3+1</f>
        <v>2</v>
      </c>
      <c r="B5" s="59" t="s">
        <v>58</v>
      </c>
      <c r="C5" s="60"/>
      <c r="D5" s="24">
        <v>0</v>
      </c>
      <c r="E5" s="24">
        <v>0</v>
      </c>
      <c r="G5" s="42">
        <v>966</v>
      </c>
      <c r="H5" s="22">
        <v>2959</v>
      </c>
      <c r="I5" s="52">
        <f>SUM((D5*G5)+(E5*H5))</f>
        <v>0</v>
      </c>
      <c r="J5" s="18">
        <v>60</v>
      </c>
      <c r="K5" s="25">
        <f>J5*I5</f>
        <v>0</v>
      </c>
    </row>
    <row r="6" spans="1:11" ht="20.399999999999999" customHeight="1" x14ac:dyDescent="0.3">
      <c r="A6" s="4">
        <f>A4+1</f>
        <v>4</v>
      </c>
      <c r="B6" s="59" t="s">
        <v>59</v>
      </c>
      <c r="C6" s="60"/>
      <c r="D6" s="24">
        <v>0</v>
      </c>
      <c r="E6" s="24">
        <v>0</v>
      </c>
      <c r="G6" s="42">
        <v>254</v>
      </c>
      <c r="H6" s="22">
        <v>713</v>
      </c>
      <c r="I6" s="52">
        <f t="shared" ref="I6:I13" si="2">SUM((D6*G6)+(E6*H6))</f>
        <v>0</v>
      </c>
      <c r="J6" s="18">
        <v>60</v>
      </c>
      <c r="K6" s="25">
        <f t="shared" ref="K6:K10" si="3">J6*I6</f>
        <v>0</v>
      </c>
    </row>
    <row r="7" spans="1:11" ht="20.399999999999999" customHeight="1" x14ac:dyDescent="0.3">
      <c r="A7" s="4">
        <f t="shared" ref="A7:A13" si="4">A6+1</f>
        <v>5</v>
      </c>
      <c r="B7" s="59" t="s">
        <v>60</v>
      </c>
      <c r="C7" s="60"/>
      <c r="D7" s="24">
        <v>0</v>
      </c>
      <c r="E7" s="24">
        <v>0</v>
      </c>
      <c r="G7" s="42">
        <v>192</v>
      </c>
      <c r="H7" s="22">
        <v>709</v>
      </c>
      <c r="I7" s="52">
        <f t="shared" si="2"/>
        <v>0</v>
      </c>
      <c r="J7" s="18">
        <v>60</v>
      </c>
      <c r="K7" s="25">
        <f t="shared" si="3"/>
        <v>0</v>
      </c>
    </row>
    <row r="8" spans="1:11" ht="20.399999999999999" customHeight="1" x14ac:dyDescent="0.3">
      <c r="A8" s="4">
        <f t="shared" si="4"/>
        <v>6</v>
      </c>
      <c r="B8" s="59" t="s">
        <v>61</v>
      </c>
      <c r="C8" s="60"/>
      <c r="D8" s="24">
        <v>0</v>
      </c>
      <c r="E8" s="24">
        <v>0</v>
      </c>
      <c r="G8" s="42">
        <v>225</v>
      </c>
      <c r="H8" s="22">
        <v>690</v>
      </c>
      <c r="I8" s="52">
        <f t="shared" si="2"/>
        <v>0</v>
      </c>
      <c r="J8" s="18">
        <v>60</v>
      </c>
      <c r="K8" s="25">
        <f t="shared" si="3"/>
        <v>0</v>
      </c>
    </row>
    <row r="9" spans="1:11" ht="20.399999999999999" customHeight="1" x14ac:dyDescent="0.3">
      <c r="A9" s="4">
        <f t="shared" si="4"/>
        <v>7</v>
      </c>
      <c r="B9" s="59" t="s">
        <v>62</v>
      </c>
      <c r="C9" s="60"/>
      <c r="D9" s="24">
        <v>0</v>
      </c>
      <c r="E9" s="24">
        <v>0</v>
      </c>
      <c r="G9" s="42">
        <v>191</v>
      </c>
      <c r="H9" s="22">
        <v>570</v>
      </c>
      <c r="I9" s="52">
        <f t="shared" si="2"/>
        <v>0</v>
      </c>
      <c r="J9" s="18">
        <v>60</v>
      </c>
      <c r="K9" s="25">
        <f t="shared" si="3"/>
        <v>0</v>
      </c>
    </row>
    <row r="10" spans="1:11" ht="20.399999999999999" customHeight="1" x14ac:dyDescent="0.3">
      <c r="A10" s="4">
        <f t="shared" si="4"/>
        <v>8</v>
      </c>
      <c r="B10" s="59" t="s">
        <v>63</v>
      </c>
      <c r="C10" s="60"/>
      <c r="D10" s="24">
        <v>0</v>
      </c>
      <c r="E10" s="24">
        <v>0</v>
      </c>
      <c r="G10" s="42">
        <v>90</v>
      </c>
      <c r="H10" s="22">
        <v>729</v>
      </c>
      <c r="I10" s="52">
        <f t="shared" si="2"/>
        <v>0</v>
      </c>
      <c r="J10" s="27">
        <v>60</v>
      </c>
      <c r="K10" s="25">
        <f t="shared" si="3"/>
        <v>0</v>
      </c>
    </row>
    <row r="11" spans="1:11" ht="20.399999999999999" customHeight="1" x14ac:dyDescent="0.3">
      <c r="A11" s="4">
        <f t="shared" si="4"/>
        <v>9</v>
      </c>
      <c r="B11" s="62" t="s">
        <v>20</v>
      </c>
      <c r="C11" s="63"/>
      <c r="D11" s="26"/>
      <c r="E11" s="26"/>
      <c r="G11" s="36"/>
      <c r="H11" s="37"/>
      <c r="I11" s="52">
        <f t="shared" si="2"/>
        <v>0</v>
      </c>
      <c r="J11" s="27">
        <v>60</v>
      </c>
      <c r="K11" s="28">
        <f t="shared" ref="K11:K13" si="5">J11*I11</f>
        <v>0</v>
      </c>
    </row>
    <row r="12" spans="1:11" ht="20.399999999999999" customHeight="1" x14ac:dyDescent="0.3">
      <c r="A12" s="4">
        <f t="shared" si="4"/>
        <v>10</v>
      </c>
      <c r="B12" s="62" t="s">
        <v>20</v>
      </c>
      <c r="C12" s="63"/>
      <c r="D12" s="26"/>
      <c r="E12" s="26"/>
      <c r="G12" s="36"/>
      <c r="H12" s="37"/>
      <c r="I12" s="52">
        <f t="shared" si="2"/>
        <v>0</v>
      </c>
      <c r="J12" s="27">
        <v>60</v>
      </c>
      <c r="K12" s="28">
        <f t="shared" si="5"/>
        <v>0</v>
      </c>
    </row>
    <row r="13" spans="1:11" ht="20.399999999999999" customHeight="1" x14ac:dyDescent="0.3">
      <c r="A13" s="4">
        <f t="shared" si="4"/>
        <v>11</v>
      </c>
      <c r="B13" s="62" t="s">
        <v>20</v>
      </c>
      <c r="C13" s="63"/>
      <c r="D13" s="24"/>
      <c r="E13" s="24"/>
      <c r="G13" s="36"/>
      <c r="H13" s="38"/>
      <c r="I13" s="52">
        <f t="shared" si="2"/>
        <v>0</v>
      </c>
      <c r="J13" s="18">
        <v>60</v>
      </c>
      <c r="K13" s="25">
        <f t="shared" si="5"/>
        <v>0</v>
      </c>
    </row>
    <row r="14" spans="1:11" ht="24" customHeight="1" thickBot="1" x14ac:dyDescent="0.35">
      <c r="B14" s="2" t="s">
        <v>64</v>
      </c>
      <c r="C14" s="2"/>
      <c r="D14" s="1"/>
      <c r="E14" s="1"/>
      <c r="J14" s="2" t="s">
        <v>65</v>
      </c>
      <c r="K14" s="11">
        <f>SUM(K3:K13)</f>
        <v>0</v>
      </c>
    </row>
    <row r="15" spans="1:11" ht="15" thickTop="1" x14ac:dyDescent="0.3">
      <c r="C15" s="61" t="s">
        <v>66</v>
      </c>
      <c r="D15" s="61"/>
      <c r="E15" s="61"/>
    </row>
    <row r="16" spans="1:11" s="5" customFormat="1" ht="49.95" customHeight="1" x14ac:dyDescent="0.4">
      <c r="A16" s="10"/>
      <c r="B16" s="12" t="s">
        <v>67</v>
      </c>
      <c r="C16" s="20" t="s">
        <v>68</v>
      </c>
      <c r="D16" s="20" t="s">
        <v>69</v>
      </c>
      <c r="E16" s="20" t="s">
        <v>70</v>
      </c>
      <c r="G16" s="64" t="s">
        <v>71</v>
      </c>
      <c r="H16" s="64"/>
      <c r="I16" s="20" t="s">
        <v>53</v>
      </c>
      <c r="J16" s="20" t="s">
        <v>54</v>
      </c>
      <c r="K16" s="20" t="s">
        <v>55</v>
      </c>
    </row>
    <row r="17" spans="1:13" ht="20.399999999999999" customHeight="1" x14ac:dyDescent="0.3">
      <c r="A17" s="4">
        <f>A13+1</f>
        <v>12</v>
      </c>
      <c r="B17" s="29" t="s">
        <v>72</v>
      </c>
      <c r="C17" s="24">
        <v>0</v>
      </c>
      <c r="D17" s="24">
        <v>0</v>
      </c>
      <c r="E17" s="24">
        <v>0</v>
      </c>
      <c r="G17" s="58">
        <v>30000</v>
      </c>
      <c r="H17" s="58"/>
      <c r="I17" s="8">
        <f>G17*E17</f>
        <v>0</v>
      </c>
      <c r="J17" s="18">
        <v>48</v>
      </c>
      <c r="K17" s="25">
        <f>I17*J17</f>
        <v>0</v>
      </c>
      <c r="M17" s="5"/>
    </row>
    <row r="18" spans="1:13" ht="20.399999999999999" customHeight="1" x14ac:dyDescent="0.3">
      <c r="A18" s="4">
        <f>A17+1</f>
        <v>13</v>
      </c>
      <c r="B18" s="29" t="s">
        <v>73</v>
      </c>
      <c r="C18" s="24">
        <v>0</v>
      </c>
      <c r="D18" s="24">
        <v>0</v>
      </c>
      <c r="E18" s="24">
        <v>0</v>
      </c>
      <c r="G18" s="58">
        <v>1500</v>
      </c>
      <c r="H18" s="58"/>
      <c r="I18" s="8">
        <f>G18*D18</f>
        <v>0</v>
      </c>
      <c r="J18" s="18">
        <v>48</v>
      </c>
      <c r="K18" s="25">
        <f t="shared" ref="K18:K21" si="6">I18*J18</f>
        <v>0</v>
      </c>
      <c r="M18" s="5"/>
    </row>
    <row r="19" spans="1:13" ht="20.399999999999999" customHeight="1" x14ac:dyDescent="0.3">
      <c r="A19" s="4">
        <f t="shared" ref="A19:A24" si="7">A18+1</f>
        <v>14</v>
      </c>
      <c r="B19" s="29" t="s">
        <v>74</v>
      </c>
      <c r="C19" s="24">
        <v>0</v>
      </c>
      <c r="D19" s="24">
        <v>0</v>
      </c>
      <c r="E19" s="24">
        <v>0</v>
      </c>
      <c r="G19" s="58">
        <v>1500</v>
      </c>
      <c r="H19" s="58"/>
      <c r="I19" s="8">
        <f>G19*D19</f>
        <v>0</v>
      </c>
      <c r="J19" s="18">
        <v>48</v>
      </c>
      <c r="K19" s="25">
        <f t="shared" si="6"/>
        <v>0</v>
      </c>
      <c r="M19" s="5"/>
    </row>
    <row r="20" spans="1:13" ht="20.399999999999999" customHeight="1" x14ac:dyDescent="0.3">
      <c r="A20" s="4">
        <f t="shared" si="7"/>
        <v>15</v>
      </c>
      <c r="B20" s="29" t="s">
        <v>75</v>
      </c>
      <c r="C20" s="24">
        <v>0</v>
      </c>
      <c r="D20" s="24">
        <v>0</v>
      </c>
      <c r="E20" s="24">
        <v>0</v>
      </c>
      <c r="G20" s="58">
        <v>1500</v>
      </c>
      <c r="H20" s="58"/>
      <c r="I20" s="8">
        <f>G20*D20</f>
        <v>0</v>
      </c>
      <c r="J20" s="18">
        <v>48</v>
      </c>
      <c r="K20" s="25">
        <f t="shared" si="6"/>
        <v>0</v>
      </c>
      <c r="M20" s="5"/>
    </row>
    <row r="21" spans="1:13" ht="20.399999999999999" customHeight="1" x14ac:dyDescent="0.3">
      <c r="A21" s="4">
        <f t="shared" si="7"/>
        <v>16</v>
      </c>
      <c r="B21" s="29" t="s">
        <v>76</v>
      </c>
      <c r="C21" s="24">
        <v>0</v>
      </c>
      <c r="D21" s="24">
        <v>0</v>
      </c>
      <c r="E21" s="24">
        <v>0</v>
      </c>
      <c r="G21" s="58">
        <v>150</v>
      </c>
      <c r="H21" s="58"/>
      <c r="I21" s="8">
        <f>C21*G21</f>
        <v>0</v>
      </c>
      <c r="J21" s="30">
        <v>48</v>
      </c>
      <c r="K21" s="25">
        <f t="shared" si="6"/>
        <v>0</v>
      </c>
      <c r="M21" s="5"/>
    </row>
    <row r="22" spans="1:13" ht="20.399999999999999" customHeight="1" x14ac:dyDescent="0.3">
      <c r="A22" s="4">
        <f t="shared" si="7"/>
        <v>17</v>
      </c>
      <c r="B22" s="16" t="s">
        <v>20</v>
      </c>
      <c r="C22" s="24"/>
      <c r="D22" s="24"/>
      <c r="E22" s="24"/>
      <c r="G22" s="57"/>
      <c r="H22" s="57"/>
      <c r="I22" s="8">
        <f t="shared" ref="I22:I24" si="8">C22*E22</f>
        <v>0</v>
      </c>
      <c r="J22" s="30">
        <v>48</v>
      </c>
      <c r="K22" s="25">
        <f t="shared" ref="K22:K24" si="9">I22*J22</f>
        <v>0</v>
      </c>
      <c r="M22" s="5"/>
    </row>
    <row r="23" spans="1:13" ht="20.399999999999999" customHeight="1" x14ac:dyDescent="0.3">
      <c r="A23" s="4">
        <f t="shared" si="7"/>
        <v>18</v>
      </c>
      <c r="B23" s="16" t="s">
        <v>20</v>
      </c>
      <c r="C23" s="24"/>
      <c r="D23" s="24"/>
      <c r="E23" s="24"/>
      <c r="G23" s="57"/>
      <c r="H23" s="57"/>
      <c r="I23" s="8">
        <f t="shared" si="8"/>
        <v>0</v>
      </c>
      <c r="J23" s="30">
        <v>48</v>
      </c>
      <c r="K23" s="25">
        <f t="shared" si="9"/>
        <v>0</v>
      </c>
      <c r="M23" s="5"/>
    </row>
    <row r="24" spans="1:13" ht="20.399999999999999" customHeight="1" x14ac:dyDescent="0.3">
      <c r="A24" s="4">
        <f t="shared" si="7"/>
        <v>19</v>
      </c>
      <c r="B24" s="16" t="s">
        <v>20</v>
      </c>
      <c r="C24" s="24"/>
      <c r="D24" s="24"/>
      <c r="E24" s="24"/>
      <c r="G24" s="57"/>
      <c r="H24" s="57"/>
      <c r="I24" s="8">
        <f t="shared" si="8"/>
        <v>0</v>
      </c>
      <c r="J24" s="30">
        <v>48</v>
      </c>
      <c r="K24" s="25">
        <f t="shared" si="9"/>
        <v>0</v>
      </c>
      <c r="M24" s="5"/>
    </row>
    <row r="25" spans="1:13" ht="24" customHeight="1" x14ac:dyDescent="0.3">
      <c r="B25" s="2"/>
      <c r="C25" s="2"/>
      <c r="D25" s="1"/>
      <c r="E25" s="1"/>
      <c r="F25" s="1"/>
      <c r="J25" s="2" t="s">
        <v>65</v>
      </c>
      <c r="K25" s="34">
        <f>SUM(K17:K24)</f>
        <v>0</v>
      </c>
      <c r="M25" s="5"/>
    </row>
    <row r="27" spans="1:13" x14ac:dyDescent="0.3">
      <c r="A27" s="2" t="s">
        <v>34</v>
      </c>
      <c r="B27" s="19" t="s">
        <v>116</v>
      </c>
      <c r="C27" s="19"/>
    </row>
    <row r="28" spans="1:13" x14ac:dyDescent="0.3">
      <c r="A28" s="2" t="s">
        <v>34</v>
      </c>
      <c r="B28" s="19" t="s">
        <v>117</v>
      </c>
    </row>
    <row r="29" spans="1:13" x14ac:dyDescent="0.3">
      <c r="A29" s="2" t="s">
        <v>34</v>
      </c>
      <c r="B29" s="19" t="s">
        <v>118</v>
      </c>
    </row>
    <row r="30" spans="1:13" x14ac:dyDescent="0.3">
      <c r="A30" s="2" t="s">
        <v>34</v>
      </c>
      <c r="B30" s="19" t="s">
        <v>119</v>
      </c>
    </row>
    <row r="31" spans="1:13" x14ac:dyDescent="0.3">
      <c r="A31" s="2" t="s">
        <v>34</v>
      </c>
      <c r="B31" s="19" t="s">
        <v>132</v>
      </c>
    </row>
    <row r="32" spans="1:13" x14ac:dyDescent="0.3">
      <c r="A32" s="2" t="s">
        <v>34</v>
      </c>
      <c r="B32" s="19" t="s">
        <v>121</v>
      </c>
    </row>
    <row r="33" spans="1:3" x14ac:dyDescent="0.3">
      <c r="A33" s="2" t="s">
        <v>34</v>
      </c>
      <c r="B33" s="19" t="s">
        <v>122</v>
      </c>
    </row>
    <row r="34" spans="1:3" x14ac:dyDescent="0.3">
      <c r="A34" s="2" t="s">
        <v>34</v>
      </c>
      <c r="B34" s="19" t="s">
        <v>133</v>
      </c>
    </row>
    <row r="35" spans="1:3" x14ac:dyDescent="0.3">
      <c r="A35" s="2" t="s">
        <v>34</v>
      </c>
      <c r="B35" s="19" t="s">
        <v>134</v>
      </c>
    </row>
    <row r="36" spans="1:3" x14ac:dyDescent="0.3">
      <c r="A36" s="2" t="s">
        <v>34</v>
      </c>
      <c r="B36" s="19" t="s">
        <v>135</v>
      </c>
      <c r="C36" s="19"/>
    </row>
    <row r="37" spans="1:3" x14ac:dyDescent="0.3">
      <c r="A37" s="2" t="s">
        <v>34</v>
      </c>
      <c r="B37" s="19" t="s">
        <v>136</v>
      </c>
      <c r="C37" s="19"/>
    </row>
  </sheetData>
  <mergeCells count="21">
    <mergeCell ref="B13:C13"/>
    <mergeCell ref="G20:H20"/>
    <mergeCell ref="G21:H21"/>
    <mergeCell ref="G16:H16"/>
    <mergeCell ref="G17:H17"/>
    <mergeCell ref="G24:H24"/>
    <mergeCell ref="G18:H18"/>
    <mergeCell ref="G19:H19"/>
    <mergeCell ref="B3:C3"/>
    <mergeCell ref="B5:C5"/>
    <mergeCell ref="B6:C6"/>
    <mergeCell ref="B7:C7"/>
    <mergeCell ref="B8:C8"/>
    <mergeCell ref="B4:C4"/>
    <mergeCell ref="C15:E15"/>
    <mergeCell ref="G22:H22"/>
    <mergeCell ref="G23:H23"/>
    <mergeCell ref="B9:C9"/>
    <mergeCell ref="B10:C10"/>
    <mergeCell ref="B11:C11"/>
    <mergeCell ref="B12:C12"/>
  </mergeCells>
  <phoneticPr fontId="6" type="noConversion"/>
  <pageMargins left="0.7" right="0.7" top="0.75" bottom="0.75" header="0.3" footer="0.3"/>
  <pageSetup paperSize="9" scale="90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30347-F877-4424-B8A7-A726F669F80C}">
  <sheetPr>
    <pageSetUpPr fitToPage="1"/>
  </sheetPr>
  <dimension ref="A1:F39"/>
  <sheetViews>
    <sheetView zoomScaleNormal="100" workbookViewId="0"/>
  </sheetViews>
  <sheetFormatPr defaultRowHeight="14.4" x14ac:dyDescent="0.3"/>
  <cols>
    <col min="1" max="1" width="3.6640625" style="2" customWidth="1"/>
    <col min="2" max="2" width="97.6640625" customWidth="1"/>
    <col min="3" max="5" width="10.88671875" customWidth="1"/>
    <col min="6" max="6" width="10.6640625" customWidth="1"/>
  </cols>
  <sheetData>
    <row r="1" spans="1:6" ht="81" customHeight="1" x14ac:dyDescent="0.3">
      <c r="A1" s="15"/>
      <c r="B1" s="15"/>
      <c r="C1" s="15"/>
      <c r="D1" s="15"/>
      <c r="E1" s="15"/>
      <c r="F1" s="15"/>
    </row>
    <row r="2" spans="1:6" s="5" customFormat="1" ht="45" customHeight="1" x14ac:dyDescent="0.3">
      <c r="A2" s="20"/>
      <c r="B2" s="35" t="s">
        <v>105</v>
      </c>
      <c r="C2" s="20" t="s">
        <v>77</v>
      </c>
      <c r="D2" s="20" t="s">
        <v>78</v>
      </c>
      <c r="E2" s="20" t="s">
        <v>54</v>
      </c>
      <c r="F2" s="20" t="s">
        <v>55</v>
      </c>
    </row>
    <row r="3" spans="1:6" ht="20.399999999999999" customHeight="1" x14ac:dyDescent="0.3">
      <c r="A3" s="4">
        <v>1</v>
      </c>
      <c r="B3" s="17" t="s">
        <v>100</v>
      </c>
      <c r="C3" s="23">
        <v>225</v>
      </c>
      <c r="D3" s="31">
        <v>0</v>
      </c>
      <c r="E3" s="18">
        <v>60</v>
      </c>
      <c r="F3" s="25">
        <f>C3*E3*D3</f>
        <v>0</v>
      </c>
    </row>
    <row r="4" spans="1:6" ht="20.399999999999999" customHeight="1" x14ac:dyDescent="0.3">
      <c r="A4" s="4">
        <f>A3+1</f>
        <v>2</v>
      </c>
      <c r="B4" s="17" t="s">
        <v>110</v>
      </c>
      <c r="C4" s="23">
        <v>175</v>
      </c>
      <c r="D4" s="31">
        <v>0</v>
      </c>
      <c r="E4" s="18">
        <v>60</v>
      </c>
      <c r="F4" s="25">
        <f>C4*E4*D4</f>
        <v>0</v>
      </c>
    </row>
    <row r="5" spans="1:6" ht="20.399999999999999" customHeight="1" x14ac:dyDescent="0.3">
      <c r="A5" s="4">
        <f t="shared" ref="A5:A15" si="0">A4+1</f>
        <v>3</v>
      </c>
      <c r="B5" s="17" t="s">
        <v>111</v>
      </c>
      <c r="C5" s="22">
        <v>2000</v>
      </c>
      <c r="D5" s="31">
        <v>0</v>
      </c>
      <c r="E5" s="18">
        <v>60</v>
      </c>
      <c r="F5" s="25">
        <f t="shared" ref="F5:F25" si="1">C5*E5*D5</f>
        <v>0</v>
      </c>
    </row>
    <row r="6" spans="1:6" ht="20.399999999999999" customHeight="1" x14ac:dyDescent="0.3">
      <c r="A6" s="4">
        <f t="shared" si="0"/>
        <v>4</v>
      </c>
      <c r="B6" s="17" t="s">
        <v>79</v>
      </c>
      <c r="C6" s="21">
        <v>2000</v>
      </c>
      <c r="D6" s="31">
        <v>0</v>
      </c>
      <c r="E6" s="18">
        <v>60</v>
      </c>
      <c r="F6" s="25">
        <f t="shared" si="1"/>
        <v>0</v>
      </c>
    </row>
    <row r="7" spans="1:6" ht="20.399999999999999" customHeight="1" x14ac:dyDescent="0.3">
      <c r="A7" s="4">
        <f t="shared" si="0"/>
        <v>5</v>
      </c>
      <c r="B7" s="17" t="s">
        <v>80</v>
      </c>
      <c r="C7" s="21">
        <v>500</v>
      </c>
      <c r="D7" s="31">
        <v>0</v>
      </c>
      <c r="E7" s="18">
        <v>60</v>
      </c>
      <c r="F7" s="25">
        <f t="shared" si="1"/>
        <v>0</v>
      </c>
    </row>
    <row r="8" spans="1:6" ht="20.399999999999999" customHeight="1" x14ac:dyDescent="0.3">
      <c r="A8" s="4">
        <f t="shared" si="0"/>
        <v>6</v>
      </c>
      <c r="B8" s="17" t="s">
        <v>81</v>
      </c>
      <c r="C8" s="21">
        <v>100</v>
      </c>
      <c r="D8" s="31">
        <v>0</v>
      </c>
      <c r="E8" s="18">
        <v>60</v>
      </c>
      <c r="F8" s="25">
        <f t="shared" ref="F8:F9" si="2">C8*E8*D8</f>
        <v>0</v>
      </c>
    </row>
    <row r="9" spans="1:6" ht="20.399999999999999" customHeight="1" x14ac:dyDescent="0.3">
      <c r="A9" s="4">
        <f t="shared" si="0"/>
        <v>7</v>
      </c>
      <c r="B9" s="17" t="s">
        <v>82</v>
      </c>
      <c r="C9" s="21">
        <v>20</v>
      </c>
      <c r="D9" s="31">
        <v>0</v>
      </c>
      <c r="E9" s="18">
        <v>60</v>
      </c>
      <c r="F9" s="25">
        <f t="shared" si="2"/>
        <v>0</v>
      </c>
    </row>
    <row r="10" spans="1:6" ht="20.399999999999999" customHeight="1" x14ac:dyDescent="0.3">
      <c r="A10" s="4">
        <f t="shared" si="0"/>
        <v>8</v>
      </c>
      <c r="B10" s="17" t="s">
        <v>83</v>
      </c>
      <c r="C10" s="21">
        <v>120</v>
      </c>
      <c r="D10" s="31">
        <v>0</v>
      </c>
      <c r="E10" s="18">
        <v>60</v>
      </c>
      <c r="F10" s="25">
        <f t="shared" si="1"/>
        <v>0</v>
      </c>
    </row>
    <row r="11" spans="1:6" ht="20.399999999999999" customHeight="1" x14ac:dyDescent="0.3">
      <c r="A11" s="4">
        <f t="shared" si="0"/>
        <v>9</v>
      </c>
      <c r="B11" s="17" t="s">
        <v>84</v>
      </c>
      <c r="C11" s="21">
        <v>60</v>
      </c>
      <c r="D11" s="31">
        <v>0</v>
      </c>
      <c r="E11" s="18">
        <v>60</v>
      </c>
      <c r="F11" s="25">
        <f t="shared" si="1"/>
        <v>0</v>
      </c>
    </row>
    <row r="12" spans="1:6" ht="20.399999999999999" customHeight="1" x14ac:dyDescent="0.3">
      <c r="A12" s="4">
        <f t="shared" si="0"/>
        <v>10</v>
      </c>
      <c r="B12" s="17" t="s">
        <v>85</v>
      </c>
      <c r="C12" s="21">
        <v>50</v>
      </c>
      <c r="D12" s="31">
        <v>0</v>
      </c>
      <c r="E12" s="18">
        <v>60</v>
      </c>
      <c r="F12" s="25">
        <f t="shared" si="1"/>
        <v>0</v>
      </c>
    </row>
    <row r="13" spans="1:6" ht="20.399999999999999" customHeight="1" x14ac:dyDescent="0.3">
      <c r="A13" s="4">
        <f t="shared" si="0"/>
        <v>11</v>
      </c>
      <c r="B13" s="17" t="s">
        <v>86</v>
      </c>
      <c r="C13" s="22">
        <v>25</v>
      </c>
      <c r="D13" s="31">
        <v>0</v>
      </c>
      <c r="E13" s="18">
        <v>60</v>
      </c>
      <c r="F13" s="25">
        <f t="shared" si="1"/>
        <v>0</v>
      </c>
    </row>
    <row r="14" spans="1:6" ht="20.399999999999999" customHeight="1" x14ac:dyDescent="0.3">
      <c r="A14" s="4">
        <f t="shared" si="0"/>
        <v>12</v>
      </c>
      <c r="B14" s="17" t="s">
        <v>87</v>
      </c>
      <c r="C14" s="22">
        <v>10</v>
      </c>
      <c r="D14" s="31">
        <v>0</v>
      </c>
      <c r="E14" s="18">
        <v>60</v>
      </c>
      <c r="F14" s="25">
        <f t="shared" si="1"/>
        <v>0</v>
      </c>
    </row>
    <row r="15" spans="1:6" ht="20.399999999999999" customHeight="1" x14ac:dyDescent="0.3">
      <c r="A15" s="4">
        <f t="shared" si="0"/>
        <v>13</v>
      </c>
      <c r="B15" s="17" t="s">
        <v>88</v>
      </c>
      <c r="C15" s="22">
        <v>5</v>
      </c>
      <c r="D15" s="31">
        <v>0</v>
      </c>
      <c r="E15" s="18">
        <v>60</v>
      </c>
      <c r="F15" s="25">
        <f t="shared" si="1"/>
        <v>0</v>
      </c>
    </row>
    <row r="16" spans="1:6" ht="20.399999999999999" customHeight="1" x14ac:dyDescent="0.3">
      <c r="A16" s="4">
        <f t="shared" ref="A16:A25" si="3">A15+1</f>
        <v>14</v>
      </c>
      <c r="B16" s="17" t="s">
        <v>113</v>
      </c>
      <c r="C16" s="22">
        <v>16</v>
      </c>
      <c r="D16" s="31">
        <v>0</v>
      </c>
      <c r="E16" s="18">
        <v>60</v>
      </c>
      <c r="F16" s="25">
        <f t="shared" ref="F16" si="4">C16*E16*D16</f>
        <v>0</v>
      </c>
    </row>
    <row r="17" spans="1:6" ht="20.399999999999999" customHeight="1" x14ac:dyDescent="0.3">
      <c r="A17" s="4">
        <f t="shared" si="3"/>
        <v>15</v>
      </c>
      <c r="B17" s="17" t="s">
        <v>104</v>
      </c>
      <c r="C17" s="22">
        <v>1</v>
      </c>
      <c r="D17" s="31">
        <v>0</v>
      </c>
      <c r="E17" s="18">
        <v>48</v>
      </c>
      <c r="F17" s="25">
        <f t="shared" si="1"/>
        <v>0</v>
      </c>
    </row>
    <row r="18" spans="1:6" ht="20.399999999999999" customHeight="1" x14ac:dyDescent="0.3">
      <c r="A18" s="4">
        <f t="shared" si="3"/>
        <v>16</v>
      </c>
      <c r="B18" s="17" t="s">
        <v>114</v>
      </c>
      <c r="C18" s="22">
        <v>1</v>
      </c>
      <c r="D18" s="31">
        <v>0</v>
      </c>
      <c r="E18" s="18">
        <v>48</v>
      </c>
      <c r="F18" s="25">
        <f t="shared" si="1"/>
        <v>0</v>
      </c>
    </row>
    <row r="19" spans="1:6" ht="20.399999999999999" customHeight="1" x14ac:dyDescent="0.3">
      <c r="A19" s="4">
        <f t="shared" si="3"/>
        <v>17</v>
      </c>
      <c r="B19" s="17" t="s">
        <v>89</v>
      </c>
      <c r="C19" s="22">
        <v>1</v>
      </c>
      <c r="D19" s="31">
        <v>0</v>
      </c>
      <c r="E19" s="18">
        <v>48</v>
      </c>
      <c r="F19" s="25">
        <f t="shared" si="1"/>
        <v>0</v>
      </c>
    </row>
    <row r="20" spans="1:6" ht="20.399999999999999" customHeight="1" x14ac:dyDescent="0.3">
      <c r="A20" s="4">
        <f t="shared" si="3"/>
        <v>18</v>
      </c>
      <c r="B20" s="17" t="s">
        <v>90</v>
      </c>
      <c r="C20" s="22">
        <v>1</v>
      </c>
      <c r="D20" s="31">
        <v>0</v>
      </c>
      <c r="E20" s="18">
        <v>48</v>
      </c>
      <c r="F20" s="25">
        <f t="shared" si="1"/>
        <v>0</v>
      </c>
    </row>
    <row r="21" spans="1:6" ht="20.399999999999999" customHeight="1" x14ac:dyDescent="0.3">
      <c r="A21" s="4">
        <f t="shared" si="3"/>
        <v>19</v>
      </c>
      <c r="B21" s="17" t="s">
        <v>91</v>
      </c>
      <c r="C21" s="22">
        <v>1</v>
      </c>
      <c r="D21" s="31">
        <v>0</v>
      </c>
      <c r="E21" s="18">
        <v>48</v>
      </c>
      <c r="F21" s="25">
        <f t="shared" si="1"/>
        <v>0</v>
      </c>
    </row>
    <row r="22" spans="1:6" ht="20.399999999999999" customHeight="1" x14ac:dyDescent="0.3">
      <c r="A22" s="4">
        <f t="shared" si="3"/>
        <v>20</v>
      </c>
      <c r="B22" s="17" t="s">
        <v>115</v>
      </c>
      <c r="C22" s="22">
        <v>1</v>
      </c>
      <c r="D22" s="31">
        <v>0</v>
      </c>
      <c r="E22" s="18">
        <v>48</v>
      </c>
      <c r="F22" s="25">
        <f t="shared" ref="F22" si="5">C22*E22*D22</f>
        <v>0</v>
      </c>
    </row>
    <row r="23" spans="1:6" ht="20.399999999999999" customHeight="1" x14ac:dyDescent="0.3">
      <c r="A23" s="4">
        <f t="shared" si="3"/>
        <v>21</v>
      </c>
      <c r="B23" s="7" t="s">
        <v>20</v>
      </c>
      <c r="C23" s="33"/>
      <c r="D23" s="31">
        <v>0</v>
      </c>
      <c r="E23" s="6">
        <v>0</v>
      </c>
      <c r="F23" s="25">
        <f t="shared" si="1"/>
        <v>0</v>
      </c>
    </row>
    <row r="24" spans="1:6" ht="20.399999999999999" customHeight="1" x14ac:dyDescent="0.3">
      <c r="A24" s="4">
        <f t="shared" si="3"/>
        <v>22</v>
      </c>
      <c r="B24" s="7" t="s">
        <v>20</v>
      </c>
      <c r="C24" s="33"/>
      <c r="D24" s="31">
        <v>0</v>
      </c>
      <c r="E24" s="6">
        <v>0</v>
      </c>
      <c r="F24" s="25">
        <f t="shared" si="1"/>
        <v>0</v>
      </c>
    </row>
    <row r="25" spans="1:6" ht="20.399999999999999" customHeight="1" x14ac:dyDescent="0.3">
      <c r="A25" s="4">
        <f t="shared" si="3"/>
        <v>23</v>
      </c>
      <c r="B25" s="7" t="s">
        <v>20</v>
      </c>
      <c r="C25" s="33"/>
      <c r="D25" s="31">
        <v>0</v>
      </c>
      <c r="E25" s="6">
        <v>0</v>
      </c>
      <c r="F25" s="25">
        <f t="shared" si="1"/>
        <v>0</v>
      </c>
    </row>
    <row r="26" spans="1:6" ht="24" customHeight="1" thickBot="1" x14ac:dyDescent="0.35">
      <c r="B26" s="2" t="s">
        <v>64</v>
      </c>
      <c r="E26" s="2" t="s">
        <v>65</v>
      </c>
      <c r="F26" s="32">
        <f>SUM(F3:F25)</f>
        <v>0</v>
      </c>
    </row>
    <row r="27" spans="1:6" ht="15" thickTop="1" x14ac:dyDescent="0.3"/>
    <row r="28" spans="1:6" x14ac:dyDescent="0.3">
      <c r="A28" s="2" t="s">
        <v>34</v>
      </c>
      <c r="B28" s="19" t="s">
        <v>116</v>
      </c>
    </row>
    <row r="29" spans="1:6" x14ac:dyDescent="0.3">
      <c r="A29" s="2" t="s">
        <v>34</v>
      </c>
      <c r="B29" s="19" t="s">
        <v>117</v>
      </c>
    </row>
    <row r="30" spans="1:6" x14ac:dyDescent="0.3">
      <c r="A30" s="2" t="s">
        <v>34</v>
      </c>
      <c r="B30" s="19" t="s">
        <v>118</v>
      </c>
    </row>
    <row r="31" spans="1:6" x14ac:dyDescent="0.3">
      <c r="A31" s="2" t="s">
        <v>34</v>
      </c>
      <c r="B31" s="19" t="s">
        <v>119</v>
      </c>
    </row>
    <row r="32" spans="1:6" x14ac:dyDescent="0.3">
      <c r="A32" s="2" t="s">
        <v>34</v>
      </c>
      <c r="B32" s="19" t="s">
        <v>137</v>
      </c>
    </row>
    <row r="33" spans="1:2" x14ac:dyDescent="0.3">
      <c r="A33" s="2" t="s">
        <v>34</v>
      </c>
      <c r="B33" s="19" t="s">
        <v>141</v>
      </c>
    </row>
    <row r="34" spans="1:2" x14ac:dyDescent="0.3">
      <c r="A34" s="2" t="s">
        <v>34</v>
      </c>
      <c r="B34" s="19" t="s">
        <v>121</v>
      </c>
    </row>
    <row r="35" spans="1:2" x14ac:dyDescent="0.3">
      <c r="A35" s="2" t="s">
        <v>34</v>
      </c>
      <c r="B35" s="19" t="s">
        <v>122</v>
      </c>
    </row>
    <row r="36" spans="1:2" x14ac:dyDescent="0.3">
      <c r="A36" s="2" t="s">
        <v>34</v>
      </c>
      <c r="B36" s="19" t="s">
        <v>138</v>
      </c>
    </row>
    <row r="37" spans="1:2" x14ac:dyDescent="0.3">
      <c r="A37" s="2" t="s">
        <v>34</v>
      </c>
      <c r="B37" s="19" t="s">
        <v>139</v>
      </c>
    </row>
    <row r="38" spans="1:2" x14ac:dyDescent="0.3">
      <c r="A38" s="2" t="s">
        <v>34</v>
      </c>
      <c r="B38" s="19" t="s">
        <v>140</v>
      </c>
    </row>
    <row r="39" spans="1:2" x14ac:dyDescent="0.3">
      <c r="B39" s="19"/>
    </row>
  </sheetData>
  <pageMargins left="0.7" right="0.7" top="0.75" bottom="0.75" header="0.3" footer="0.3"/>
  <pageSetup paperSize="9" scale="90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E87AD-85D8-451F-A097-1801645F8190}">
  <sheetPr>
    <pageSetUpPr fitToPage="1"/>
  </sheetPr>
  <dimension ref="A1:G12"/>
  <sheetViews>
    <sheetView zoomScaleNormal="100" workbookViewId="0"/>
  </sheetViews>
  <sheetFormatPr defaultRowHeight="14.4" x14ac:dyDescent="0.3"/>
  <cols>
    <col min="1" max="1" width="3.6640625" style="4" customWidth="1"/>
    <col min="2" max="2" width="39.21875" style="4" customWidth="1"/>
    <col min="3" max="3" width="58.77734375" customWidth="1"/>
    <col min="4" max="6" width="14.33203125" customWidth="1"/>
    <col min="7" max="7" width="9" customWidth="1"/>
  </cols>
  <sheetData>
    <row r="1" spans="1:7" ht="81" customHeight="1" x14ac:dyDescent="0.3">
      <c r="A1" s="14"/>
      <c r="B1" s="14"/>
      <c r="C1" s="15"/>
      <c r="D1" s="15"/>
      <c r="E1" s="15"/>
      <c r="F1" s="15"/>
    </row>
    <row r="2" spans="1:7" ht="45" customHeight="1" x14ac:dyDescent="0.3">
      <c r="A2"/>
      <c r="B2" s="46" t="s">
        <v>92</v>
      </c>
      <c r="C2" s="13"/>
      <c r="D2" s="45" t="s">
        <v>93</v>
      </c>
      <c r="E2" s="45" t="s">
        <v>94</v>
      </c>
      <c r="F2" s="45" t="s">
        <v>95</v>
      </c>
    </row>
    <row r="3" spans="1:7" s="1" customFormat="1" ht="20.399999999999999" customHeight="1" x14ac:dyDescent="0.3">
      <c r="A3" s="4">
        <v>1</v>
      </c>
      <c r="B3" s="18" t="s">
        <v>96</v>
      </c>
      <c r="C3" s="18" t="s">
        <v>97</v>
      </c>
      <c r="D3" s="18">
        <v>120</v>
      </c>
      <c r="E3" s="44">
        <v>0</v>
      </c>
      <c r="F3" s="47">
        <f>D3*E3</f>
        <v>0</v>
      </c>
    </row>
    <row r="4" spans="1:7" s="1" customFormat="1" ht="20.399999999999999" customHeight="1" x14ac:dyDescent="0.3">
      <c r="A4" s="4">
        <v>2</v>
      </c>
      <c r="B4" s="18" t="s">
        <v>98</v>
      </c>
      <c r="C4" s="18" t="s">
        <v>97</v>
      </c>
      <c r="D4" s="18">
        <v>240</v>
      </c>
      <c r="E4" s="44">
        <v>0</v>
      </c>
      <c r="F4" s="47">
        <f t="shared" ref="F4:F6" si="0">D4*E4</f>
        <v>0</v>
      </c>
    </row>
    <row r="5" spans="1:7" ht="20.399999999999999" customHeight="1" x14ac:dyDescent="0.3">
      <c r="A5" s="4">
        <v>3</v>
      </c>
      <c r="B5" s="18" t="s">
        <v>99</v>
      </c>
      <c r="C5" s="18" t="s">
        <v>97</v>
      </c>
      <c r="D5" s="18">
        <v>120</v>
      </c>
      <c r="E5" s="44">
        <v>0</v>
      </c>
      <c r="F5" s="47">
        <f t="shared" si="0"/>
        <v>0</v>
      </c>
      <c r="G5" s="1"/>
    </row>
    <row r="6" spans="1:7" s="1" customFormat="1" ht="20.399999999999999" customHeight="1" x14ac:dyDescent="0.3">
      <c r="A6" s="4">
        <v>4</v>
      </c>
      <c r="B6" s="18" t="s">
        <v>106</v>
      </c>
      <c r="C6" s="18" t="s">
        <v>97</v>
      </c>
      <c r="D6" s="18">
        <v>240</v>
      </c>
      <c r="E6" s="44">
        <v>0</v>
      </c>
      <c r="F6" s="47">
        <f t="shared" si="0"/>
        <v>0</v>
      </c>
    </row>
    <row r="7" spans="1:7" ht="20.399999999999999" customHeight="1" thickBot="1" x14ac:dyDescent="0.35">
      <c r="B7" s="50"/>
      <c r="E7" s="2" t="s">
        <v>65</v>
      </c>
      <c r="F7" s="32">
        <f>SUM(F3:F6)</f>
        <v>0</v>
      </c>
    </row>
    <row r="8" spans="1:7" ht="15" thickTop="1" x14ac:dyDescent="0.3">
      <c r="A8" s="2" t="s">
        <v>34</v>
      </c>
      <c r="B8" s="19" t="s">
        <v>116</v>
      </c>
    </row>
    <row r="9" spans="1:7" x14ac:dyDescent="0.3">
      <c r="A9" s="2" t="s">
        <v>34</v>
      </c>
      <c r="B9" s="19" t="s">
        <v>142</v>
      </c>
    </row>
    <row r="10" spans="1:7" x14ac:dyDescent="0.3">
      <c r="A10" s="48" t="s">
        <v>34</v>
      </c>
      <c r="B10" s="19" t="s">
        <v>143</v>
      </c>
    </row>
    <row r="11" spans="1:7" x14ac:dyDescent="0.3">
      <c r="A11" s="48" t="s">
        <v>34</v>
      </c>
      <c r="B11" s="19" t="s">
        <v>144</v>
      </c>
    </row>
    <row r="12" spans="1:7" x14ac:dyDescent="0.3">
      <c r="A12" s="48"/>
      <c r="B12" s="51"/>
    </row>
  </sheetData>
  <pageMargins left="0.7" right="0.7" top="0.75" bottom="0.75" header="0.3" footer="0.3"/>
  <pageSetup paperSize="9" scale="90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3a92735-4626-485d-b499-1eae95cc67aa" xsi:nil="true"/>
    <lcf76f155ced4ddcb4097134ff3c332f xmlns="8135d44d-8da2-4e8d-a100-88c26f873b3d">
      <Terms xmlns="http://schemas.microsoft.com/office/infopath/2007/PartnerControls"/>
    </lcf76f155ced4ddcb4097134ff3c332f>
    <_Flow_SignoffStatus xmlns="8135d44d-8da2-4e8d-a100-88c26f873b3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2B4482B355F94F8FD15200680A277E" ma:contentTypeVersion="13" ma:contentTypeDescription="Create a new document." ma:contentTypeScope="" ma:versionID="506c80760514726ed267bf6f6a053dac">
  <xsd:schema xmlns:xsd="http://www.w3.org/2001/XMLSchema" xmlns:xs="http://www.w3.org/2001/XMLSchema" xmlns:p="http://schemas.microsoft.com/office/2006/metadata/properties" xmlns:ns2="8135d44d-8da2-4e8d-a100-88c26f873b3d" xmlns:ns3="b6b2ff1b-ff57-457c-b578-778e31454dca" xmlns:ns4="d3a92735-4626-485d-b499-1eae95cc67aa" targetNamespace="http://schemas.microsoft.com/office/2006/metadata/properties" ma:root="true" ma:fieldsID="3fdd32bf9948ff2b36331d534822559a" ns2:_="" ns3:_="" ns4:_="">
    <xsd:import namespace="8135d44d-8da2-4e8d-a100-88c26f873b3d"/>
    <xsd:import namespace="b6b2ff1b-ff57-457c-b578-778e31454dca"/>
    <xsd:import namespace="d3a92735-4626-485d-b499-1eae95cc67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Flow_SignoffStatus" minOccurs="0"/>
                <xsd:element ref="ns2:lcf76f155ced4ddcb4097134ff3c332f" minOccurs="0"/>
                <xsd:element ref="ns4:TaxCatchAll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35d44d-8da2-4e8d-a100-88c26f873b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4" nillable="true" ma:displayName="Sign-off status" ma:internalName="Sign_x002d_off_x0020_status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117c692d-37fb-4c07-b4a8-e31ad0fd844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b2ff1b-ff57-457c-b578-778e31454dc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a92735-4626-485d-b499-1eae95cc67a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50d80863-911b-4608-af70-8698afc3b5b8}" ma:internalName="TaxCatchAll" ma:showField="CatchAllData" ma:web="b6b2ff1b-ff57-457c-b578-778e31454d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1C82FC-6EF9-4A50-8298-53E547625AAB}">
  <ds:schemaRefs>
    <ds:schemaRef ds:uri="8135d44d-8da2-4e8d-a100-88c26f873b3d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d3a92735-4626-485d-b499-1eae95cc67aa"/>
    <ds:schemaRef ds:uri="http://schemas.microsoft.com/office/2006/documentManagement/types"/>
    <ds:schemaRef ds:uri="b6b2ff1b-ff57-457c-b578-778e31454dca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2803E45-C8FA-4397-9669-97C711744E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1F6B60-217E-425E-BD37-5CCB68A0EF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35d44d-8da2-4e8d-a100-88c26f873b3d"/>
    <ds:schemaRef ds:uri="b6b2ff1b-ff57-457c-b578-778e31454dca"/>
    <ds:schemaRef ds:uri="d3a92735-4626-485d-b499-1eae95cc67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e2842e1-665b-484c-aece-8136836bf73a}" enabled="1" method="Privileged" siteId="{f6eb77fb-3a22-43b2-99fd-eb5d61fccc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5</vt:i4>
      </vt:variant>
    </vt:vector>
  </HeadingPairs>
  <TitlesOfParts>
    <vt:vector size="11" baseType="lpstr">
      <vt:lpstr>Inschrijfprijs</vt:lpstr>
      <vt:lpstr>A. Implementatie</vt:lpstr>
      <vt:lpstr>B. Transitie</vt:lpstr>
      <vt:lpstr>C. Verbruikskosten</vt:lpstr>
      <vt:lpstr>D. Licentiekosten</vt:lpstr>
      <vt:lpstr>E. Tarieven</vt:lpstr>
      <vt:lpstr>'A. Implementatie'!Afdrukbereik</vt:lpstr>
      <vt:lpstr>'C. Verbruikskosten'!Afdrukbereik</vt:lpstr>
      <vt:lpstr>'D. Licentiekosten'!Afdrukbereik</vt:lpstr>
      <vt:lpstr>'E. Tarieven'!Afdrukbereik</vt:lpstr>
      <vt:lpstr>Inschrijfprijs!Afdrukbereik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Hogendoorn, Wim (AV)</dc:creator>
  <cp:keywords/>
  <dc:description/>
  <cp:lastModifiedBy>Hogendoorn, Wim (AV)</cp:lastModifiedBy>
  <cp:revision/>
  <cp:lastPrinted>2022-06-10T14:20:12Z</cp:lastPrinted>
  <dcterms:created xsi:type="dcterms:W3CDTF">2022-02-07T14:56:40Z</dcterms:created>
  <dcterms:modified xsi:type="dcterms:W3CDTF">2022-06-21T14:47:56Z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0x010100432B4482B355F94F8FD15200680A277E</vt:lpwstr>
  </property>
  <property fmtid="{D5CDD505-2E9C-101B-9397-08002B2CF9AE}" pid="3" name="MediaServiceImageTags">
    <vt:lpwstr/>
  </property>
</Properties>
</file>