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VDHAABFPS01\CompendaArchief$\CRMAlphaAdviesBureauDB\Archief\00027000\"/>
    </mc:Choice>
  </mc:AlternateContent>
  <xr:revisionPtr revIDLastSave="0" documentId="13_ncr:1_{E4C2702D-49AF-4C41-A036-0AB70FD7956D}" xr6:coauthVersionLast="47" xr6:coauthVersionMax="47" xr10:uidLastSave="{00000000-0000-0000-0000-000000000000}"/>
  <bookViews>
    <workbookView xWindow="-28920" yWindow="-30" windowWidth="29040" windowHeight="15840" tabRatio="959" xr2:uid="{00000000-000D-0000-FFFF-FFFF00000000}"/>
  </bookViews>
  <sheets>
    <sheet name="Algemene gegevens" sheetId="23" r:id="rId1"/>
    <sheet name="Prijzenblad meubilair" sheetId="24" r:id="rId2"/>
    <sheet name="Prijzenblad Interieurontwerp" sheetId="25" r:id="rId3"/>
    <sheet name="Prijzenblad ontwerp B" sheetId="26" state="hidden" r:id="rId4"/>
    <sheet name="Algemene eisen" sheetId="11" r:id="rId5"/>
    <sheet name="1. LL stoel VO" sheetId="27" r:id="rId6"/>
    <sheet name="2. LL tafel VO" sheetId="28" r:id="rId7"/>
    <sheet name="3. Bureau" sheetId="30" r:id="rId8"/>
    <sheet name="4. Bureaustoel" sheetId="31" r:id="rId9"/>
    <sheet name="5. Kasten" sheetId="32" r:id="rId10"/>
    <sheet name="6. Kantinetafel" sheetId="33" r:id="rId11"/>
    <sheet name="7. Kantinestoel" sheetId="34" r:id="rId12"/>
  </sheets>
  <definedNames>
    <definedName name="_Hlk53649832" localSheetId="4">'Algemene eisen'!$B$26</definedName>
    <definedName name="_xlnm.Print_Area" localSheetId="0">'Algemene gegevens'!$A$1:$L$28</definedName>
    <definedName name="_xlnm.Print_Area" localSheetId="1">'Prijzenblad meubilair'!$B$1:$H$39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2" i="25" l="1"/>
  <c r="G37" i="25"/>
  <c r="H37" i="25"/>
  <c r="G38" i="25"/>
  <c r="H38" i="25"/>
  <c r="G39" i="25"/>
  <c r="H39" i="25"/>
  <c r="G40" i="25"/>
  <c r="H40" i="25"/>
  <c r="G41" i="25"/>
  <c r="H41" i="25"/>
  <c r="G42" i="25"/>
  <c r="H42" i="25"/>
  <c r="G43" i="25"/>
  <c r="H43" i="25"/>
  <c r="G44" i="25"/>
  <c r="H44" i="25"/>
  <c r="G45" i="25"/>
  <c r="H45" i="25"/>
  <c r="G46" i="25"/>
  <c r="H46" i="25"/>
  <c r="G47" i="25"/>
  <c r="H47" i="25"/>
  <c r="G48" i="25"/>
  <c r="H48" i="25"/>
  <c r="G49" i="25"/>
  <c r="H49" i="25"/>
  <c r="G50" i="25"/>
  <c r="H50" i="25"/>
  <c r="G24" i="24"/>
  <c r="H24" i="24" s="1"/>
  <c r="G26" i="24"/>
  <c r="H26" i="24" s="1"/>
  <c r="G23" i="24"/>
  <c r="H23" i="24" s="1"/>
  <c r="G22" i="24"/>
  <c r="H22" i="24" s="1"/>
  <c r="G21" i="24"/>
  <c r="H21" i="24" s="1"/>
  <c r="C7" i="24"/>
  <c r="C5" i="24"/>
  <c r="G40" i="26" l="1"/>
  <c r="H40" i="26" s="1"/>
  <c r="G39" i="26"/>
  <c r="H39" i="26" s="1"/>
  <c r="G38" i="26"/>
  <c r="H38" i="26" s="1"/>
  <c r="G37" i="26"/>
  <c r="H37" i="26" s="1"/>
  <c r="G36" i="26"/>
  <c r="H36" i="26" s="1"/>
  <c r="G35" i="26"/>
  <c r="H35" i="26" s="1"/>
  <c r="G34" i="26"/>
  <c r="H34" i="26" s="1"/>
  <c r="G33" i="26"/>
  <c r="H33" i="26" s="1"/>
  <c r="G32" i="26"/>
  <c r="H32" i="26" s="1"/>
  <c r="G31" i="26"/>
  <c r="H31" i="26" s="1"/>
  <c r="G30" i="26"/>
  <c r="H30" i="26" s="1"/>
  <c r="G29" i="26"/>
  <c r="H29" i="26" s="1"/>
  <c r="G28" i="26"/>
  <c r="H28" i="26" s="1"/>
  <c r="G27" i="26"/>
  <c r="H27" i="26" s="1"/>
  <c r="G26" i="26"/>
  <c r="H26" i="26" s="1"/>
  <c r="G25" i="26"/>
  <c r="H25" i="26" s="1"/>
  <c r="G24" i="26"/>
  <c r="H24" i="26" s="1"/>
  <c r="G23" i="26"/>
  <c r="H23" i="26" s="1"/>
  <c r="G22" i="26"/>
  <c r="H22" i="26" s="1"/>
  <c r="G21" i="26"/>
  <c r="H21" i="26" s="1"/>
  <c r="G20" i="26"/>
  <c r="H20" i="26" s="1"/>
  <c r="G19" i="26"/>
  <c r="H19" i="26" s="1"/>
  <c r="G18" i="26"/>
  <c r="H18" i="26" s="1"/>
  <c r="G17" i="26"/>
  <c r="H17" i="26" s="1"/>
  <c r="G16" i="26"/>
  <c r="H16" i="26" s="1"/>
  <c r="G15" i="26"/>
  <c r="H15" i="26" s="1"/>
  <c r="G14" i="26"/>
  <c r="H14" i="26" s="1"/>
  <c r="G13" i="26"/>
  <c r="H13" i="26" s="1"/>
  <c r="G12" i="26"/>
  <c r="H12" i="26" s="1"/>
  <c r="G11" i="26"/>
  <c r="H11" i="26" s="1"/>
  <c r="G10" i="26"/>
  <c r="H10" i="26" s="1"/>
  <c r="G9" i="26"/>
  <c r="H9" i="26" s="1"/>
  <c r="G8" i="26"/>
  <c r="H8" i="26" s="1"/>
  <c r="G7" i="26"/>
  <c r="H7" i="26" s="1"/>
  <c r="G6" i="26"/>
  <c r="H6" i="26" s="1"/>
  <c r="G5" i="26"/>
  <c r="H5" i="26" s="1"/>
  <c r="G4" i="26"/>
  <c r="H4" i="26" s="1"/>
  <c r="H1" i="26" a="1"/>
  <c r="H1" i="26" s="1"/>
  <c r="G34" i="24"/>
  <c r="H34" i="24" s="1"/>
  <c r="G33" i="24"/>
  <c r="H33" i="24" s="1"/>
  <c r="H1" i="25" a="1"/>
  <c r="H1" i="25" s="1"/>
  <c r="H1" i="24" a="1"/>
  <c r="H1" i="24" s="1"/>
  <c r="G31" i="24"/>
  <c r="G30" i="24"/>
  <c r="G28" i="24"/>
  <c r="H28" i="24" s="1"/>
  <c r="H42" i="26" l="1"/>
  <c r="G13" i="24"/>
  <c r="H13" i="24" s="1"/>
  <c r="H43" i="26" l="1"/>
  <c r="H44" i="26" s="1"/>
  <c r="G18" i="24" l="1"/>
  <c r="H18" i="24" s="1"/>
  <c r="G19" i="24"/>
  <c r="H19" i="24" s="1"/>
  <c r="G16" i="24"/>
  <c r="H16" i="24" s="1"/>
  <c r="G5" i="25" l="1"/>
  <c r="H5" i="25" s="1"/>
  <c r="G6" i="25"/>
  <c r="H6" i="25" s="1"/>
  <c r="G7" i="25"/>
  <c r="H7" i="25" s="1"/>
  <c r="G8" i="25"/>
  <c r="H8" i="25" s="1"/>
  <c r="G9" i="25"/>
  <c r="H9" i="25" s="1"/>
  <c r="G10" i="25"/>
  <c r="H10" i="25" s="1"/>
  <c r="G11" i="25"/>
  <c r="H11" i="25" s="1"/>
  <c r="G12" i="25"/>
  <c r="H12" i="25" s="1"/>
  <c r="G13" i="25"/>
  <c r="H13" i="25" s="1"/>
  <c r="G14" i="25"/>
  <c r="H14" i="25" s="1"/>
  <c r="G15" i="25"/>
  <c r="H15" i="25" s="1"/>
  <c r="G16" i="25"/>
  <c r="H16" i="25" s="1"/>
  <c r="G17" i="25"/>
  <c r="H17" i="25" s="1"/>
  <c r="G18" i="25"/>
  <c r="H18" i="25" s="1"/>
  <c r="G19" i="25"/>
  <c r="H19" i="25" s="1"/>
  <c r="G20" i="25"/>
  <c r="H20" i="25" s="1"/>
  <c r="G21" i="25"/>
  <c r="H21" i="25" s="1"/>
  <c r="G22" i="25"/>
  <c r="H22" i="25" s="1"/>
  <c r="G23" i="25"/>
  <c r="H23" i="25" s="1"/>
  <c r="G24" i="25"/>
  <c r="H24" i="25" s="1"/>
  <c r="G25" i="25"/>
  <c r="H25" i="25" s="1"/>
  <c r="G26" i="25"/>
  <c r="H26" i="25" s="1"/>
  <c r="G27" i="25"/>
  <c r="H27" i="25" s="1"/>
  <c r="G28" i="25"/>
  <c r="H28" i="25" s="1"/>
  <c r="G29" i="25"/>
  <c r="H29" i="25" s="1"/>
  <c r="G30" i="25"/>
  <c r="H30" i="25" s="1"/>
  <c r="G31" i="25"/>
  <c r="H31" i="25" s="1"/>
  <c r="G32" i="25"/>
  <c r="H32" i="25" s="1"/>
  <c r="G33" i="25"/>
  <c r="H33" i="25" s="1"/>
  <c r="G34" i="25"/>
  <c r="H34" i="25" s="1"/>
  <c r="G35" i="25"/>
  <c r="H35" i="25" s="1"/>
  <c r="G36" i="25"/>
  <c r="H36" i="25" s="1"/>
  <c r="G4" i="25"/>
  <c r="H4" i="25" s="1"/>
  <c r="H31" i="24"/>
  <c r="H53" i="25" l="1"/>
  <c r="H54" i="25" s="1"/>
  <c r="H30" i="24"/>
  <c r="G15" i="24"/>
  <c r="H15" i="24" s="1"/>
  <c r="G10" i="24"/>
  <c r="H10" i="24" s="1"/>
  <c r="G11" i="24"/>
  <c r="H11" i="24" s="1"/>
  <c r="G12" i="24"/>
  <c r="H12" i="24" s="1"/>
  <c r="G9" i="24"/>
  <c r="H9" i="24" s="1"/>
  <c r="G7" i="24"/>
  <c r="H7" i="24" s="1"/>
  <c r="G5" i="24"/>
  <c r="H5" i="24" s="1"/>
  <c r="H37" i="24" l="1"/>
  <c r="H38" i="24" s="1"/>
  <c r="H39" i="2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<sst xmlns="http://schemas.openxmlformats.org/spreadsheetml/2006/main" count="390" uniqueCount="320">
  <si>
    <t>Volledige naam onderneming (Handelsnaam Kvk)</t>
  </si>
  <si>
    <t>Vestigingsplaats onderneming(Kvk)</t>
  </si>
  <si>
    <t>Kvk-nummer</t>
  </si>
  <si>
    <t>Tekenbevoegde voor contract</t>
  </si>
  <si>
    <t>Functie</t>
  </si>
  <si>
    <t>Tekenbevoegde wijzigingen</t>
  </si>
  <si>
    <t>Contactpersoon offerte</t>
  </si>
  <si>
    <t>Telefoonnummer kantoor</t>
  </si>
  <si>
    <t>Postadres kantoor</t>
  </si>
  <si>
    <t>PC + plaats postadres</t>
  </si>
  <si>
    <t>Mobiel nummer contactpersoon offerte</t>
  </si>
  <si>
    <t>E-mail adres contactpersoon offerte</t>
  </si>
  <si>
    <t>Aangeboden type/model</t>
  </si>
  <si>
    <t>1) d.w.z. dat er minimaal randen, richels, kieren en naden aanwezig moeten zijn.</t>
  </si>
  <si>
    <t>2) d.w.z. dat de gebruikte materialen dusdanig afgewerkt  en/of behandeld te zijn dat dit mogelijk is.</t>
  </si>
  <si>
    <t>Het meubilair dient nieuw te zijn</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</si>
  <si>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</si>
  <si>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</si>
  <si>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</si>
  <si>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</si>
  <si>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Totaalprijs</t>
  </si>
  <si>
    <t>Kasten zijn voorzien een vlak bovenblad, tenzij uitdrukkelijk anders is verzocht</t>
  </si>
  <si>
    <t>Het aangeboden meubilair dient multifunctioneel en flexibel inzetbaar te zijn t.b.v. o.a. leerpleinen, pauzes, samen leren, knutselen</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</si>
  <si>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</si>
  <si>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</si>
  <si>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</si>
  <si>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</si>
  <si>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</si>
  <si>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</si>
  <si>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</si>
  <si>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</si>
  <si>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</si>
  <si>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Fictief aantal</t>
  </si>
  <si>
    <t>BTW 21%</t>
  </si>
  <si>
    <t>Totaalprijs inclusief BTW</t>
  </si>
  <si>
    <t>Aantal</t>
  </si>
  <si>
    <t>Artikel omschrijving</t>
  </si>
  <si>
    <t xml:space="preserve">Totaalprijs exclusief BTW </t>
  </si>
  <si>
    <t>Prijzenblad ontwerp A</t>
  </si>
  <si>
    <t>Prijzenblad ontwerp B</t>
  </si>
  <si>
    <t>Procedure</t>
  </si>
  <si>
    <t>Besteknummer</t>
  </si>
  <si>
    <t>Vestigingsplaats opdrachtgever</t>
  </si>
  <si>
    <t>KvK-nummer</t>
  </si>
  <si>
    <t>1.1</t>
  </si>
  <si>
    <t>1.2</t>
  </si>
  <si>
    <t>1.3</t>
  </si>
  <si>
    <t>2.1</t>
  </si>
  <si>
    <t>2.2</t>
  </si>
  <si>
    <t>2.3</t>
  </si>
  <si>
    <t>3.1</t>
  </si>
  <si>
    <t>3.2</t>
  </si>
  <si>
    <t>De materialisering van het meubilair dient kras-, stoot- en slijtvast te zijn.</t>
  </si>
  <si>
    <t>Algemene eisen</t>
  </si>
  <si>
    <t>Leerlingstoel algemeen:</t>
  </si>
  <si>
    <t>Frame voorzien van beschermdoppen ter bescherming van leerlingtafel (frame / blad) bij het aanhangen van de stoel.</t>
  </si>
  <si>
    <t>Uitstraling van de leerlingstoel is passend bij aan te bieden leerlingtafel.</t>
  </si>
  <si>
    <t>Op te gegeven prijsstelling  geldt voor alle varianten in uitvoering, tenzij nadrukkelijk anders vermeld.</t>
  </si>
  <si>
    <t>Frame voorzien van beschermdoppen ter bescherming van gangbare vloeren, passend bij de situatie op moment van levering.</t>
  </si>
  <si>
    <t>Leerlingtafel algemeen:</t>
  </si>
  <si>
    <t>Uitstraling van de leerlingtafel is passend bij aan te bieden leerlingstoel.</t>
  </si>
  <si>
    <t>Blad blijft gegarandeerd recht en vlak; blad mag niet kromtrekken.</t>
  </si>
  <si>
    <t>3.3</t>
  </si>
  <si>
    <t>Blad bevestiging dusdanig zodat het blad bij veelvuldig verplaatsen en optillen niet loslaat van het frame.</t>
  </si>
  <si>
    <t>Frame voorzien van afgesloten buis- / kokereinden. Indien voorzien van beschermdoppen; vervangbaar maar niet eenvoudig verwijderbaar.</t>
  </si>
  <si>
    <t>Frame (zithoogte) optioneel elektrisch in hoogte verstelbaar (meerprijs).</t>
  </si>
  <si>
    <t>Frame (zit- / stahoogte) optioneel elektrisch in hoogte verstelbaar (meerprijs).</t>
  </si>
  <si>
    <t>Frame voorzien van gelaste naden; bij voorkeur geen lasurpsen in het zicht, indien in het zicht dan glad afgewerkt.</t>
  </si>
  <si>
    <t>Bureau voldoet aan NEN-EN 1335-1, 2 en 3 met uitzondering van de maatvoering van het tafelblad.</t>
  </si>
  <si>
    <t>4.1</t>
  </si>
  <si>
    <t>Frame optioneel te voorzien van (akoestisch) separatiescherm (meerprijs).</t>
  </si>
  <si>
    <t>Uitstraling en uitvoering (productlijn) ook beschikbaar in leerlingtafels, groepstafels en instructietafels.</t>
  </si>
  <si>
    <t xml:space="preserve">Blad leverbaar in diverse maatvoeringen, tenminste rond, ovaal en vierkant. </t>
  </si>
  <si>
    <t>4.2</t>
  </si>
  <si>
    <t>4.3</t>
  </si>
  <si>
    <t>Frame in hoogte verstelbaar (zit- / stahoogte) middels gasveer in centrale kolom onder het blad geplaatst.</t>
  </si>
  <si>
    <t>Frame eenvoudig in hoogte verstelbaar middels een handel; geschikt voor dagelijks / veelvuldig gebruik.</t>
  </si>
  <si>
    <t>Meerprijs: elektrisch verstelbaar (zithoogte)</t>
  </si>
  <si>
    <t>Meerprijs: elektrisch verstelbaar (zit- / stahoogte)</t>
  </si>
  <si>
    <t>Leerlingtafel, blad 70x50cm</t>
  </si>
  <si>
    <t>4.4</t>
  </si>
  <si>
    <t>Aangeboden type/model/uitvoering</t>
  </si>
  <si>
    <t>Eisen Kasten</t>
  </si>
  <si>
    <t>5.1</t>
  </si>
  <si>
    <t>Vijfteens onderstel, voorzien van harde of zachte wielen, geschikt voor bescherming van gangbare vloeren, passend bij de situatie op moment van levering.</t>
  </si>
  <si>
    <t>Stoel is eenvoudig instelbaar, geschikt voor dagelijks en veelvuldig gebruik.</t>
  </si>
  <si>
    <t>Stoel is tenminste voorzien van de verstelmogelijkheden; zithoogte, hellingshoek, zitdiepte, lendensteun en armsteunen (bereik conform NPR1813).</t>
  </si>
  <si>
    <t>De bureaustoel voldoet volledig en aantoonbaar aan de methode van meting en maatvoering conform NPR1813.</t>
  </si>
  <si>
    <t>5.2</t>
  </si>
  <si>
    <t>Frame voorzien van harde of zachte wielen, voorzien van rem, geschikt voor bescherming van gangbare vloeren, passend bij de situatie op moment van levering.</t>
  </si>
  <si>
    <t>Uitstraling en uitvoering (productlijn) ook beschikbaar in (docenten-)bureaus, groepstafels en instructietafels.</t>
  </si>
  <si>
    <t>Frame optioneel verrijdbaar d.m.v. harde of zachte wielen, voorzien van rem, geschikt voor bescherming van gangbare vloeren, passend bij de situatie op moment van levering (meerprijs).</t>
  </si>
  <si>
    <t>Uitstraling en uitvoering (productlijn) ook beschikbaar in leerlingtafels en docentenbureaus.</t>
  </si>
  <si>
    <t>6.1</t>
  </si>
  <si>
    <t>Blad leverbaar in diverse maatvoeringen; rond, ovaal, rechthoek en vierkant. Vormbladen mogelijk. Bladen in één geheel, tenzij nadrukkelijk anders overeengekomen en vastgelegd.</t>
  </si>
  <si>
    <t>Frame voorzien van beschermdoppen ter bescherming van tafels bij het stapelen in waaiervorm.</t>
  </si>
  <si>
    <t xml:space="preserve">Op te gegeven prijsstelling  geldt voor alle varianten in uitvoering (uitgezonderd bladmateriaal en -afmeting), tenzij nadrukkelijk anders vermeld. </t>
  </si>
  <si>
    <t>Kasten</t>
  </si>
  <si>
    <t>Meubilair buiten kernassortiment</t>
  </si>
  <si>
    <t>8.1</t>
  </si>
  <si>
    <t>Eigen merk / assortiment Inschrijver</t>
  </si>
  <si>
    <t>Overige merken / leveranciers, via Inschrijver</t>
  </si>
  <si>
    <t xml:space="preserve">Overig meubilair; maatwerk ed. </t>
  </si>
  <si>
    <t>Kunststofladen:</t>
  </si>
  <si>
    <t>Laden leverbaar in A4 formaat, ten minste in twee hoogtematen (hoog / laag), laden voorzien van mogelijkheid tot personaliseren.</t>
  </si>
  <si>
    <t>Ladenkasten:</t>
  </si>
  <si>
    <t>Ladenkasten leverbaar voorzien van geleiders, geschikt voor de laden welke aangeboden worden voor de leerlinglingtafel.</t>
  </si>
  <si>
    <t>Kastenprogramma algemeen:</t>
  </si>
  <si>
    <t>Leverbaar in een ruim assortiment open kasten, schuifdeuren, draaideuren, jalouziedeuren en combinaties daarvan.</t>
  </si>
  <si>
    <t>Ladenkasten optioneel leverbaar in verrijdbare uitvoering; voorzien van zwenkwielen, geremd (meerprijs).</t>
  </si>
  <si>
    <t>Lage kasten zijn optioneel leverbaar in verrijdbare uitvoering; voorzien van zwenkwielen, geremd (meerpijs).</t>
  </si>
  <si>
    <t>Gesloten kasten zijn optioneel afsluitbaar; naar keuze gelijk of ongelijksluitend, een loper is leverbaar (meerprijs).</t>
  </si>
  <si>
    <t>Modulair opgebouwd, onderling uitwisselbaar en eenvoudig en passend te combineren tot bijvoorbeeld een kastenwand.</t>
  </si>
  <si>
    <t>Uitstraling en kleurstelling van het kastenprogramma is passend bij en vormt een geheel met aan te bieden school- en kantoormeubilair.</t>
  </si>
  <si>
    <t>Leverbaar in een ruim assortiment model- / maatvoeringen; indelingen w.o. open vakken / deuren / laden; afmetingen in breedte, diepte en hoogte.</t>
  </si>
  <si>
    <t>Ombouw en legborden buigen gegarandeerd niet door; kasten zijn waarnodig versterkt.</t>
  </si>
  <si>
    <t>Bovenbladen zijn gegarandeerd vlak.</t>
  </si>
  <si>
    <t>Meerprijs: afsluitbaar</t>
  </si>
  <si>
    <t>Meerprijs: verrijdbaar</t>
  </si>
  <si>
    <t>Kast, dubbele draaideur, 5 OH (breedte tussen 80-100cm)</t>
  </si>
  <si>
    <t>Ladenkasten leverbaar ten behoeve van ca. 32, 16 of 8 A4 laden (laag) of 16, 8 of 4 A4 laden (hoog) of een combinatie daarvan.</t>
  </si>
  <si>
    <t>6.2</t>
  </si>
  <si>
    <t>Europees openbare aanbesteding School- en Kantoormeubilair</t>
  </si>
  <si>
    <t>Voor alle varianten van de meubellijnen die zijn opgenomen in het Prijzenblad meubilair of ander meubiliar binnen dezelfde meubellijnen als opgenomen in het Prijzenblad meubilair zullen dezelfde kortingspercentages gelden als zijn opgenomen in het Prijzenblad meubilair.</t>
  </si>
  <si>
    <t>Frame leverbaar in zithoogte; eenvoudig in hoogte verstelbaar middels tenminste een handel; geschikt voor dagelijks / veelvuldig gebruik.</t>
  </si>
  <si>
    <t>4.5</t>
  </si>
  <si>
    <t>Blad standaard uitgevoerd in afmeting 140x80cm (BxD); leverbaar in afwijkende maatvoeringen.</t>
  </si>
  <si>
    <t>Frame voorzien van beschermstrips of krasvaste coating op liggende delen; beschermstrips vervangbaar maar niet eenvoudig verwijderbaar.</t>
  </si>
  <si>
    <t>9.1</t>
  </si>
  <si>
    <t>9.2</t>
  </si>
  <si>
    <t>Inkoopprijs</t>
  </si>
  <si>
    <t>Opslagpercentage</t>
  </si>
  <si>
    <t>Verhoudingen ten aanzien van gewicht en maatvoering zijn in elke uitvoering passend voor de gebruiker; waaronder een grote(re) maatvoering / comfort uitvoering voor grote(re) leerlingen.</t>
  </si>
  <si>
    <t>Frame uitgevoerd in staal, voorzien van poedercoating, leverbaar in een breed palet kleuren.</t>
  </si>
  <si>
    <t>Zitting leverbaar in aaneengesloten kuip / schaal, uitgevoerd in krasvast kunststof leverbaar in een breed palet kleuren.</t>
  </si>
  <si>
    <t>Zitting leverbaar in aaneengesloten kuip / schaal, uitgevoerd in krasvast hout, standaard kleurstelling blank; optioneel leverbaar in een breed palet kleuren.</t>
  </si>
  <si>
    <t>Zitting leverbaar in separate zitting / rugleuning, uitgevoerd in krasvast kunststof, leverbaar in een breed palet kleuren.</t>
  </si>
  <si>
    <t>Zitting leverbaar in separate zitting / rugleuning, uitgevoerd in krasvast hout, standaard kleurstelling blank; optioneel leverbaar in een breed palet kleuren.</t>
  </si>
  <si>
    <t>Blad leverbaar in gemelamineerd spaanplaat (18mm kern), voorzien van meekleurende randafwerking, leverbaar in een breed palet dessign / kleuren.</t>
  </si>
  <si>
    <t>en/of Blad leverbaar in CPL / HPL spaanplaat (18mm kern), voorzien van meekleurende randafwerking, leverbaar in een breed palet design / kleuren.</t>
  </si>
  <si>
    <t>en/of Blad leverbaar in CPL / HPL multiplex (18mm kern), voorzien van meekleurende randafwerking of blank gelakt, leverbaar in een breed palet design / kleuren.</t>
  </si>
  <si>
    <t>en/of Blad leverbaar in volkern plaatmateriaal, of aantoonbaar vergelijkbaar (12-13mm kern), leverbaar in een breed palet design / kleuren.</t>
  </si>
  <si>
    <t>Laden uitgevoerd in kunststof, leverbaar in een breed palet kleuren.</t>
  </si>
  <si>
    <r>
      <t xml:space="preserve">en/of Blad leverbaar in CPL / HPL multiplex (18mm kern), voorzien van meekleurende randafwerking </t>
    </r>
    <r>
      <rPr>
        <b/>
        <sz val="11"/>
        <rFont val="Calibri"/>
        <family val="2"/>
        <scheme val="minor"/>
      </rPr>
      <t>OF blank gelakt</t>
    </r>
    <r>
      <rPr>
        <sz val="11"/>
        <rFont val="Calibri"/>
        <family val="2"/>
        <scheme val="minor"/>
      </rPr>
      <t>, leverbaar in een breed palet design / kleuren.</t>
    </r>
  </si>
  <si>
    <t>Zitting en rugleuning leverbaar in volledig gestoffeerd, in een breed palet aan stoffensoorten en kleuren.</t>
  </si>
  <si>
    <t>Zitting en rugleuning leverbaar in volledig gestoffeerd (zitting) en netweave (rugleuning), in een breed palet aan stoffensoorten en kleuren.</t>
  </si>
  <si>
    <t>Ombouw en deuren leverbaar in ten minste gemelamineerd spaanplaat (18mm kern), voorzien van meekleurende randafwerking, leverbaar in een breed palet dessign / kleuren.</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</si>
  <si>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</si>
  <si>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</si>
  <si>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Gedurende de looptijd van deze overeenkomst zullen géén wijzigingen van kortingspercentages worden doorgevoerd.</t>
  </si>
  <si>
    <t>Opdrachtnemer baseert zijn offerte op prijzen en kortingspercentages zoals vermeld in de uitvoeringsbepaling. Opdrachtgever zorgt voor een rechtsgeldige getekende opdracht bon, als bevestiging van de bestelling.</t>
  </si>
  <si>
    <t>Opdrachtnemer levert  nieuw meubilair aan Opdrachtgever conform de in het bestek gestelde functionele- en technische eisen en services. De levertijd van meubilair is maximaal acht weken.</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</si>
  <si>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</si>
  <si>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</si>
  <si>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</si>
  <si>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</si>
  <si>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</si>
  <si>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</si>
  <si>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</si>
  <si>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Opdrachtnemer is bereid tot het inventariseren van al het meubilair in de gebouwen van Opdrachtgever bij de start van de overeenkomst. Tijdens de looptijd van de overeenkomst is Opdrachtnemer verantwoordelijk voor het bijhouden van alle mutaties van het meubilair. De Opdrachtgever informeert Opdrachtnemer over mutaties waaraan geen levering van meubilair door Opdrachtnemer is gekoppeld.</t>
  </si>
  <si>
    <r>
      <t xml:space="preserve">De prijzen / kortingspercentages zijn inclusief </t>
    </r>
    <r>
      <rPr>
        <b/>
        <sz val="11"/>
        <color theme="1"/>
        <rFont val="Calibri"/>
        <family val="2"/>
        <scheme val="minor"/>
      </rPr>
      <t>alle</t>
    </r>
    <r>
      <rPr>
        <sz val="11"/>
        <color theme="1"/>
        <rFont val="Calibri"/>
        <family val="2"/>
        <scheme val="minor"/>
      </rPr>
      <t xml:space="preserve"> kosten. De prijzen / kortingspercentages staan vermeld in de uitvoeringsbepalingen. De prijzen zijn vermeld in Euro’s, exclusief BTW.</t>
    </r>
  </si>
  <si>
    <t>Prijzen zijn inclusief alle mogelijke kosten waaronder begrepen, maar niet beperkt tot: de in het Beschrijvend Document onder de opdracht beschreven activiteiten zoals o.a. aanschaf- en leveringskosten, monteren, plaatsen, gebruiksklaar opleveren, schoonmaken bij levering, gebruiksinstructie, afvoeren afval, nazorg/service en garantie.</t>
  </si>
  <si>
    <t>Frame stabiel te plaatsen op elke ondergrond (bij voorkeur voorzien van stelmogelijkheid).</t>
  </si>
  <si>
    <t xml:space="preserve">Laden gemonteerd op geleiders (bij voorkeur voorzien van uitvalbescherming). </t>
  </si>
  <si>
    <t>Frame leverbaar in zit- / stahoogte; eenvoudig in hoogte verstelbaar middels een handel / slinger; geschikt voor dagelijks / veelvuldig gebruik.</t>
  </si>
  <si>
    <t>NOTE: het door u aan te bieden meubilair dient te voldoen aan de gestelde eisen, voor het Prijzenblad wordt echter geen specifieke uitvoering geeist.</t>
  </si>
  <si>
    <t>U bent vrij de door u meest geschikt geachte uitvoering aan te bieden; een eventuele proefopstelling dient gelijk te zijn aan de hier aangeboden items.</t>
  </si>
  <si>
    <t>U voegt een productdocumentatie toe aan uw Inschrijving; maximaal 1 A4 pagina per positie, v.v. een duidelijke afbeelding, één totaalbestand in PDF.</t>
  </si>
  <si>
    <t>10.1</t>
  </si>
  <si>
    <t>Inventarisatie</t>
  </si>
  <si>
    <t>Inventarisatie en registratie huidig meubilair (éénmalig)</t>
  </si>
  <si>
    <t>10.2</t>
  </si>
  <si>
    <t>Netto prijs</t>
  </si>
  <si>
    <t>Actualiseren registratie (netto prijs voor één jaar)</t>
  </si>
  <si>
    <t>Opdrachtnemer levert meubilair met tien jaar garantie en een minimale technische levensduur van twintig jaar, zonder dat daarvoor periodiek preventief onderhoud noodzakelijk is. Tijdens dit bereik van tien jaar is het meubilair toonbaar en voldoet het nog immer aan de technische en functionele specificaties zoals vermeld in het bestek.</t>
  </si>
  <si>
    <t>Opdrachtnemer voorziet al het te leveren meubilair van een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</si>
  <si>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Het in het meubilair toegepaste plaatmateriaal voldoet (kaal, ruw en/ of gemelamineerd, bekleed) aan formaldehydeklasse E1 (0,10 ppm), bepaald volgens EN 120, EN 717-1 of EN 16516.</t>
  </si>
  <si>
    <t xml:space="preserve"> - slijtweerstand volgens EN ISO 12947-2 Martindale test: kunststoffen &gt;90.000 / mix materiaal &gt;100.000 / wol &gt;50.000 / kunstleer &gt;200.000 i.c.m. hydrostatische test EN 20811 (1992)</t>
  </si>
  <si>
    <t xml:space="preserve"> - pilling volgens EN ISO 12945-2 (textiel): mix materialen minimaal 4 / monomaterialen minimaal 5</t>
  </si>
  <si>
    <t xml:space="preserve"> - kleurvastheid volgens EN ISO 105-B02 (licht) minimaal score 5 en EN ISO 105X12 (wrijving) minimaal 3 (nat) en 4 (droog)</t>
  </si>
  <si>
    <t>De in het meubilair toegepaste bekleding (textiel en/of kunstleder) voldoet aan de eisen met betrekking tot slijtweerstand, pilling en kleurvastheid ten aanzien van levensduur;</t>
  </si>
  <si>
    <t>Inschrijfbiljet School- en Kantoormeubilair voortgezet onderwijs</t>
  </si>
  <si>
    <t>Prijzenblad voortgezet onderwijs</t>
  </si>
  <si>
    <t>Het meubilair voldoet op het moment van levering aan de van toepassing zijnde (en/of binnen afzienbare tijd te verwachten) NEN-normen</t>
  </si>
  <si>
    <t>Op te gegeven prijsstelling  geldt voor alle varianten in uitvoering.</t>
  </si>
  <si>
    <t>Stoel voorzien van geintegreerde hoogte-indicatie.</t>
  </si>
  <si>
    <t>Frame leverbaar in 4-poot, hoogtematen E5 t/m G7.</t>
  </si>
  <si>
    <t>en/of Frame leverbaar in C-poot, hoogtematen E5 t/m G7; frame geschikt voor aanhangen aan leerlingtafel.</t>
  </si>
  <si>
    <t>en/of Frame leverbaar in Z-poot, hoogtematen E5 t/m G7; frame geschikt voor aanhangen aan leerlingtafel.</t>
  </si>
  <si>
    <t>Eisen Leerlingstoel VO</t>
  </si>
  <si>
    <t>Eisen Leerlingtafel VO</t>
  </si>
  <si>
    <t>Blad standaard uitgevoerd in afmeting 70x50cm (BxD); leverbaar in afwijkende maatvoeringen, waaronder 2-persoons.</t>
  </si>
  <si>
    <t>Leerlingstoel VO</t>
  </si>
  <si>
    <t xml:space="preserve">Leerlingtafel VO </t>
  </si>
  <si>
    <t>1.4</t>
  </si>
  <si>
    <t>1.5</t>
  </si>
  <si>
    <t>1.6</t>
  </si>
  <si>
    <t>1.7</t>
  </si>
  <si>
    <t>1.8</t>
  </si>
  <si>
    <t>1.9</t>
  </si>
  <si>
    <t>1.10</t>
  </si>
  <si>
    <t>1.11</t>
  </si>
  <si>
    <t>1.12</t>
  </si>
  <si>
    <t>1.13</t>
  </si>
  <si>
    <t>1.14</t>
  </si>
  <si>
    <t>POS</t>
  </si>
  <si>
    <t>Blad leverbaar inclusief / voorzien van kabelklemmen of kabelgoot en tenminste één kabeldoorvoer (positie(s) in overleg te bepalen).</t>
  </si>
  <si>
    <t>2.4</t>
  </si>
  <si>
    <t>2.5</t>
  </si>
  <si>
    <t>2.6</t>
  </si>
  <si>
    <t>2.7</t>
  </si>
  <si>
    <t>2.8</t>
  </si>
  <si>
    <t>2.9</t>
  </si>
  <si>
    <t>2.10</t>
  </si>
  <si>
    <t>2.11</t>
  </si>
  <si>
    <t>2.12</t>
  </si>
  <si>
    <t>2.13</t>
  </si>
  <si>
    <t>2.14</t>
  </si>
  <si>
    <t>2.15</t>
  </si>
  <si>
    <t>2.16</t>
  </si>
  <si>
    <t>2.17</t>
  </si>
  <si>
    <t>2.18</t>
  </si>
  <si>
    <t>2.19</t>
  </si>
  <si>
    <t>2.20</t>
  </si>
  <si>
    <t>3.4</t>
  </si>
  <si>
    <t>3.5</t>
  </si>
  <si>
    <t>3.6</t>
  </si>
  <si>
    <t>3.7</t>
  </si>
  <si>
    <t>3.8</t>
  </si>
  <si>
    <t>3.9</t>
  </si>
  <si>
    <t>3.10</t>
  </si>
  <si>
    <t>3.11</t>
  </si>
  <si>
    <t>3.12</t>
  </si>
  <si>
    <t>3.13</t>
  </si>
  <si>
    <t>3.14</t>
  </si>
  <si>
    <t>3.15</t>
  </si>
  <si>
    <t>3.16</t>
  </si>
  <si>
    <t>3.17</t>
  </si>
  <si>
    <t>3.18</t>
  </si>
  <si>
    <t>3.19</t>
  </si>
  <si>
    <t>3.20</t>
  </si>
  <si>
    <t>3.21</t>
  </si>
  <si>
    <t>3.22</t>
  </si>
  <si>
    <t>3.23</t>
  </si>
  <si>
    <t>3.24</t>
  </si>
  <si>
    <t>3.25</t>
  </si>
  <si>
    <t>3.26</t>
  </si>
  <si>
    <t>Legborden zijn verstelbaar en voldoende belastbaar; geschikt voor gebruik in het voortgezet (speciaal) onderwijs.</t>
  </si>
  <si>
    <t>5.3</t>
  </si>
  <si>
    <t>5.4</t>
  </si>
  <si>
    <t>5.5</t>
  </si>
  <si>
    <t>5.6</t>
  </si>
  <si>
    <t>5.7</t>
  </si>
  <si>
    <t>5.8</t>
  </si>
  <si>
    <t>4.6</t>
  </si>
  <si>
    <t>5.9</t>
  </si>
  <si>
    <t>5.10</t>
  </si>
  <si>
    <t>5.11</t>
  </si>
  <si>
    <t>5.12</t>
  </si>
  <si>
    <t>5.13</t>
  </si>
  <si>
    <t>5.14</t>
  </si>
  <si>
    <t>5.15</t>
  </si>
  <si>
    <t>5.16</t>
  </si>
  <si>
    <t>6.3</t>
  </si>
  <si>
    <t>6.4</t>
  </si>
  <si>
    <t>6.5</t>
  </si>
  <si>
    <t>6.6</t>
  </si>
  <si>
    <t>6.7</t>
  </si>
  <si>
    <t>6.8</t>
  </si>
  <si>
    <t>6.9</t>
  </si>
  <si>
    <t>6.10</t>
  </si>
  <si>
    <t>6.11</t>
  </si>
  <si>
    <t>6.12</t>
  </si>
  <si>
    <t>6.13</t>
  </si>
  <si>
    <t>6.14</t>
  </si>
  <si>
    <t>6.15</t>
  </si>
  <si>
    <t>6.16</t>
  </si>
  <si>
    <t>6.17</t>
  </si>
  <si>
    <t>6.18</t>
  </si>
  <si>
    <t>Kantine zit- / bar- / statafel</t>
  </si>
  <si>
    <t>Frame uitgevoerd in 4-poot, hoogtematen 76cm (zit) / 90cm (bar) / 110cm (sta).</t>
  </si>
  <si>
    <t>Kantinetafel</t>
  </si>
  <si>
    <t>Naam opdrachtgever</t>
  </si>
  <si>
    <t>Stichting Scholen aan Zee</t>
  </si>
  <si>
    <t>Den Helder</t>
  </si>
  <si>
    <t>2022-ME1605</t>
  </si>
  <si>
    <t xml:space="preserve">Bureau </t>
  </si>
  <si>
    <t>Bureaustoel</t>
  </si>
  <si>
    <t>Tafel. verrijdbaar (zit- / stahoogte), blad rond 80cm</t>
  </si>
  <si>
    <t>Bureaustoel, uitvoering volledig gestoffeerd</t>
  </si>
  <si>
    <t>Bureaustoel, uitvoering netweave rugleuning</t>
  </si>
  <si>
    <t>Eisen Bureau</t>
  </si>
  <si>
    <t>Bureau algemeen:</t>
  </si>
  <si>
    <t>Bureau:</t>
  </si>
  <si>
    <t>Bureau / tafel verrijdbaar:</t>
  </si>
  <si>
    <t>Eisen Bureaustoel</t>
  </si>
  <si>
    <t>7.1</t>
  </si>
  <si>
    <t>7.2</t>
  </si>
  <si>
    <t>7.3</t>
  </si>
  <si>
    <t>7.4</t>
  </si>
  <si>
    <t>7.5</t>
  </si>
  <si>
    <t>7.6</t>
  </si>
  <si>
    <t>7.7</t>
  </si>
  <si>
    <t>7.8</t>
  </si>
  <si>
    <t>7.9</t>
  </si>
  <si>
    <t>Eisen Kantinestoel VO</t>
  </si>
  <si>
    <t>Frame leverbaar in C-poot, hoogtematen E5 t/m G7.</t>
  </si>
  <si>
    <t>Frame leverbaar in T-poot, hoogtematen E5 t/m G7.</t>
  </si>
  <si>
    <t>Tafel voorzien van geintegreerde hoogte-indicatie (E5 t/m G7).</t>
  </si>
  <si>
    <t>Kantinestoel algemeen:</t>
  </si>
  <si>
    <t>Frame stapelbaar, minimaal 10 stuks, optioneel is een stapelkar leverbaar.</t>
  </si>
  <si>
    <t>Verhoudingen ten aanzien van gewicht en maatvoering zijn in elke uitvoering passend voor de gebruiker.</t>
  </si>
  <si>
    <t>Leerlingstoel, hoogtemaat F6</t>
  </si>
  <si>
    <t>Bureau zithoogte (handel verstelbaar), blad 140x80cm</t>
  </si>
  <si>
    <t>Bureau zit-/stahoogte (handel verstelbaar), blad 140x80cm</t>
  </si>
  <si>
    <t>Kantinestoel</t>
  </si>
  <si>
    <t>Vergelijkingsprijs exclusief BTW</t>
  </si>
  <si>
    <t>Kantinetafel, blad 140x80cm, hoogte 90cm (bar)</t>
  </si>
  <si>
    <t>Kantinetafel, blad 140x80cm, hoogte 76cm (zit)</t>
  </si>
  <si>
    <t>Kantinetafel, blad 140x80cm, hoogte 110cm (sta)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</si>
</sst>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22"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1"/>
      <color rgb="FFFF0000"/>
      <name val="Calibri"/>
      <family val="2"/>
      <scheme val="minor"/>
    </font>
    <font>
      <sz val="12"/>
      <color theme="0"/>
      <name val="Calibri"/>
      <family val="2"/>
      <scheme val="minor"/>
    </font>
    <font>
      <b/>
      <sz val="18"/>
      <color theme="0"/>
      <name val="Calibri"/>
      <family val="2"/>
      <scheme val="minor"/>
    </font>
    <font>
      <b/>
      <sz val="11"/>
      <name val="Calibri"/>
      <family val="2"/>
      <scheme val="minor"/>
    </font>
    <font>
      <b/>
      <sz val="11"/>
      <color rgb="FFFF0000"/>
      <name val="Calibri"/>
      <family val="2"/>
      <scheme val="minor"/>
    </font>
    <font>
      <sz val="11"/>
      <color rgb="FFFF0000"/>
      <name val="Calibri"/>
      <family val="2"/>
    </font>
    <font>
      <i/>
      <sz val="11"/>
      <color theme="0"/>
      <name val="Calibri"/>
      <family val="2"/>
      <scheme val="minor"/>
    </font>
    <font>
      <b/>
      <sz val="11"/>
      <color theme="0"/>
      <name val="Calibri"/>
      <family val="2"/>
      <scheme val="minor"/>
    </font>
    <font>
      <b/>
      <i/>
      <sz val="12"/>
      <color rgb="FFFF0000"/>
      <name val="Calibri"/>
      <family val="2"/>
      <scheme val="minor"/>
    </font>
    <font>
      <sz val="11"/>
      <color rgb="FF000000"/>
      <name val="Calibri"/>
      <family val="2"/>
      <scheme val="minor"/>
    </font>
    <font>
      <sz val="8"/>
      <name val="Calibri"/>
      <family val="2"/>
      <scheme val="minor"/>
    </font>
    <font>
      <b/>
      <i/>
      <sz val="12"/>
      <name val="Calibri"/>
      <family val="2"/>
      <scheme val="minor"/>
    </font>
    <font>
      <i/>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78">
    <xf numFmtId="0" fontId="0" fillId="0" borderId="0" xfId="0"/>
    <xf numFmtId="0" fontId="0" fillId="0" borderId="0" xfId="0" applyProtection="1"/>
    <xf numFmtId="0" fontId="0" fillId="0" borderId="0" xfId="0" applyAlignment="1" applyProtection="1">
      <alignment horizontal="right"/>
    </xf>
    <xf numFmtId="0" fontId="0" fillId="0" borderId="0" xfId="0" applyBorder="1" applyProtection="1"/>
    <xf numFmtId="43" fontId="0" fillId="3" borderId="14" xfId="0" applyNumberFormat="1" applyFill="1" applyBorder="1" applyProtection="1"/>
    <xf numFmtId="0" fontId="0" fillId="0" borderId="3" xfId="0" applyFill="1" applyBorder="1" applyProtection="1"/>
    <xf numFmtId="0" fontId="0" fillId="0" borderId="3" xfId="0" applyNumberFormat="1" applyFill="1" applyBorder="1" applyAlignment="1" applyProtection="1">
      <alignment horizontal="center"/>
    </xf>
    <xf numFmtId="43" fontId="0" fillId="0" borderId="3" xfId="0" applyNumberFormat="1" applyFill="1" applyBorder="1" applyProtection="1"/>
    <xf numFmtId="0" fontId="0" fillId="0" borderId="0" xfId="0" applyFill="1" applyProtection="1"/>
    <xf numFmtId="0" fontId="0" fillId="0" borderId="0" xfId="0" applyNumberFormat="1" applyAlignment="1" applyProtection="1">
      <alignment horizontal="center"/>
    </xf>
    <xf numFmtId="0" fontId="0" fillId="0" borderId="0" xfId="0" applyNumberFormat="1" applyProtection="1"/>
    <xf numFmtId="44" fontId="0" fillId="0" borderId="14" xfId="0" applyNumberFormat="1" applyFill="1" applyBorder="1" applyProtection="1"/>
    <xf numFmtId="44" fontId="0" fillId="0" borderId="19" xfId="0" applyNumberFormat="1" applyFill="1" applyBorder="1" applyProtection="1"/>
    <xf numFmtId="44" fontId="0" fillId="0" borderId="3" xfId="0" applyNumberFormat="1" applyFill="1" applyBorder="1" applyProtection="1"/>
    <xf numFmtId="10" fontId="0" fillId="0" borderId="3" xfId="0" applyNumberFormat="1" applyFill="1" applyBorder="1" applyProtection="1"/>
    <xf numFmtId="43" fontId="0" fillId="0" borderId="0" xfId="0" applyNumberFormat="1" applyProtection="1"/>
    <xf numFmtId="10" fontId="0" fillId="0" borderId="0" xfId="0" applyNumberFormat="1" applyProtection="1"/>
    <xf numFmtId="0" fontId="0" fillId="0" borderId="0" xfId="0" applyAlignment="1" applyProtection="1">
      <alignment horizontal="left"/>
    </xf>
    <xf numFmtId="0" fontId="0" fillId="0" borderId="0" xfId="0" applyAlignment="1" applyProtection="1"/>
    <xf numFmtId="0" fontId="1" fillId="0" borderId="0" xfId="0" applyFont="1" applyProtection="1"/>
    <xf numFmtId="0" fontId="0" fillId="2" borderId="23" xfId="0" applyFill="1" applyBorder="1" applyAlignment="1" applyProtection="1">
      <alignment horizontal="left"/>
    </xf>
    <xf numFmtId="0" fontId="0" fillId="2" borderId="24" xfId="0" applyFill="1" applyBorder="1" applyAlignment="1" applyProtection="1">
      <alignment horizontal="left"/>
    </xf>
    <xf numFmtId="0" fontId="0" fillId="2" borderId="25" xfId="0" applyFill="1" applyBorder="1" applyAlignment="1" applyProtection="1">
      <alignment horizontal="left"/>
    </xf>
    <xf numFmtId="0" fontId="0" fillId="0" borderId="0" xfId="0" applyAlignment="1" applyProtection="1">
      <alignment wrapText="1"/>
    </xf>
    <xf numFmtId="0" fontId="0" fillId="0" borderId="0" xfId="0" applyFont="1" applyProtection="1"/>
    <xf numFmtId="0" fontId="0" fillId="0" borderId="14" xfId="0" applyFont="1" applyBorder="1" applyProtection="1"/>
    <xf numFmtId="0" fontId="8" fillId="0" borderId="0" xfId="0" applyFont="1" applyProtection="1"/>
    <xf numFmtId="0" fontId="4" fillId="0" borderId="0" xfId="0" applyFont="1" applyAlignment="1" applyProtection="1">
      <alignment wrapText="1"/>
    </xf>
    <xf numFmtId="0" fontId="4" fillId="0" borderId="0" xfId="0" applyFont="1" applyAlignment="1" applyProtection="1">
      <alignment vertical="justify"/>
    </xf>
    <xf numFmtId="0" fontId="4" fillId="0" borderId="0" xfId="0" applyFont="1" applyAlignment="1" applyProtection="1">
      <alignment vertical="top" wrapText="1"/>
    </xf>
    <xf numFmtId="0" fontId="12" fillId="0" borderId="0" xfId="0" applyFont="1" applyFill="1" applyProtection="1"/>
    <xf numFmtId="0" fontId="7" fillId="0" borderId="0" xfId="0" applyFont="1" applyFill="1" applyProtection="1"/>
    <xf numFmtId="0" fontId="12" fillId="0" borderId="0" xfId="0" applyFont="1" applyProtection="1"/>
    <xf numFmtId="0" fontId="7" fillId="0" borderId="0" xfId="0" applyFont="1" applyProtection="1"/>
    <xf numFmtId="0" fontId="5" fillId="0" borderId="0" xfId="0" applyFont="1" applyFill="1" applyAlignment="1" applyProtection="1">
      <alignment wrapText="1"/>
    </xf>
    <xf numFmtId="0" fontId="14" fillId="0" borderId="0" xfId="0" applyFont="1" applyAlignment="1" applyProtection="1"/>
    <xf numFmtId="0" fontId="14" fillId="0" borderId="0" xfId="0" applyFont="1" applyFill="1" applyAlignment="1" applyProtection="1"/>
    <xf numFmtId="0" fontId="13" fillId="0" borderId="0" xfId="0" applyFont="1" applyProtection="1"/>
    <xf numFmtId="0" fontId="9" fillId="0" borderId="0" xfId="0" applyFont="1" applyProtection="1"/>
    <xf numFmtId="0" fontId="14" fillId="0" borderId="0" xfId="0" applyFont="1" applyProtection="1"/>
    <xf numFmtId="49" fontId="4" fillId="0" borderId="0" xfId="0" applyNumberFormat="1" applyFont="1" applyAlignment="1" applyProtection="1">
      <alignment horizontal="justify" vertical="center"/>
    </xf>
    <xf numFmtId="49" fontId="4" fillId="0" borderId="0" xfId="0" applyNumberFormat="1" applyFont="1" applyAlignment="1" applyProtection="1">
      <alignment horizontal="justify" vertical="center" wrapText="1"/>
    </xf>
    <xf numFmtId="0" fontId="4" fillId="0" borderId="0" xfId="0" applyFont="1" applyFill="1" applyAlignment="1" applyProtection="1">
      <alignment wrapText="1"/>
    </xf>
    <xf numFmtId="0" fontId="7" fillId="3" borderId="14" xfId="0" applyNumberFormat="1" applyFont="1" applyFill="1" applyBorder="1" applyAlignment="1" applyProtection="1">
      <alignment horizontal="center"/>
    </xf>
    <xf numFmtId="0" fontId="7" fillId="0" borderId="14" xfId="0" applyNumberFormat="1" applyFont="1" applyFill="1" applyBorder="1" applyAlignment="1" applyProtection="1">
      <alignment horizontal="center"/>
    </xf>
    <xf numFmtId="0" fontId="7" fillId="0" borderId="14" xfId="0" applyFont="1" applyBorder="1" applyProtection="1"/>
    <xf numFmtId="0" fontId="7" fillId="0" borderId="14" xfId="0" applyFont="1" applyFill="1" applyBorder="1" applyAlignment="1" applyProtection="1">
      <alignment wrapText="1"/>
    </xf>
    <xf numFmtId="0" fontId="7" fillId="3" borderId="18" xfId="0" applyNumberFormat="1" applyFont="1" applyFill="1" applyBorder="1" applyAlignment="1" applyProtection="1">
      <alignment horizontal="center"/>
    </xf>
    <xf numFmtId="0" fontId="7" fillId="0" borderId="19" xfId="0" applyFont="1" applyFill="1" applyBorder="1" applyAlignment="1" applyProtection="1">
      <alignment wrapText="1"/>
    </xf>
    <xf numFmtId="0" fontId="7" fillId="0" borderId="14" xfId="0" applyFont="1" applyFill="1" applyBorder="1" applyProtection="1"/>
    <xf numFmtId="0" fontId="0" fillId="4" borderId="0" xfId="0" applyFill="1" applyProtection="1"/>
    <xf numFmtId="0" fontId="6" fillId="4" borderId="1" xfId="0" applyFont="1" applyFill="1" applyBorder="1" applyAlignment="1" applyProtection="1">
      <alignment horizontal="left"/>
    </xf>
    <xf numFmtId="0" fontId="1" fillId="4" borderId="2" xfId="0" applyFont="1" applyFill="1" applyBorder="1" applyProtection="1"/>
    <xf numFmtId="0" fontId="1" fillId="4" borderId="1" xfId="0" applyFont="1" applyFill="1" applyBorder="1" applyAlignment="1" applyProtection="1">
      <alignment horizontal="center"/>
    </xf>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applyAlignment="1" applyProtection="1"/>
    <xf numFmtId="0" fontId="11" fillId="4" borderId="0" xfId="0" applyFont="1" applyFill="1" applyProtection="1"/>
    <xf numFmtId="0" fontId="1" fillId="4" borderId="0" xfId="0" applyFont="1" applyFill="1" applyProtection="1"/>
    <xf numFmtId="0" fontId="3" fillId="4" borderId="0" xfId="0" applyFont="1" applyFill="1" applyAlignment="1" applyProtection="1">
      <alignment wrapText="1"/>
    </xf>
    <xf numFmtId="43" fontId="10" fillId="4" borderId="0" xfId="0" applyNumberFormat="1" applyFont="1" applyFill="1" applyProtection="1"/>
    <xf numFmtId="10" fontId="10" fillId="4" borderId="0" xfId="0" applyNumberFormat="1" applyFont="1" applyFill="1" applyProtection="1"/>
    <xf numFmtId="0" fontId="10" fillId="4" borderId="0" xfId="0" applyNumberFormat="1" applyFont="1" applyFill="1" applyProtection="1"/>
    <xf numFmtId="0" fontId="10" fillId="4" borderId="0" xfId="0" applyFont="1" applyFill="1" applyAlignment="1" applyProtection="1">
      <alignment horizontal="right"/>
    </xf>
    <xf numFmtId="0" fontId="0" fillId="4" borderId="0" xfId="0" applyFont="1" applyFill="1" applyProtection="1"/>
    <xf numFmtId="0" fontId="2" fillId="4" borderId="14" xfId="0" applyFont="1" applyFill="1" applyBorder="1" applyProtection="1"/>
    <xf numFmtId="0" fontId="3" fillId="4" borderId="14" xfId="0" applyNumberFormat="1" applyFont="1" applyFill="1" applyBorder="1" applyAlignment="1" applyProtection="1">
      <alignment horizontal="left"/>
    </xf>
    <xf numFmtId="0" fontId="3" fillId="4" borderId="14" xfId="0" applyFont="1" applyFill="1" applyBorder="1" applyAlignment="1" applyProtection="1">
      <alignment wrapText="1"/>
    </xf>
    <xf numFmtId="43" fontId="3" fillId="4" borderId="14" xfId="0" applyNumberFormat="1" applyFont="1" applyFill="1" applyBorder="1" applyProtection="1"/>
    <xf numFmtId="10" fontId="3" fillId="4" borderId="14" xfId="0" applyNumberFormat="1" applyFont="1" applyFill="1" applyBorder="1" applyProtection="1"/>
    <xf numFmtId="0" fontId="3" fillId="4" borderId="14" xfId="0" applyNumberFormat="1" applyFont="1" applyFill="1" applyBorder="1" applyProtection="1"/>
    <xf numFmtId="0" fontId="1" fillId="4" borderId="0" xfId="0" applyFont="1" applyFill="1" applyBorder="1" applyAlignment="1" applyProtection="1"/>
    <xf numFmtId="0" fontId="2" fillId="4" borderId="20" xfId="0" applyFont="1" applyFill="1" applyBorder="1" applyProtection="1"/>
    <xf numFmtId="43" fontId="3" fillId="4" borderId="3" xfId="0" applyNumberFormat="1" applyFont="1" applyFill="1" applyBorder="1" applyAlignment="1" applyProtection="1">
      <alignment horizontal="left"/>
    </xf>
    <xf numFmtId="0" fontId="3" fillId="4" borderId="3" xfId="0" applyFont="1" applyFill="1" applyBorder="1" applyAlignment="1" applyProtection="1">
      <alignment wrapText="1"/>
    </xf>
    <xf numFmtId="0" fontId="3" fillId="4" borderId="3" xfId="0" applyFont="1" applyFill="1" applyBorder="1" applyProtection="1"/>
    <xf numFmtId="43" fontId="3" fillId="4" borderId="3" xfId="0" applyNumberFormat="1" applyFont="1" applyFill="1" applyBorder="1" applyProtection="1"/>
    <xf numFmtId="43" fontId="3" fillId="4" borderId="0" xfId="0" applyNumberFormat="1" applyFont="1" applyFill="1" applyBorder="1" applyAlignment="1" applyProtection="1">
      <alignment horizontal="left"/>
    </xf>
    <xf numFmtId="0" fontId="3" fillId="4" borderId="0" xfId="0" applyFont="1" applyFill="1" applyBorder="1" applyProtection="1"/>
    <xf numFmtId="43" fontId="3" fillId="4" borderId="0" xfId="0" applyNumberFormat="1" applyFont="1" applyFill="1" applyBorder="1" applyProtection="1"/>
    <xf numFmtId="43" fontId="3" fillId="4" borderId="13" xfId="0" applyNumberFormat="1" applyFont="1" applyFill="1" applyBorder="1" applyAlignment="1" applyProtection="1">
      <alignment horizontal="left"/>
    </xf>
    <xf numFmtId="0" fontId="3" fillId="4" borderId="13" xfId="0" applyFont="1" applyFill="1" applyBorder="1" applyAlignment="1" applyProtection="1">
      <alignment wrapText="1"/>
    </xf>
    <xf numFmtId="0" fontId="3" fillId="4" borderId="13" xfId="0" applyFont="1" applyFill="1" applyBorder="1" applyProtection="1"/>
    <xf numFmtId="43" fontId="3" fillId="4" borderId="13" xfId="0" applyNumberFormat="1" applyFont="1" applyFill="1" applyBorder="1" applyProtection="1"/>
    <xf numFmtId="0" fontId="3" fillId="4" borderId="14" xfId="0" applyNumberFormat="1" applyFont="1" applyFill="1" applyBorder="1" applyAlignment="1" applyProtection="1">
      <alignment horizontal="center"/>
    </xf>
    <xf numFmtId="44" fontId="3" fillId="4" borderId="14" xfId="0" applyNumberFormat="1" applyFont="1" applyFill="1" applyBorder="1" applyProtection="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0" fillId="4" borderId="0" xfId="0" applyFill="1" applyBorder="1" applyProtection="1"/>
    <xf numFmtId="0" fontId="3" fillId="4" borderId="20" xfId="0" applyFont="1" applyFill="1" applyBorder="1" applyProtection="1"/>
    <xf numFmtId="0" fontId="3" fillId="4" borderId="21" xfId="0" applyFont="1" applyFill="1" applyBorder="1" applyProtection="1"/>
    <xf numFmtId="0" fontId="3" fillId="4" borderId="22" xfId="0" applyFont="1" applyFill="1" applyBorder="1" applyProtection="1"/>
    <xf numFmtId="0" fontId="10" fillId="4" borderId="0" xfId="0" applyNumberFormat="1" applyFont="1" applyFill="1" applyAlignment="1" applyProtection="1">
      <alignment horizontal="center"/>
    </xf>
    <xf numFmtId="0" fontId="3" fillId="4" borderId="0" xfId="0" applyFont="1" applyFill="1" applyProtection="1"/>
    <xf numFmtId="0" fontId="3" fillId="4" borderId="14" xfId="0" applyFont="1" applyFill="1" applyBorder="1" applyProtection="1"/>
    <xf numFmtId="0" fontId="0" fillId="5" borderId="14" xfId="0" applyNumberFormat="1" applyFill="1" applyBorder="1" applyAlignment="1" applyProtection="1">
      <alignment horizontal="center"/>
      <protection locked="0"/>
    </xf>
    <xf numFmtId="0" fontId="0" fillId="4" borderId="0" xfId="0" applyFill="1" applyAlignment="1" applyProtection="1">
      <alignment horizontal="left"/>
    </xf>
    <xf numFmtId="0" fontId="1" fillId="4" borderId="0" xfId="0" applyFont="1" applyFill="1" applyAlignment="1" applyProtection="1">
      <alignment horizontal="left"/>
    </xf>
    <xf numFmtId="0" fontId="2" fillId="4" borderId="0" xfId="0" applyFont="1" applyFill="1" applyProtection="1"/>
    <xf numFmtId="0" fontId="2" fillId="4" borderId="1" xfId="0" applyFont="1" applyFill="1" applyBorder="1" applyProtection="1"/>
    <xf numFmtId="0" fontId="0" fillId="5" borderId="26" xfId="0" applyFill="1" applyBorder="1" applyAlignment="1" applyProtection="1">
      <alignment wrapText="1"/>
      <protection locked="0"/>
    </xf>
    <xf numFmtId="44" fontId="0" fillId="5" borderId="26" xfId="0" applyNumberFormat="1" applyFill="1" applyBorder="1" applyProtection="1">
      <protection locked="0"/>
    </xf>
    <xf numFmtId="10" fontId="0" fillId="5" borderId="26" xfId="0" applyNumberFormat="1" applyFill="1" applyBorder="1" applyProtection="1">
      <protection locked="0"/>
    </xf>
    <xf numFmtId="44" fontId="0" fillId="0" borderId="26" xfId="0" applyNumberFormat="1" applyFill="1" applyBorder="1" applyProtection="1"/>
    <xf numFmtId="43" fontId="0" fillId="3" borderId="26" xfId="0" applyNumberFormat="1" applyFill="1" applyBorder="1" applyProtection="1"/>
    <xf numFmtId="0" fontId="3" fillId="4" borderId="0" xfId="0" applyNumberFormat="1" applyFont="1" applyFill="1" applyBorder="1" applyAlignment="1" applyProtection="1">
      <alignment horizontal="center"/>
    </xf>
    <xf numFmtId="0" fontId="3" fillId="4" borderId="0" xfId="0" applyFont="1" applyFill="1" applyBorder="1" applyAlignment="1" applyProtection="1">
      <alignment horizontal="center" wrapText="1"/>
    </xf>
    <xf numFmtId="43" fontId="3" fillId="4" borderId="0" xfId="0" applyNumberFormat="1" applyFont="1" applyFill="1" applyBorder="1" applyAlignment="1" applyProtection="1">
      <alignment horizontal="center"/>
    </xf>
    <xf numFmtId="10" fontId="3" fillId="4" borderId="0" xfId="0" applyNumberFormat="1" applyFont="1" applyFill="1" applyBorder="1" applyAlignment="1" applyProtection="1">
      <alignment horizontal="center"/>
    </xf>
    <xf numFmtId="0" fontId="3" fillId="4" borderId="13" xfId="0" applyNumberFormat="1" applyFont="1" applyFill="1" applyBorder="1" applyAlignment="1" applyProtection="1">
      <alignment horizontal="center"/>
    </xf>
    <xf numFmtId="0" fontId="3" fillId="4" borderId="13" xfId="0" applyFont="1" applyFill="1" applyBorder="1" applyAlignment="1" applyProtection="1">
      <alignment horizontal="center" wrapText="1"/>
    </xf>
    <xf numFmtId="43" fontId="3" fillId="4" borderId="13" xfId="0" applyNumberFormat="1" applyFont="1" applyFill="1" applyBorder="1" applyAlignment="1" applyProtection="1">
      <alignment horizontal="center"/>
    </xf>
    <xf numFmtId="10" fontId="3" fillId="4" borderId="13" xfId="0" applyNumberFormat="1" applyFont="1" applyFill="1" applyBorder="1" applyAlignment="1" applyProtection="1">
      <alignment horizontal="center"/>
    </xf>
    <xf numFmtId="0" fontId="0" fillId="0" borderId="0" xfId="0" applyProtection="1"/>
    <xf numFmtId="0" fontId="3" fillId="4" borderId="27" xfId="0" applyFont="1" applyFill="1" applyBorder="1" applyProtection="1"/>
    <xf numFmtId="0" fontId="3" fillId="4" borderId="28" xfId="0" applyFont="1" applyFill="1" applyBorder="1" applyProtection="1"/>
    <xf numFmtId="0" fontId="15" fillId="4" borderId="22" xfId="0" applyFont="1" applyFill="1" applyBorder="1" applyProtection="1"/>
    <xf numFmtId="0" fontId="7" fillId="0" borderId="19" xfId="0" applyFont="1" applyBorder="1" applyProtection="1"/>
    <xf numFmtId="0" fontId="3" fillId="4" borderId="29" xfId="0" applyFont="1" applyFill="1" applyBorder="1" applyProtection="1"/>
    <xf numFmtId="0" fontId="0" fillId="0" borderId="0" xfId="0" applyFont="1" applyAlignment="1">
      <alignment wrapText="1"/>
    </xf>
    <xf numFmtId="0" fontId="16" fillId="4" borderId="0" xfId="0" applyFont="1" applyFill="1" applyAlignment="1" applyProtection="1">
      <alignment wrapText="1"/>
    </xf>
    <xf numFmtId="0" fontId="0" fillId="0" borderId="0" xfId="0" applyFont="1" applyAlignment="1" applyProtection="1">
      <alignment wrapText="1"/>
    </xf>
    <xf numFmtId="0" fontId="4" fillId="0" borderId="0" xfId="0" applyFont="1" applyFill="1" applyAlignment="1" applyProtection="1">
      <alignment vertical="justify" wrapText="1"/>
    </xf>
    <xf numFmtId="0" fontId="4" fillId="0" borderId="0" xfId="0" applyFont="1" applyFill="1" applyAlignment="1" applyProtection="1">
      <alignment vertical="top" wrapText="1"/>
    </xf>
    <xf numFmtId="0" fontId="0" fillId="0" borderId="0" xfId="0" applyFont="1" applyFill="1" applyAlignment="1" applyProtection="1">
      <alignment wrapText="1"/>
    </xf>
    <xf numFmtId="0" fontId="0" fillId="0" borderId="0" xfId="0" applyFont="1" applyFill="1" applyAlignment="1">
      <alignment wrapText="1"/>
    </xf>
    <xf numFmtId="10" fontId="0" fillId="5" borderId="19" xfId="0" applyNumberFormat="1" applyFill="1" applyBorder="1" applyProtection="1">
      <protection locked="0"/>
    </xf>
    <xf numFmtId="43" fontId="0" fillId="3" borderId="19" xfId="0" applyNumberFormat="1" applyFill="1" applyBorder="1" applyProtection="1"/>
    <xf numFmtId="43" fontId="3" fillId="4" borderId="20" xfId="0" applyNumberFormat="1" applyFont="1" applyFill="1" applyBorder="1" applyAlignment="1" applyProtection="1">
      <alignment horizontal="left"/>
    </xf>
    <xf numFmtId="43" fontId="3" fillId="4" borderId="27" xfId="0" applyNumberFormat="1" applyFont="1" applyFill="1" applyBorder="1" applyProtection="1"/>
    <xf numFmtId="43" fontId="3" fillId="4" borderId="21" xfId="0" applyNumberFormat="1" applyFont="1" applyFill="1" applyBorder="1" applyAlignment="1" applyProtection="1">
      <alignment horizontal="left"/>
    </xf>
    <xf numFmtId="43" fontId="3" fillId="4" borderId="29" xfId="0" applyNumberFormat="1" applyFont="1" applyFill="1" applyBorder="1" applyProtection="1"/>
    <xf numFmtId="43" fontId="3" fillId="4" borderId="22" xfId="0" applyNumberFormat="1" applyFont="1" applyFill="1" applyBorder="1" applyAlignment="1" applyProtection="1">
      <alignment horizontal="left"/>
    </xf>
    <xf numFmtId="43" fontId="3" fillId="4" borderId="28" xfId="0" applyNumberFormat="1" applyFont="1" applyFill="1" applyBorder="1" applyProtection="1"/>
    <xf numFmtId="0" fontId="7" fillId="0" borderId="20" xfId="0" applyFont="1" applyBorder="1" applyProtection="1"/>
    <xf numFmtId="0" fontId="7" fillId="0" borderId="3" xfId="0" applyFont="1" applyFill="1" applyBorder="1" applyAlignment="1" applyProtection="1">
      <alignment wrapText="1"/>
    </xf>
    <xf numFmtId="10" fontId="0" fillId="0" borderId="14" xfId="0" applyNumberFormat="1" applyFill="1" applyBorder="1" applyProtection="1"/>
    <xf numFmtId="0" fontId="17" fillId="4" borderId="14" xfId="0" applyNumberFormat="1" applyFont="1" applyFill="1" applyBorder="1" applyAlignment="1" applyProtection="1">
      <alignment horizontal="center"/>
    </xf>
    <xf numFmtId="0" fontId="10" fillId="4" borderId="0" xfId="0" applyNumberFormat="1" applyFont="1" applyFill="1" applyAlignment="1" applyProtection="1">
      <alignment horizontal="right"/>
    </xf>
    <xf numFmtId="0" fontId="18" fillId="0" borderId="0" xfId="0" applyFont="1"/>
    <xf numFmtId="16" fontId="1" fillId="4" borderId="0" xfId="0" applyNumberFormat="1" applyFont="1" applyFill="1" applyAlignment="1" applyProtection="1">
      <alignment horizontal="left"/>
    </xf>
    <xf numFmtId="0" fontId="7" fillId="3" borderId="26" xfId="0" applyNumberFormat="1" applyFont="1" applyFill="1" applyBorder="1" applyAlignment="1" applyProtection="1">
      <alignment horizontal="center"/>
    </xf>
    <xf numFmtId="0" fontId="20" fillId="4" borderId="14" xfId="0" applyNumberFormat="1" applyFont="1" applyFill="1" applyBorder="1" applyAlignment="1" applyProtection="1">
      <alignment horizontal="center"/>
    </xf>
    <xf numFmtId="44" fontId="7" fillId="0" borderId="14" xfId="0" applyNumberFormat="1" applyFont="1" applyFill="1" applyBorder="1" applyProtection="1"/>
    <xf numFmtId="44" fontId="7" fillId="0" borderId="19" xfId="0" applyNumberFormat="1" applyFont="1" applyFill="1" applyBorder="1" applyProtection="1"/>
    <xf numFmtId="0" fontId="21" fillId="0" borderId="20" xfId="0" applyFont="1" applyFill="1" applyBorder="1" applyProtection="1"/>
    <xf numFmtId="43" fontId="3" fillId="0" borderId="3" xfId="0" applyNumberFormat="1" applyFont="1" applyFill="1" applyBorder="1" applyAlignment="1" applyProtection="1">
      <alignment horizontal="left"/>
    </xf>
    <xf numFmtId="0" fontId="3" fillId="0" borderId="27" xfId="0" applyFont="1" applyFill="1" applyBorder="1" applyAlignment="1" applyProtection="1">
      <alignment wrapText="1"/>
    </xf>
    <xf numFmtId="0" fontId="21" fillId="0" borderId="21" xfId="0" applyFont="1" applyFill="1" applyBorder="1" applyProtection="1"/>
    <xf numFmtId="43" fontId="3" fillId="0" borderId="0" xfId="0" applyNumberFormat="1" applyFont="1" applyFill="1" applyBorder="1" applyAlignment="1" applyProtection="1">
      <alignment horizontal="left"/>
    </xf>
    <xf numFmtId="0" fontId="3" fillId="0" borderId="29" xfId="0" applyFont="1" applyFill="1" applyBorder="1" applyAlignment="1" applyProtection="1">
      <alignment wrapText="1"/>
    </xf>
    <xf numFmtId="0" fontId="21" fillId="0" borderId="22" xfId="0" applyFont="1" applyFill="1" applyBorder="1" applyProtection="1"/>
    <xf numFmtId="43" fontId="3" fillId="0" borderId="13" xfId="0" applyNumberFormat="1" applyFont="1" applyFill="1" applyBorder="1" applyAlignment="1" applyProtection="1">
      <alignment horizontal="left"/>
    </xf>
    <xf numFmtId="0" fontId="3" fillId="0" borderId="28" xfId="0" applyFont="1" applyFill="1" applyBorder="1" applyAlignment="1" applyProtection="1">
      <alignmen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pplyProtection="1">
      <alignment horizontal="left" wrapText="1"/>
    </xf>
    <xf numFmtId="0" fontId="1" fillId="4" borderId="11" xfId="0" applyFont="1" applyFill="1" applyBorder="1" applyAlignment="1" applyProtection="1">
      <alignment horizontal="left" wrapText="1"/>
    </xf>
    <xf numFmtId="0" fontId="1" fillId="4" borderId="12" xfId="0" applyFont="1" applyFill="1" applyBorder="1" applyAlignment="1" applyProtection="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1" fillId="4" borderId="4" xfId="0" applyFont="1" applyFill="1" applyBorder="1" applyAlignment="1" applyProtection="1">
      <alignment horizontal="left" wrapText="1"/>
    </xf>
    <xf numFmtId="0" fontId="1" fillId="4" borderId="5" xfId="0" applyFont="1" applyFill="1" applyBorder="1" applyAlignment="1" applyProtection="1">
      <alignment horizontal="left" wrapText="1"/>
    </xf>
    <xf numFmtId="0" fontId="1" fillId="4" borderId="6" xfId="0" applyFont="1" applyFill="1" applyBorder="1" applyAlignment="1" applyProtection="1">
      <alignment horizontal="left" wrapText="1"/>
    </xf>
    <xf numFmtId="0" fontId="1" fillId="4" borderId="7" xfId="0" applyFont="1" applyFill="1" applyBorder="1" applyAlignment="1" applyProtection="1">
      <alignment horizontal="left" wrapText="1"/>
    </xf>
    <xf numFmtId="0" fontId="1" fillId="4" borderId="8" xfId="0" applyFont="1" applyFill="1" applyBorder="1" applyAlignment="1" applyProtection="1">
      <alignment horizontal="left" wrapText="1"/>
    </xf>
    <xf numFmtId="0" fontId="1" fillId="4" borderId="9" xfId="0" applyFont="1" applyFill="1" applyBorder="1" applyAlignment="1" applyProtection="1">
      <alignment horizontal="left" wrapText="1"/>
    </xf>
  </cellXfs>
  <cellStyles count="1">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58"/>
  <sheetViews>
    <sheetView showGridLines="0" tabSelected="1" zoomScaleNormal="100" zoomScaleSheetLayoutView="100" workbookViewId="0">
      <pane ySplit="1" topLeftCell="A2" activePane="bottomLeft" state="frozen"/>
      <selection activeCell="C33" sqref="C33"/>
      <selection pane="bottomLeft" activeCell="D13" sqref="D13:G13"/>
    </sheetView>
  </sheetViews>
  <sheetFormatPr defaultColWidth="9.140625" defaultRowHeight="0" customHeight="1" zeroHeight="1" x14ac:dyDescent="0.25"/>
  <cols>
    <col min="1" max="1" width="2.42578125" style="1" customWidth="1"/>
    <col min="2" max="2" width="48.140625" style="2" bestFit="1" customWidth="1"/>
    <col min="3" max="3" width="9.140625" style="1" customWidth="1"/>
    <col min="4" max="4" width="14" style="1" customWidth="1"/>
    <col min="5" max="5" width="4.85546875" style="1" customWidth="1"/>
    <col min="6" max="6" width="23.5703125" style="1" bestFit="1" customWidth="1"/>
    <col min="7" max="7" width="23.7109375" style="1" customWidth="1"/>
    <col min="8" max="16384" width="9.140625" style="1"/>
  </cols>
  <sheetData>
    <row r="1" spans="1:7" ht="26.25" x14ac:dyDescent="0.4">
      <c r="A1" s="50"/>
      <c r="B1" s="51" t="s">
        <v>181</v>
      </c>
      <c r="C1" s="52"/>
      <c r="D1" s="52"/>
      <c r="E1" s="52"/>
      <c r="F1" s="52"/>
      <c r="G1" s="52"/>
    </row>
    <row r="2" spans="1:7" ht="15" x14ac:dyDescent="0.25">
      <c r="A2" s="50"/>
    </row>
    <row r="3" spans="1:7" ht="15" x14ac:dyDescent="0.25">
      <c r="A3" s="50"/>
      <c r="B3" s="20" t="s">
        <v>40</v>
      </c>
      <c r="D3" s="172" t="s">
        <v>122</v>
      </c>
      <c r="E3" s="173"/>
      <c r="F3" s="173"/>
      <c r="G3" s="174"/>
    </row>
    <row r="4" spans="1:7" ht="15" x14ac:dyDescent="0.25">
      <c r="A4" s="50"/>
      <c r="B4" s="21" t="s">
        <v>41</v>
      </c>
      <c r="D4" s="166" t="s">
        <v>285</v>
      </c>
      <c r="E4" s="167"/>
      <c r="F4" s="167"/>
      <c r="G4" s="168"/>
    </row>
    <row r="5" spans="1:7" ht="15" x14ac:dyDescent="0.25">
      <c r="A5" s="50"/>
    </row>
    <row r="6" spans="1:7" ht="15" x14ac:dyDescent="0.25">
      <c r="A6" s="50"/>
      <c r="B6" s="20" t="s">
        <v>282</v>
      </c>
      <c r="D6" s="172" t="s">
        <v>283</v>
      </c>
      <c r="E6" s="173"/>
      <c r="F6" s="173"/>
      <c r="G6" s="174"/>
    </row>
    <row r="7" spans="1:7" ht="15" x14ac:dyDescent="0.25">
      <c r="A7" s="50"/>
      <c r="B7" s="22" t="s">
        <v>42</v>
      </c>
      <c r="D7" s="175" t="s">
        <v>284</v>
      </c>
      <c r="E7" s="176"/>
      <c r="F7" s="176"/>
      <c r="G7" s="177"/>
    </row>
    <row r="8" spans="1:7" ht="15" x14ac:dyDescent="0.25">
      <c r="A8" s="50"/>
      <c r="B8" s="21" t="s">
        <v>43</v>
      </c>
      <c r="D8" s="166">
        <v>41241888</v>
      </c>
      <c r="E8" s="167"/>
      <c r="F8" s="167"/>
      <c r="G8" s="168"/>
    </row>
    <row r="9" spans="1:7" ht="15" x14ac:dyDescent="0.25">
      <c r="A9" s="50"/>
    </row>
    <row r="10" spans="1:7" ht="15" x14ac:dyDescent="0.25">
      <c r="A10" s="50"/>
      <c r="B10" s="20" t="s">
        <v>0</v>
      </c>
      <c r="D10" s="169"/>
      <c r="E10" s="170"/>
      <c r="F10" s="170"/>
      <c r="G10" s="171"/>
    </row>
    <row r="11" spans="1:7" ht="15" x14ac:dyDescent="0.25">
      <c r="A11" s="50"/>
      <c r="B11" s="22" t="s">
        <v>1</v>
      </c>
      <c r="D11" s="160"/>
      <c r="E11" s="161"/>
      <c r="F11" s="161"/>
      <c r="G11" s="162"/>
    </row>
    <row r="12" spans="1:7" ht="15" x14ac:dyDescent="0.25">
      <c r="A12" s="50"/>
      <c r="B12" s="22" t="s">
        <v>2</v>
      </c>
      <c r="D12" s="160"/>
      <c r="E12" s="161"/>
      <c r="F12" s="161"/>
      <c r="G12" s="162"/>
    </row>
    <row r="13" spans="1:7" ht="15" x14ac:dyDescent="0.25">
      <c r="A13" s="50"/>
      <c r="B13" s="22" t="s">
        <v>3</v>
      </c>
      <c r="D13" s="160"/>
      <c r="E13" s="161"/>
      <c r="F13" s="161"/>
      <c r="G13" s="162"/>
    </row>
    <row r="14" spans="1:7" ht="15" x14ac:dyDescent="0.25">
      <c r="A14" s="50"/>
      <c r="B14" s="22" t="s">
        <v>4</v>
      </c>
      <c r="D14" s="160"/>
      <c r="E14" s="161"/>
      <c r="F14" s="161"/>
      <c r="G14" s="162"/>
    </row>
    <row r="15" spans="1:7" ht="15" x14ac:dyDescent="0.25">
      <c r="A15" s="50"/>
      <c r="B15" s="22" t="s">
        <v>5</v>
      </c>
      <c r="D15" s="160"/>
      <c r="E15" s="161"/>
      <c r="F15" s="161"/>
      <c r="G15" s="162"/>
    </row>
    <row r="16" spans="1:7" ht="15" x14ac:dyDescent="0.25">
      <c r="A16" s="50"/>
      <c r="B16" s="21" t="s">
        <v>4</v>
      </c>
      <c r="D16" s="157"/>
      <c r="E16" s="158"/>
      <c r="F16" s="158"/>
      <c r="G16" s="159"/>
    </row>
    <row r="17" spans="1:7" ht="15" x14ac:dyDescent="0.25">
      <c r="A17" s="50"/>
      <c r="B17" s="17"/>
    </row>
    <row r="18" spans="1:7" ht="15" x14ac:dyDescent="0.25">
      <c r="A18" s="50"/>
      <c r="B18" s="20" t="s">
        <v>6</v>
      </c>
      <c r="D18" s="169"/>
      <c r="E18" s="170"/>
      <c r="F18" s="170"/>
      <c r="G18" s="171"/>
    </row>
    <row r="19" spans="1:7" ht="15" x14ac:dyDescent="0.25">
      <c r="A19" s="50"/>
      <c r="B19" s="22" t="s">
        <v>4</v>
      </c>
      <c r="D19" s="54"/>
      <c r="E19" s="55"/>
      <c r="F19" s="55"/>
      <c r="G19" s="56"/>
    </row>
    <row r="20" spans="1:7" ht="15" x14ac:dyDescent="0.25">
      <c r="A20" s="50"/>
      <c r="B20" s="22" t="s">
        <v>7</v>
      </c>
      <c r="D20" s="163"/>
      <c r="E20" s="164"/>
      <c r="F20" s="164"/>
      <c r="G20" s="165"/>
    </row>
    <row r="21" spans="1:7" ht="15" x14ac:dyDescent="0.25">
      <c r="A21" s="50"/>
      <c r="B21" s="22" t="s">
        <v>8</v>
      </c>
      <c r="D21" s="160"/>
      <c r="E21" s="161"/>
      <c r="F21" s="161"/>
      <c r="G21" s="162"/>
    </row>
    <row r="22" spans="1:7" ht="15" x14ac:dyDescent="0.25">
      <c r="A22" s="50"/>
      <c r="B22" s="22" t="s">
        <v>9</v>
      </c>
      <c r="D22" s="160"/>
      <c r="E22" s="161"/>
      <c r="F22" s="161"/>
      <c r="G22" s="162"/>
    </row>
    <row r="23" spans="1:7" ht="15" x14ac:dyDescent="0.25">
      <c r="A23" s="50"/>
      <c r="B23" s="22" t="s">
        <v>10</v>
      </c>
      <c r="D23" s="163"/>
      <c r="E23" s="164"/>
      <c r="F23" s="164"/>
      <c r="G23" s="165"/>
    </row>
    <row r="24" spans="1:7" ht="15" x14ac:dyDescent="0.25">
      <c r="A24" s="50"/>
      <c r="B24" s="21" t="s">
        <v>11</v>
      </c>
      <c r="D24" s="157"/>
      <c r="E24" s="158"/>
      <c r="F24" s="158"/>
      <c r="G24" s="159"/>
    </row>
    <row r="25" spans="1:7" ht="15" x14ac:dyDescent="0.25">
      <c r="A25" s="50"/>
    </row>
    <row r="26" spans="1:7" ht="15" x14ac:dyDescent="0.25">
      <c r="A26" s="50"/>
      <c r="B26" s="53"/>
      <c r="C26" s="52"/>
      <c r="D26" s="52"/>
      <c r="E26" s="52"/>
      <c r="F26" s="52"/>
      <c r="G26" s="52"/>
    </row>
    <row r="27" spans="1:7" ht="15"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sheetData>
  <sheetProtection algorithmName="SHA-512" hashValue="eKlvDRLFm6jGo/G5/oPsf/4aU4IHKmFU1Pgw06VSybeznqRfLCaVaZz9xo57zy8MFAlBJqGQcl5dYQqmAxAxLg==" saltValue="UMS0opOyAyRr/3Z0ZEmP/w==" spinCount="100000" sheet="1" objects="1" scenarios="1"/>
  <mergeCells count="18">
    <mergeCell ref="D3:G3"/>
    <mergeCell ref="D6:G6"/>
    <mergeCell ref="D7:G7"/>
    <mergeCell ref="D24:G24"/>
    <mergeCell ref="D21:G21"/>
    <mergeCell ref="D22:G22"/>
    <mergeCell ref="D23:G23"/>
    <mergeCell ref="D4:G4"/>
    <mergeCell ref="D8:G8"/>
    <mergeCell ref="D16:G16"/>
    <mergeCell ref="D18:G18"/>
    <mergeCell ref="D14:G14"/>
    <mergeCell ref="D15:G15"/>
    <mergeCell ref="D20:G20"/>
    <mergeCell ref="D10:G10"/>
    <mergeCell ref="D11:G11"/>
    <mergeCell ref="D12:G12"/>
    <mergeCell ref="D13:G13"/>
  </mergeCells>
  <pageMargins left="0.7" right="0.7" top="0.75" bottom="0.75" header="0.3" footer="0.3"/>
  <pageSetup paperSize="9" scale="8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BA856-0C8D-41D5-955E-489B2C6D564E}">
  <sheetPr>
    <tabColor rgb="FF173583"/>
  </sheetPr>
  <dimension ref="A1:B34"/>
  <sheetViews>
    <sheetView showGridLines="0" zoomScale="85" zoomScaleNormal="85" workbookViewId="0">
      <pane ySplit="1" topLeftCell="A2" activePane="bottomLeft" state="frozen"/>
      <selection activeCell="B37" sqref="B37"/>
      <selection pane="bottomLeft" activeCell="B7" sqref="B7"/>
    </sheetView>
  </sheetViews>
  <sheetFormatPr defaultRowHeight="15" x14ac:dyDescent="0.25"/>
  <cols>
    <col min="1" max="1" width="4.7109375" style="17" bestFit="1" customWidth="1"/>
    <col min="2" max="2" width="200.7109375" style="1" customWidth="1"/>
    <col min="3" max="3" width="9.140625" style="1"/>
    <col min="4" max="4" width="98.42578125" style="1" customWidth="1"/>
    <col min="5" max="16384" width="9.140625" style="1"/>
  </cols>
  <sheetData>
    <row r="1" spans="1:2" s="8" customFormat="1" ht="15.75" x14ac:dyDescent="0.25">
      <c r="A1" s="99"/>
      <c r="B1" s="101" t="s">
        <v>82</v>
      </c>
    </row>
    <row r="2" spans="1:2" s="8" customFormat="1" x14ac:dyDescent="0.25">
      <c r="A2" s="99"/>
      <c r="B2" s="30" t="s">
        <v>107</v>
      </c>
    </row>
    <row r="3" spans="1:2" x14ac:dyDescent="0.25">
      <c r="A3" s="143" t="s">
        <v>83</v>
      </c>
      <c r="B3" s="31" t="s">
        <v>112</v>
      </c>
    </row>
    <row r="4" spans="1:2" x14ac:dyDescent="0.25">
      <c r="A4" s="143" t="s">
        <v>88</v>
      </c>
      <c r="B4" s="31" t="s">
        <v>114</v>
      </c>
    </row>
    <row r="5" spans="1:2" x14ac:dyDescent="0.25">
      <c r="A5" s="143" t="s">
        <v>248</v>
      </c>
      <c r="B5" s="31" t="s">
        <v>108</v>
      </c>
    </row>
    <row r="6" spans="1:2" x14ac:dyDescent="0.25">
      <c r="A6" s="143" t="s">
        <v>249</v>
      </c>
      <c r="B6" s="31" t="s">
        <v>146</v>
      </c>
    </row>
    <row r="7" spans="1:2" x14ac:dyDescent="0.25">
      <c r="A7" s="143" t="s">
        <v>250</v>
      </c>
      <c r="B7" s="31" t="s">
        <v>247</v>
      </c>
    </row>
    <row r="8" spans="1:2" x14ac:dyDescent="0.25">
      <c r="A8" s="143" t="s">
        <v>251</v>
      </c>
      <c r="B8" s="31" t="s">
        <v>111</v>
      </c>
    </row>
    <row r="9" spans="1:2" x14ac:dyDescent="0.25">
      <c r="A9" s="143" t="s">
        <v>252</v>
      </c>
      <c r="B9" s="31" t="s">
        <v>110</v>
      </c>
    </row>
    <row r="10" spans="1:2" x14ac:dyDescent="0.25">
      <c r="A10" s="143" t="s">
        <v>253</v>
      </c>
      <c r="B10" s="31" t="s">
        <v>115</v>
      </c>
    </row>
    <row r="11" spans="1:2" x14ac:dyDescent="0.25">
      <c r="A11" s="143" t="s">
        <v>255</v>
      </c>
      <c r="B11" s="31" t="s">
        <v>116</v>
      </c>
    </row>
    <row r="12" spans="1:2" x14ac:dyDescent="0.25">
      <c r="A12" s="143" t="s">
        <v>256</v>
      </c>
      <c r="B12" s="8" t="s">
        <v>113</v>
      </c>
    </row>
    <row r="13" spans="1:2" x14ac:dyDescent="0.25">
      <c r="A13" s="143"/>
      <c r="B13" s="30" t="s">
        <v>105</v>
      </c>
    </row>
    <row r="14" spans="1:2" x14ac:dyDescent="0.25">
      <c r="A14" s="143" t="s">
        <v>257</v>
      </c>
      <c r="B14" s="31" t="s">
        <v>106</v>
      </c>
    </row>
    <row r="15" spans="1:2" x14ac:dyDescent="0.25">
      <c r="A15" s="143" t="s">
        <v>258</v>
      </c>
      <c r="B15" s="31" t="s">
        <v>120</v>
      </c>
    </row>
    <row r="16" spans="1:2" x14ac:dyDescent="0.25">
      <c r="A16" s="143" t="s">
        <v>259</v>
      </c>
      <c r="B16" s="31" t="s">
        <v>109</v>
      </c>
    </row>
    <row r="17" spans="1:2" x14ac:dyDescent="0.25">
      <c r="A17" s="143"/>
      <c r="B17" s="32" t="s">
        <v>103</v>
      </c>
    </row>
    <row r="18" spans="1:2" x14ac:dyDescent="0.25">
      <c r="A18" s="143" t="s">
        <v>260</v>
      </c>
      <c r="B18" s="1" t="s">
        <v>104</v>
      </c>
    </row>
    <row r="19" spans="1:2" x14ac:dyDescent="0.25">
      <c r="A19" s="143" t="s">
        <v>261</v>
      </c>
      <c r="B19" s="1" t="s">
        <v>142</v>
      </c>
    </row>
    <row r="20" spans="1:2" x14ac:dyDescent="0.25">
      <c r="A20" s="143" t="s">
        <v>262</v>
      </c>
      <c r="B20" s="33" t="s">
        <v>163</v>
      </c>
    </row>
    <row r="21" spans="1:2" x14ac:dyDescent="0.25">
      <c r="B21" s="31"/>
    </row>
    <row r="22" spans="1:2" x14ac:dyDescent="0.25">
      <c r="B22" s="35"/>
    </row>
    <row r="23" spans="1:2" x14ac:dyDescent="0.25">
      <c r="B23" s="35"/>
    </row>
    <row r="24" spans="1:2" x14ac:dyDescent="0.25">
      <c r="B24" s="35"/>
    </row>
    <row r="25" spans="1:2" x14ac:dyDescent="0.25">
      <c r="B25" s="35"/>
    </row>
    <row r="26" spans="1:2" x14ac:dyDescent="0.25">
      <c r="B26" s="35"/>
    </row>
    <row r="27" spans="1:2" x14ac:dyDescent="0.25">
      <c r="B27" s="36"/>
    </row>
    <row r="28" spans="1:2" x14ac:dyDescent="0.25">
      <c r="B28" s="36"/>
    </row>
    <row r="29" spans="1:2" x14ac:dyDescent="0.25">
      <c r="B29" s="37"/>
    </row>
    <row r="30" spans="1:2" x14ac:dyDescent="0.25">
      <c r="B30" s="38"/>
    </row>
    <row r="31" spans="1:2" x14ac:dyDescent="0.25">
      <c r="B31" s="39"/>
    </row>
    <row r="32" spans="1:2" x14ac:dyDescent="0.25">
      <c r="B32" s="39"/>
    </row>
    <row r="33" spans="2:2" x14ac:dyDescent="0.25">
      <c r="B33" s="39"/>
    </row>
    <row r="34" spans="2:2" x14ac:dyDescent="0.25">
      <c r="B34" s="39"/>
    </row>
  </sheetData>
  <sheetProtection algorithmName="SHA-512" hashValue="ahPRgh3gDjgaT1AN307eIzoEfQAvF25IFa32v24In7SIVtgosyaIe19aPoTkSlpqhpAS2co/zq3UKTAzDPvy8g==" saltValue="23RAFwrgX9ZKxUx1LNc2cQ==" spinCount="100000" sheet="1" objects="1" scenarios="1"/>
  <phoneticPr fontId="19"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E1B6-01B1-4F88-9991-F7DA4BA12038}">
  <sheetPr>
    <tabColor rgb="FF173583"/>
  </sheetPr>
  <dimension ref="A1:D37"/>
  <sheetViews>
    <sheetView showGridLines="0" zoomScale="85" zoomScaleNormal="85" workbookViewId="0">
      <pane ySplit="1" topLeftCell="A2" activePane="bottomLeft" state="frozen"/>
      <selection activeCell="B33" sqref="B33"/>
      <selection pane="bottomLeft" activeCell="B21" sqref="B21"/>
    </sheetView>
  </sheetViews>
  <sheetFormatPr defaultRowHeight="15" x14ac:dyDescent="0.25"/>
  <cols>
    <col min="1" max="1" width="4.7109375" style="17" bestFit="1" customWidth="1"/>
    <col min="2" max="2" width="200.7109375" style="1" customWidth="1"/>
    <col min="3" max="3" width="9.140625" style="1"/>
    <col min="4" max="4" width="98.42578125" style="1" customWidth="1"/>
    <col min="5" max="16384" width="9.140625" style="1"/>
  </cols>
  <sheetData>
    <row r="1" spans="1:2" s="8" customFormat="1" ht="15.75" x14ac:dyDescent="0.25">
      <c r="A1" s="99"/>
      <c r="B1" s="101" t="s">
        <v>279</v>
      </c>
    </row>
    <row r="2" spans="1:2" s="8" customFormat="1" x14ac:dyDescent="0.25">
      <c r="A2" s="143" t="s">
        <v>93</v>
      </c>
      <c r="B2" s="1" t="s">
        <v>133</v>
      </c>
    </row>
    <row r="3" spans="1:2" x14ac:dyDescent="0.25">
      <c r="A3" s="143" t="s">
        <v>121</v>
      </c>
      <c r="B3" s="1" t="s">
        <v>67</v>
      </c>
    </row>
    <row r="4" spans="1:2" x14ac:dyDescent="0.25">
      <c r="A4" s="143" t="s">
        <v>263</v>
      </c>
      <c r="B4" s="1" t="s">
        <v>58</v>
      </c>
    </row>
    <row r="5" spans="1:2" x14ac:dyDescent="0.25">
      <c r="A5" s="143" t="s">
        <v>264</v>
      </c>
      <c r="B5" s="1" t="s">
        <v>95</v>
      </c>
    </row>
    <row r="6" spans="1:2" x14ac:dyDescent="0.25">
      <c r="A6" s="143" t="s">
        <v>265</v>
      </c>
      <c r="B6" s="33" t="s">
        <v>64</v>
      </c>
    </row>
    <row r="7" spans="1:2" x14ac:dyDescent="0.25">
      <c r="A7" s="143" t="s">
        <v>266</v>
      </c>
      <c r="B7" s="31" t="s">
        <v>162</v>
      </c>
    </row>
    <row r="8" spans="1:2" x14ac:dyDescent="0.25">
      <c r="A8" s="143" t="s">
        <v>267</v>
      </c>
      <c r="B8" s="33" t="s">
        <v>91</v>
      </c>
    </row>
    <row r="9" spans="1:2" x14ac:dyDescent="0.25">
      <c r="A9" s="143" t="s">
        <v>268</v>
      </c>
      <c r="B9" s="31" t="s">
        <v>280</v>
      </c>
    </row>
    <row r="10" spans="1:2" x14ac:dyDescent="0.25">
      <c r="A10" s="143" t="s">
        <v>269</v>
      </c>
      <c r="B10" s="33" t="s">
        <v>126</v>
      </c>
    </row>
    <row r="11" spans="1:2" x14ac:dyDescent="0.25">
      <c r="A11" s="143" t="s">
        <v>270</v>
      </c>
      <c r="B11" s="33" t="s">
        <v>94</v>
      </c>
    </row>
    <row r="12" spans="1:2" x14ac:dyDescent="0.25">
      <c r="A12" s="143" t="s">
        <v>271</v>
      </c>
      <c r="B12" s="31" t="s">
        <v>138</v>
      </c>
    </row>
    <row r="13" spans="1:2" x14ac:dyDescent="0.25">
      <c r="A13" s="143" t="s">
        <v>272</v>
      </c>
      <c r="B13" s="31" t="s">
        <v>139</v>
      </c>
    </row>
    <row r="14" spans="1:2" x14ac:dyDescent="0.25">
      <c r="A14" s="143" t="s">
        <v>273</v>
      </c>
      <c r="B14" s="31" t="s">
        <v>143</v>
      </c>
    </row>
    <row r="15" spans="1:2" x14ac:dyDescent="0.25">
      <c r="A15" s="143" t="s">
        <v>274</v>
      </c>
      <c r="B15" s="31" t="s">
        <v>141</v>
      </c>
    </row>
    <row r="16" spans="1:2" x14ac:dyDescent="0.25">
      <c r="A16" s="143" t="s">
        <v>275</v>
      </c>
      <c r="B16" s="31" t="s">
        <v>63</v>
      </c>
    </row>
    <row r="17" spans="1:4" x14ac:dyDescent="0.25">
      <c r="A17" s="143" t="s">
        <v>276</v>
      </c>
      <c r="B17" s="31" t="s">
        <v>61</v>
      </c>
    </row>
    <row r="18" spans="1:4" x14ac:dyDescent="0.25">
      <c r="A18" s="143" t="s">
        <v>277</v>
      </c>
      <c r="B18" s="27" t="s">
        <v>96</v>
      </c>
    </row>
    <row r="19" spans="1:4" x14ac:dyDescent="0.25">
      <c r="A19" s="143" t="s">
        <v>278</v>
      </c>
      <c r="B19" s="40" t="s">
        <v>92</v>
      </c>
    </row>
    <row r="20" spans="1:4" x14ac:dyDescent="0.25">
      <c r="B20" s="40"/>
      <c r="D20" s="31"/>
    </row>
    <row r="21" spans="1:4" x14ac:dyDescent="0.25">
      <c r="B21" s="31"/>
      <c r="D21" s="31"/>
    </row>
    <row r="22" spans="1:4" x14ac:dyDescent="0.25">
      <c r="B22" s="31"/>
      <c r="D22" s="40"/>
    </row>
    <row r="23" spans="1:4" x14ac:dyDescent="0.25">
      <c r="A23" s="31"/>
    </row>
    <row r="24" spans="1:4" x14ac:dyDescent="0.25">
      <c r="B24" s="27"/>
      <c r="C24" s="31"/>
      <c r="D24" s="31"/>
    </row>
    <row r="25" spans="1:4" x14ac:dyDescent="0.25">
      <c r="D25" s="33"/>
    </row>
    <row r="26" spans="1:4" x14ac:dyDescent="0.25">
      <c r="D26" s="33"/>
    </row>
    <row r="27" spans="1:4" x14ac:dyDescent="0.25">
      <c r="B27" s="27"/>
      <c r="D27" s="31"/>
    </row>
    <row r="28" spans="1:4" x14ac:dyDescent="0.25">
      <c r="D28" s="31"/>
    </row>
    <row r="29" spans="1:4" x14ac:dyDescent="0.25">
      <c r="D29" s="31"/>
    </row>
    <row r="30" spans="1:4" x14ac:dyDescent="0.25">
      <c r="D30" s="33"/>
    </row>
    <row r="31" spans="1:4" x14ac:dyDescent="0.25">
      <c r="D31" s="31"/>
    </row>
    <row r="32" spans="1:4" x14ac:dyDescent="0.25">
      <c r="D32" s="34"/>
    </row>
    <row r="34" spans="4:4" x14ac:dyDescent="0.25">
      <c r="D34" s="31"/>
    </row>
    <row r="35" spans="4:4" x14ac:dyDescent="0.25">
      <c r="D35" s="31"/>
    </row>
    <row r="36" spans="4:4" x14ac:dyDescent="0.25">
      <c r="D36" s="33"/>
    </row>
    <row r="37" spans="4:4" x14ac:dyDescent="0.25">
      <c r="D37" s="31"/>
    </row>
  </sheetData>
  <sheetProtection algorithmName="SHA-512" hashValue="lUbAt1kw22ii4fEohM65m8drJjI9mUK6y+9pVJzgrJcroZMAlwo8LyDmlwzCUCY2z8SDCq3UwfIaBI+UNFBwOQ==" saltValue="7YEqPmojKgxlHKfflre2JA==" spinCount="100000" sheet="1" objects="1" scenarios="1"/>
  <phoneticPr fontId="19"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F2321-3E6A-474F-AEFC-AF90BBF5D22D}">
  <sheetPr>
    <tabColor rgb="FF173583"/>
  </sheetPr>
  <dimension ref="A1:B21"/>
  <sheetViews>
    <sheetView showGridLines="0" zoomScale="85" zoomScaleNormal="85" workbookViewId="0">
      <pane ySplit="1" topLeftCell="A2" activePane="bottomLeft" state="frozen"/>
      <selection pane="bottomLeft" activeCell="B11" sqref="B11"/>
    </sheetView>
  </sheetViews>
  <sheetFormatPr defaultRowHeight="15" x14ac:dyDescent="0.25"/>
  <cols>
    <col min="1" max="1" width="4.7109375" style="17" bestFit="1" customWidth="1"/>
    <col min="2" max="2" width="200.7109375" style="116" customWidth="1"/>
    <col min="3" max="16384" width="9.140625" style="116"/>
  </cols>
  <sheetData>
    <row r="1" spans="1:2" s="8" customFormat="1" ht="15.75" x14ac:dyDescent="0.25">
      <c r="A1" s="99"/>
      <c r="B1" s="101" t="s">
        <v>305</v>
      </c>
    </row>
    <row r="2" spans="1:2" x14ac:dyDescent="0.25">
      <c r="A2" s="100"/>
      <c r="B2" s="26" t="s">
        <v>309</v>
      </c>
    </row>
    <row r="3" spans="1:2" x14ac:dyDescent="0.25">
      <c r="A3" s="100" t="s">
        <v>296</v>
      </c>
      <c r="B3" s="116" t="s">
        <v>133</v>
      </c>
    </row>
    <row r="4" spans="1:2" x14ac:dyDescent="0.25">
      <c r="A4" s="100" t="s">
        <v>297</v>
      </c>
      <c r="B4" s="8" t="s">
        <v>58</v>
      </c>
    </row>
    <row r="5" spans="1:2" x14ac:dyDescent="0.25">
      <c r="A5" s="100" t="s">
        <v>298</v>
      </c>
      <c r="B5" s="8" t="s">
        <v>310</v>
      </c>
    </row>
    <row r="6" spans="1:2" x14ac:dyDescent="0.25">
      <c r="A6" s="100" t="s">
        <v>299</v>
      </c>
      <c r="B6" s="31" t="s">
        <v>134</v>
      </c>
    </row>
    <row r="7" spans="1:2" x14ac:dyDescent="0.25">
      <c r="A7" s="100" t="s">
        <v>300</v>
      </c>
      <c r="B7" s="31" t="s">
        <v>135</v>
      </c>
    </row>
    <row r="8" spans="1:2" x14ac:dyDescent="0.25">
      <c r="A8" s="100" t="s">
        <v>301</v>
      </c>
      <c r="B8" s="31" t="s">
        <v>136</v>
      </c>
    </row>
    <row r="9" spans="1:2" x14ac:dyDescent="0.25">
      <c r="A9" s="100" t="s">
        <v>302</v>
      </c>
      <c r="B9" s="31" t="s">
        <v>137</v>
      </c>
    </row>
    <row r="10" spans="1:2" x14ac:dyDescent="0.25">
      <c r="A10" s="100" t="s">
        <v>303</v>
      </c>
      <c r="B10" s="8" t="s">
        <v>311</v>
      </c>
    </row>
    <row r="11" spans="1:2" x14ac:dyDescent="0.25">
      <c r="A11" s="100" t="s">
        <v>304</v>
      </c>
      <c r="B11" s="42" t="s">
        <v>184</v>
      </c>
    </row>
    <row r="19" spans="2:2" x14ac:dyDescent="0.25">
      <c r="B19" s="27"/>
    </row>
    <row r="20" spans="2:2" x14ac:dyDescent="0.25">
      <c r="B20" s="27"/>
    </row>
    <row r="21" spans="2:2" x14ac:dyDescent="0.25">
      <c r="B21" s="27"/>
    </row>
  </sheetData>
  <sheetProtection algorithmName="SHA-512" hashValue="aJriQwR5nT6qs7Q/DBnCKlfmDOQRcZPXz63LUAENjbPrxeQQY4dStK4R6jVej99HESVpp/d+QdHSY25WuUtgFA==" saltValue="IuqkwjLlYvECYWKSwtlv2g==" spinCount="100000" sheet="1" objects="1" scenarios="1"/>
  <phoneticPr fontId="1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2E76B"/>
    <pageSetUpPr fitToPage="1"/>
  </sheetPr>
  <dimension ref="A1:K39"/>
  <sheetViews>
    <sheetView showGridLines="0" zoomScale="85" zoomScaleNormal="85" zoomScaleSheetLayoutView="85" workbookViewId="0">
      <pane ySplit="3" topLeftCell="A4" activePane="bottomLeft" state="frozen"/>
      <selection activeCell="C33" sqref="C33"/>
      <selection pane="bottomLeft" activeCell="B24" sqref="B24"/>
    </sheetView>
  </sheetViews>
  <sheetFormatPr defaultRowHeight="15" x14ac:dyDescent="0.25"/>
  <cols>
    <col min="1" max="1" width="5.140625" style="18" bestFit="1" customWidth="1"/>
    <col min="2" max="2" width="60.7109375" style="24" customWidth="1"/>
    <col min="3" max="3" width="22.7109375" style="9" customWidth="1"/>
    <col min="4" max="4" width="76.5703125" style="23" customWidth="1"/>
    <col min="5" max="5" width="22.7109375" style="15" customWidth="1"/>
    <col min="6" max="6" width="22.7109375" style="16" customWidth="1"/>
    <col min="7" max="7" width="22.7109375" style="15" customWidth="1"/>
    <col min="8" max="8" width="22.7109375" style="10" customWidth="1"/>
    <col min="9" max="16384" width="9.140625" style="1"/>
  </cols>
  <sheetData>
    <row r="1" spans="1:11" s="19" customFormat="1" ht="23.25" customHeight="1" x14ac:dyDescent="0.35">
      <c r="A1" s="57"/>
      <c r="B1" s="58" t="s">
        <v>182</v>
      </c>
      <c r="C1" s="59"/>
      <c r="D1" s="60"/>
      <c r="E1" s="61"/>
      <c r="F1" s="62"/>
      <c r="G1" s="61"/>
      <c r="H1" s="64" t="str" cm="1">
        <f t="array" ref="H1:K1">'Algemene gegevens'!D3:G3</f>
        <v>Europees openbare aanbesteding School- en Kantoormeubilair</v>
      </c>
      <c r="I1" s="19">
        <v>0</v>
      </c>
      <c r="J1" s="19">
        <v>0</v>
      </c>
      <c r="K1" s="19">
        <v>0</v>
      </c>
    </row>
    <row r="2" spans="1:11" s="19" customFormat="1" ht="23.25" customHeight="1" x14ac:dyDescent="0.35">
      <c r="A2" s="57"/>
      <c r="B2" s="58"/>
      <c r="C2" s="59"/>
      <c r="D2" s="60"/>
      <c r="E2" s="61"/>
      <c r="F2" s="62"/>
      <c r="G2" s="61"/>
      <c r="H2" s="63"/>
    </row>
    <row r="3" spans="1:11" ht="23.25" customHeight="1" x14ac:dyDescent="0.25">
      <c r="A3" s="108" t="s">
        <v>205</v>
      </c>
      <c r="B3" s="65"/>
      <c r="C3" s="108" t="s">
        <v>32</v>
      </c>
      <c r="D3" s="109" t="s">
        <v>81</v>
      </c>
      <c r="E3" s="110" t="s">
        <v>31</v>
      </c>
      <c r="F3" s="111" t="s">
        <v>30</v>
      </c>
      <c r="G3" s="110" t="s">
        <v>29</v>
      </c>
      <c r="H3" s="108" t="s">
        <v>20</v>
      </c>
    </row>
    <row r="4" spans="1:11" ht="15.75" x14ac:dyDescent="0.25">
      <c r="A4" s="57"/>
      <c r="B4" s="102" t="s">
        <v>192</v>
      </c>
      <c r="C4" s="112"/>
      <c r="D4" s="113"/>
      <c r="E4" s="114"/>
      <c r="F4" s="115"/>
      <c r="G4" s="114"/>
      <c r="H4" s="112"/>
    </row>
    <row r="5" spans="1:11" x14ac:dyDescent="0.25">
      <c r="A5" s="57" t="s">
        <v>44</v>
      </c>
      <c r="B5" s="49" t="s">
        <v>312</v>
      </c>
      <c r="C5" s="144">
        <f>(32*40)</f>
        <v>1280</v>
      </c>
      <c r="D5" s="103"/>
      <c r="E5" s="104"/>
      <c r="F5" s="105"/>
      <c r="G5" s="106">
        <f>E5-(F5*E5)</f>
        <v>0</v>
      </c>
      <c r="H5" s="107">
        <f>G5*C5</f>
        <v>0</v>
      </c>
    </row>
    <row r="6" spans="1:11" ht="15.75" x14ac:dyDescent="0.25">
      <c r="A6" s="57"/>
      <c r="B6" s="66" t="s">
        <v>193</v>
      </c>
      <c r="C6" s="145"/>
      <c r="D6" s="68"/>
      <c r="E6" s="86"/>
      <c r="F6" s="70"/>
      <c r="G6" s="86"/>
      <c r="H6" s="86"/>
    </row>
    <row r="7" spans="1:11" x14ac:dyDescent="0.25">
      <c r="A7" s="57" t="s">
        <v>47</v>
      </c>
      <c r="B7" s="45" t="s">
        <v>79</v>
      </c>
      <c r="C7" s="144">
        <f>(32*40)</f>
        <v>1280</v>
      </c>
      <c r="D7" s="87"/>
      <c r="E7" s="88"/>
      <c r="F7" s="89"/>
      <c r="G7" s="11">
        <f t="shared" ref="G7:G15" si="0">E7-(F7*E7)</f>
        <v>0</v>
      </c>
      <c r="H7" s="4">
        <f t="shared" ref="H7:H15" si="1">G7*C7</f>
        <v>0</v>
      </c>
    </row>
    <row r="8" spans="1:11" ht="15.75" x14ac:dyDescent="0.25">
      <c r="A8" s="57"/>
      <c r="B8" s="66" t="s">
        <v>286</v>
      </c>
      <c r="C8" s="145"/>
      <c r="D8" s="68"/>
      <c r="E8" s="86"/>
      <c r="F8" s="70"/>
      <c r="G8" s="86"/>
      <c r="H8" s="86"/>
    </row>
    <row r="9" spans="1:11" x14ac:dyDescent="0.25">
      <c r="A9" s="57" t="s">
        <v>50</v>
      </c>
      <c r="B9" s="49" t="s">
        <v>313</v>
      </c>
      <c r="C9" s="44">
        <v>60</v>
      </c>
      <c r="D9" s="87"/>
      <c r="E9" s="88"/>
      <c r="F9" s="89"/>
      <c r="G9" s="11">
        <f t="shared" si="0"/>
        <v>0</v>
      </c>
      <c r="H9" s="4">
        <f t="shared" si="1"/>
        <v>0</v>
      </c>
    </row>
    <row r="10" spans="1:11" x14ac:dyDescent="0.25">
      <c r="A10" s="57" t="s">
        <v>51</v>
      </c>
      <c r="B10" s="49" t="s">
        <v>77</v>
      </c>
      <c r="C10" s="44">
        <v>60</v>
      </c>
      <c r="D10" s="87"/>
      <c r="E10" s="88"/>
      <c r="F10" s="89"/>
      <c r="G10" s="11">
        <f t="shared" si="0"/>
        <v>0</v>
      </c>
      <c r="H10" s="4">
        <f t="shared" si="1"/>
        <v>0</v>
      </c>
    </row>
    <row r="11" spans="1:11" x14ac:dyDescent="0.25">
      <c r="A11" s="57" t="s">
        <v>62</v>
      </c>
      <c r="B11" s="49" t="s">
        <v>314</v>
      </c>
      <c r="C11" s="44">
        <v>20</v>
      </c>
      <c r="D11" s="87"/>
      <c r="E11" s="88"/>
      <c r="F11" s="89"/>
      <c r="G11" s="11">
        <f t="shared" si="0"/>
        <v>0</v>
      </c>
      <c r="H11" s="4">
        <f t="shared" si="1"/>
        <v>0</v>
      </c>
    </row>
    <row r="12" spans="1:11" x14ac:dyDescent="0.25">
      <c r="A12" s="57" t="s">
        <v>224</v>
      </c>
      <c r="B12" s="49" t="s">
        <v>78</v>
      </c>
      <c r="C12" s="44">
        <v>20</v>
      </c>
      <c r="D12" s="87"/>
      <c r="E12" s="88"/>
      <c r="F12" s="89"/>
      <c r="G12" s="11">
        <f t="shared" si="0"/>
        <v>0</v>
      </c>
      <c r="H12" s="4">
        <f t="shared" si="1"/>
        <v>0</v>
      </c>
    </row>
    <row r="13" spans="1:11" x14ac:dyDescent="0.25">
      <c r="A13" s="57" t="s">
        <v>225</v>
      </c>
      <c r="B13" s="49" t="s">
        <v>288</v>
      </c>
      <c r="C13" s="44">
        <v>40</v>
      </c>
      <c r="D13" s="87"/>
      <c r="E13" s="88"/>
      <c r="F13" s="89"/>
      <c r="G13" s="11">
        <f t="shared" ref="G13" si="2">E13-(F13*E13)</f>
        <v>0</v>
      </c>
      <c r="H13" s="4">
        <f t="shared" ref="H13" si="3">G13*C13</f>
        <v>0</v>
      </c>
    </row>
    <row r="14" spans="1:11" ht="15.75" x14ac:dyDescent="0.25">
      <c r="A14" s="57"/>
      <c r="B14" s="66" t="s">
        <v>287</v>
      </c>
      <c r="C14" s="140"/>
      <c r="D14" s="68"/>
      <c r="E14" s="86"/>
      <c r="F14" s="70"/>
      <c r="G14" s="86"/>
      <c r="H14" s="86"/>
    </row>
    <row r="15" spans="1:11" x14ac:dyDescent="0.25">
      <c r="A15" s="57" t="s">
        <v>69</v>
      </c>
      <c r="B15" s="25" t="s">
        <v>289</v>
      </c>
      <c r="C15" s="44">
        <v>40</v>
      </c>
      <c r="D15" s="87"/>
      <c r="E15" s="88"/>
      <c r="F15" s="89"/>
      <c r="G15" s="11">
        <f t="shared" si="0"/>
        <v>0</v>
      </c>
      <c r="H15" s="4">
        <f t="shared" si="1"/>
        <v>0</v>
      </c>
    </row>
    <row r="16" spans="1:11" x14ac:dyDescent="0.25">
      <c r="A16" s="57" t="s">
        <v>73</v>
      </c>
      <c r="B16" s="25" t="s">
        <v>290</v>
      </c>
      <c r="C16" s="44">
        <v>40</v>
      </c>
      <c r="D16" s="87"/>
      <c r="E16" s="88"/>
      <c r="F16" s="89"/>
      <c r="G16" s="11">
        <f t="shared" ref="G16" si="4">E16-(F16*E16)</f>
        <v>0</v>
      </c>
      <c r="H16" s="4">
        <f t="shared" ref="H16" si="5">G16*C16</f>
        <v>0</v>
      </c>
    </row>
    <row r="17" spans="1:8" ht="15.75" x14ac:dyDescent="0.25">
      <c r="A17" s="57"/>
      <c r="B17" s="66" t="s">
        <v>97</v>
      </c>
      <c r="C17" s="145"/>
      <c r="D17" s="68"/>
      <c r="E17" s="86"/>
      <c r="F17" s="70"/>
      <c r="G17" s="86"/>
      <c r="H17" s="86"/>
    </row>
    <row r="18" spans="1:8" x14ac:dyDescent="0.25">
      <c r="A18" s="57" t="s">
        <v>83</v>
      </c>
      <c r="B18" s="45" t="s">
        <v>119</v>
      </c>
      <c r="C18" s="44">
        <v>40</v>
      </c>
      <c r="D18" s="87"/>
      <c r="E18" s="88"/>
      <c r="F18" s="89"/>
      <c r="G18" s="11">
        <f t="shared" ref="G18:G19" si="6">E18-(F18*E18)</f>
        <v>0</v>
      </c>
      <c r="H18" s="4">
        <f t="shared" ref="H18:H19" si="7">G18*C18</f>
        <v>0</v>
      </c>
    </row>
    <row r="19" spans="1:8" x14ac:dyDescent="0.25">
      <c r="A19" s="57" t="s">
        <v>88</v>
      </c>
      <c r="B19" s="45" t="s">
        <v>117</v>
      </c>
      <c r="C19" s="44">
        <v>40</v>
      </c>
      <c r="D19" s="87"/>
      <c r="E19" s="88"/>
      <c r="F19" s="89"/>
      <c r="G19" s="11">
        <f t="shared" si="6"/>
        <v>0</v>
      </c>
      <c r="H19" s="4">
        <f t="shared" si="7"/>
        <v>0</v>
      </c>
    </row>
    <row r="20" spans="1:8" s="116" customFormat="1" ht="15.75" x14ac:dyDescent="0.25">
      <c r="A20" s="57"/>
      <c r="B20" s="66" t="s">
        <v>281</v>
      </c>
      <c r="C20" s="140"/>
      <c r="D20" s="68"/>
      <c r="E20" s="86"/>
      <c r="F20" s="70"/>
      <c r="G20" s="86"/>
      <c r="H20" s="86"/>
    </row>
    <row r="21" spans="1:8" s="116" customFormat="1" x14ac:dyDescent="0.25">
      <c r="A21" s="57" t="s">
        <v>93</v>
      </c>
      <c r="B21" s="49" t="s">
        <v>318</v>
      </c>
      <c r="C21" s="44">
        <v>25</v>
      </c>
      <c r="D21" s="87"/>
      <c r="E21" s="88"/>
      <c r="F21" s="89"/>
      <c r="G21" s="11">
        <f t="shared" ref="G21:G23" si="8">E21-(F21*E21)</f>
        <v>0</v>
      </c>
      <c r="H21" s="4">
        <f t="shared" ref="H21:H23" si="9">G21*C21</f>
        <v>0</v>
      </c>
    </row>
    <row r="22" spans="1:8" s="116" customFormat="1" x14ac:dyDescent="0.25">
      <c r="A22" s="57" t="s">
        <v>121</v>
      </c>
      <c r="B22" s="49" t="s">
        <v>317</v>
      </c>
      <c r="C22" s="44">
        <v>25</v>
      </c>
      <c r="D22" s="87"/>
      <c r="E22" s="88"/>
      <c r="F22" s="89"/>
      <c r="G22" s="11">
        <f t="shared" si="8"/>
        <v>0</v>
      </c>
      <c r="H22" s="4">
        <f t="shared" si="9"/>
        <v>0</v>
      </c>
    </row>
    <row r="23" spans="1:8" s="116" customFormat="1" x14ac:dyDescent="0.25">
      <c r="A23" s="57" t="s">
        <v>263</v>
      </c>
      <c r="B23" s="49" t="s">
        <v>319</v>
      </c>
      <c r="C23" s="44">
        <v>25</v>
      </c>
      <c r="D23" s="87"/>
      <c r="E23" s="88"/>
      <c r="F23" s="89"/>
      <c r="G23" s="11">
        <f t="shared" si="8"/>
        <v>0</v>
      </c>
      <c r="H23" s="4">
        <f t="shared" si="9"/>
        <v>0</v>
      </c>
    </row>
    <row r="24" spans="1:8" s="116" customFormat="1" x14ac:dyDescent="0.25">
      <c r="A24" s="57" t="s">
        <v>264</v>
      </c>
      <c r="B24" s="49" t="s">
        <v>118</v>
      </c>
      <c r="C24" s="44">
        <v>25</v>
      </c>
      <c r="D24" s="87"/>
      <c r="E24" s="88"/>
      <c r="F24" s="89"/>
      <c r="G24" s="11">
        <f t="shared" ref="G24" si="10">E24-(F24*E24)</f>
        <v>0</v>
      </c>
      <c r="H24" s="4">
        <f t="shared" ref="H24" si="11">G24*C24</f>
        <v>0</v>
      </c>
    </row>
    <row r="25" spans="1:8" s="116" customFormat="1" ht="15.75" x14ac:dyDescent="0.25">
      <c r="A25" s="57"/>
      <c r="B25" s="66" t="s">
        <v>315</v>
      </c>
      <c r="C25" s="140"/>
      <c r="D25" s="68"/>
      <c r="E25" s="86"/>
      <c r="F25" s="70"/>
      <c r="G25" s="86"/>
      <c r="H25" s="86"/>
    </row>
    <row r="26" spans="1:8" s="116" customFormat="1" x14ac:dyDescent="0.25">
      <c r="A26" s="57" t="s">
        <v>296</v>
      </c>
      <c r="B26" s="49" t="s">
        <v>315</v>
      </c>
      <c r="C26" s="44">
        <v>300</v>
      </c>
      <c r="D26" s="87"/>
      <c r="E26" s="88"/>
      <c r="F26" s="89"/>
      <c r="G26" s="11">
        <f t="shared" ref="G26" si="12">E26-(F26*E26)</f>
        <v>0</v>
      </c>
      <c r="H26" s="4">
        <f t="shared" ref="H26" si="13">G26*C26</f>
        <v>0</v>
      </c>
    </row>
    <row r="27" spans="1:8" ht="15.75" x14ac:dyDescent="0.25">
      <c r="A27" s="57"/>
      <c r="B27" s="66" t="s">
        <v>98</v>
      </c>
      <c r="C27" s="85"/>
      <c r="D27" s="68"/>
      <c r="E27" s="86"/>
      <c r="F27" s="70"/>
      <c r="G27" s="86"/>
      <c r="H27" s="86"/>
    </row>
    <row r="28" spans="1:8" x14ac:dyDescent="0.25">
      <c r="A28" s="57" t="s">
        <v>99</v>
      </c>
      <c r="B28" s="45" t="s">
        <v>100</v>
      </c>
      <c r="C28" s="44"/>
      <c r="D28" s="46"/>
      <c r="E28" s="146">
        <v>150000</v>
      </c>
      <c r="F28" s="89"/>
      <c r="G28" s="11">
        <f t="shared" ref="G28" si="14">E28-(F28*E28)</f>
        <v>150000</v>
      </c>
      <c r="H28" s="4">
        <f>G28</f>
        <v>150000</v>
      </c>
    </row>
    <row r="29" spans="1:8" ht="15.75" x14ac:dyDescent="0.25">
      <c r="A29" s="57"/>
      <c r="B29" s="66" t="s">
        <v>98</v>
      </c>
      <c r="C29" s="85"/>
      <c r="D29" s="68"/>
      <c r="E29" s="86" t="s">
        <v>130</v>
      </c>
      <c r="F29" s="70" t="s">
        <v>131</v>
      </c>
      <c r="G29" s="86"/>
      <c r="H29" s="86"/>
    </row>
    <row r="30" spans="1:8" x14ac:dyDescent="0.25">
      <c r="A30" s="57" t="s">
        <v>128</v>
      </c>
      <c r="B30" s="45" t="s">
        <v>101</v>
      </c>
      <c r="C30" s="43"/>
      <c r="D30" s="46"/>
      <c r="E30" s="146">
        <v>50000</v>
      </c>
      <c r="F30" s="89"/>
      <c r="G30" s="11">
        <f>E30+(F30*E30)</f>
        <v>50000</v>
      </c>
      <c r="H30" s="4">
        <f>G30</f>
        <v>50000</v>
      </c>
    </row>
    <row r="31" spans="1:8" x14ac:dyDescent="0.25">
      <c r="A31" s="57" t="s">
        <v>129</v>
      </c>
      <c r="B31" s="120" t="s">
        <v>102</v>
      </c>
      <c r="C31" s="47"/>
      <c r="D31" s="48"/>
      <c r="E31" s="147">
        <v>50000</v>
      </c>
      <c r="F31" s="129"/>
      <c r="G31" s="12">
        <f>E31+(F31*E31)</f>
        <v>50000</v>
      </c>
      <c r="H31" s="130">
        <f>G31</f>
        <v>50000</v>
      </c>
    </row>
    <row r="32" spans="1:8" s="116" customFormat="1" ht="15.75" x14ac:dyDescent="0.25">
      <c r="A32" s="57"/>
      <c r="B32" s="66" t="s">
        <v>169</v>
      </c>
      <c r="C32" s="85"/>
      <c r="D32" s="68"/>
      <c r="E32" s="86" t="s">
        <v>172</v>
      </c>
      <c r="F32" s="70"/>
      <c r="G32" s="86"/>
      <c r="H32" s="86"/>
    </row>
    <row r="33" spans="1:8" s="116" customFormat="1" x14ac:dyDescent="0.25">
      <c r="A33" s="57" t="s">
        <v>168</v>
      </c>
      <c r="B33" s="137" t="s">
        <v>170</v>
      </c>
      <c r="C33" s="43">
        <v>1</v>
      </c>
      <c r="D33" s="138"/>
      <c r="E33" s="88"/>
      <c r="F33" s="139"/>
      <c r="G33" s="12">
        <f>E33+(F33*E33)</f>
        <v>0</v>
      </c>
      <c r="H33" s="4">
        <f t="shared" ref="H33:H34" si="15">G33*C33</f>
        <v>0</v>
      </c>
    </row>
    <row r="34" spans="1:8" s="116" customFormat="1" x14ac:dyDescent="0.25">
      <c r="A34" s="57" t="s">
        <v>171</v>
      </c>
      <c r="B34" s="137" t="s">
        <v>173</v>
      </c>
      <c r="C34" s="43">
        <v>4</v>
      </c>
      <c r="D34" s="138"/>
      <c r="E34" s="88"/>
      <c r="F34" s="139"/>
      <c r="G34" s="12">
        <f>E34+(F34*E34)</f>
        <v>0</v>
      </c>
      <c r="H34" s="4">
        <f t="shared" si="15"/>
        <v>0</v>
      </c>
    </row>
    <row r="35" spans="1:8" s="3" customFormat="1" ht="18" customHeight="1" x14ac:dyDescent="0.25">
      <c r="A35" s="72"/>
      <c r="B35" s="73"/>
      <c r="C35" s="74"/>
      <c r="D35" s="75"/>
      <c r="E35" s="117"/>
      <c r="F35" s="131"/>
      <c r="G35" s="74"/>
      <c r="H35" s="132"/>
    </row>
    <row r="36" spans="1:8" s="3" customFormat="1" ht="18" customHeight="1" x14ac:dyDescent="0.25">
      <c r="A36" s="72"/>
      <c r="B36" s="148" t="s">
        <v>165</v>
      </c>
      <c r="C36" s="149"/>
      <c r="D36" s="150"/>
      <c r="E36" s="121"/>
      <c r="F36" s="133"/>
      <c r="G36" s="78"/>
      <c r="H36" s="134"/>
    </row>
    <row r="37" spans="1:8" s="3" customFormat="1" ht="18" customHeight="1" x14ac:dyDescent="0.25">
      <c r="A37" s="72"/>
      <c r="B37" s="151" t="s">
        <v>166</v>
      </c>
      <c r="C37" s="152"/>
      <c r="D37" s="153"/>
      <c r="E37" s="121"/>
      <c r="F37" s="135" t="s">
        <v>316</v>
      </c>
      <c r="G37" s="78"/>
      <c r="H37" s="134">
        <f>SUM(H5:H34)</f>
        <v>250000</v>
      </c>
    </row>
    <row r="38" spans="1:8" s="3" customFormat="1" ht="18" customHeight="1" x14ac:dyDescent="0.25">
      <c r="A38" s="72"/>
      <c r="B38" s="154" t="s">
        <v>167</v>
      </c>
      <c r="C38" s="155"/>
      <c r="D38" s="156"/>
      <c r="E38" s="121"/>
      <c r="F38" s="133" t="s">
        <v>33</v>
      </c>
      <c r="G38" s="78"/>
      <c r="H38" s="134">
        <f>(H37*1.21)-H37</f>
        <v>52500</v>
      </c>
    </row>
    <row r="39" spans="1:8" s="3" customFormat="1" ht="18" customHeight="1" x14ac:dyDescent="0.25">
      <c r="A39" s="72"/>
      <c r="B39" s="119"/>
      <c r="C39" s="81"/>
      <c r="D39" s="82"/>
      <c r="E39" s="118"/>
      <c r="F39" s="135" t="s">
        <v>34</v>
      </c>
      <c r="G39" s="81"/>
      <c r="H39" s="136">
        <f>H37+H38</f>
        <v>302500</v>
      </c>
    </row>
  </sheetData>
  <sheetProtection algorithmName="SHA-512" hashValue="yJynoHVp5u+wIYPXrB5anB1xxQlIvWfaB7btki6ILcupxBrWi2Vz4g/rSUF4UVThHwFYTaEsvMfEv2mM/gcDsA==" saltValue="VS5flpr04ds2VeDHoWbiFA==" spinCount="100000" sheet="1" objects="1" scenarios="1"/>
  <phoneticPr fontId="19" type="noConversion"/>
  <pageMargins left="0.7" right="0.7" top="0.75" bottom="0.75" header="0.3" footer="0.3"/>
  <pageSetup paperSize="9" scale="44" orientation="landscape" r:id="rId1"/>
  <headerFooter>
    <oddFooter>&amp;L&amp;X1)&amp;X aantallen zijn indicatief</oddFooter>
  </headerFooter>
  <ignoredErrors>
    <ignoredError sqref="G6:G7 G14:G15 G8:G12 G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00CA-27BC-447E-95B2-3961A44B6CF0}">
  <sheetPr>
    <tabColor rgb="FFC2E76B"/>
  </sheetPr>
  <dimension ref="A1:K5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29" sqref="B29"/>
    </sheetView>
  </sheetViews>
  <sheetFormatPr defaultRowHeight="15" x14ac:dyDescent="0.25"/>
  <cols>
    <col min="1" max="1" width="4.7109375" style="1" bestFit="1" customWidth="1"/>
    <col min="2" max="2" width="99.7109375" style="1" customWidth="1"/>
    <col min="3" max="3" width="22.7109375" style="9" customWidth="1"/>
    <col min="4" max="4" width="32.7109375" style="1" customWidth="1"/>
    <col min="5" max="5" width="22.7109375" style="15" customWidth="1"/>
    <col min="6" max="6" width="22.7109375" style="16" customWidth="1"/>
    <col min="7" max="7" width="22.7109375" style="15" customWidth="1"/>
    <col min="8" max="8" width="22.7109375" style="10" customWidth="1"/>
    <col min="9" max="16384" width="9.140625" style="1"/>
  </cols>
  <sheetData>
    <row r="1" spans="1:11" s="19" customFormat="1" ht="23.25" x14ac:dyDescent="0.35">
      <c r="A1" s="59"/>
      <c r="B1" s="58" t="s">
        <v>38</v>
      </c>
      <c r="C1" s="95"/>
      <c r="D1" s="96"/>
      <c r="E1" s="61"/>
      <c r="F1" s="62"/>
      <c r="G1" s="61"/>
      <c r="H1" s="141" t="str" cm="1">
        <f t="array" ref="H1:K1">'Algemene gegevens'!D3:G3</f>
        <v>Europees openbare aanbesteding School- en Kantoormeubilair</v>
      </c>
      <c r="I1" s="19">
        <v>0</v>
      </c>
      <c r="J1" s="19">
        <v>0</v>
      </c>
      <c r="K1" s="19">
        <v>0</v>
      </c>
    </row>
    <row r="2" spans="1:11" x14ac:dyDescent="0.25">
      <c r="A2" s="50"/>
    </row>
    <row r="3" spans="1:11" ht="15.75" x14ac:dyDescent="0.25">
      <c r="A3" s="50"/>
      <c r="B3" s="97" t="s">
        <v>36</v>
      </c>
      <c r="C3" s="67" t="s">
        <v>35</v>
      </c>
      <c r="D3" s="97" t="s">
        <v>12</v>
      </c>
      <c r="E3" s="69" t="s">
        <v>31</v>
      </c>
      <c r="F3" s="70" t="s">
        <v>30</v>
      </c>
      <c r="G3" s="69" t="s">
        <v>29</v>
      </c>
      <c r="H3" s="71" t="s">
        <v>20</v>
      </c>
    </row>
    <row r="4" spans="1:11" x14ac:dyDescent="0.25">
      <c r="A4" s="50"/>
      <c r="B4" s="90"/>
      <c r="C4" s="98"/>
      <c r="D4" s="87"/>
      <c r="E4" s="88"/>
      <c r="F4" s="89"/>
      <c r="G4" s="11">
        <f>E4-(F4*E4)</f>
        <v>0</v>
      </c>
      <c r="H4" s="4">
        <f>G4*C4</f>
        <v>0</v>
      </c>
    </row>
    <row r="5" spans="1:11" x14ac:dyDescent="0.25">
      <c r="A5" s="50"/>
      <c r="B5" s="90"/>
      <c r="C5" s="98"/>
      <c r="D5" s="87"/>
      <c r="E5" s="88"/>
      <c r="F5" s="89"/>
      <c r="G5" s="11">
        <f t="shared" ref="G5:G36" si="0">E5-(F5*E5)</f>
        <v>0</v>
      </c>
      <c r="H5" s="4">
        <f t="shared" ref="H5:H36" si="1">G5*C5</f>
        <v>0</v>
      </c>
    </row>
    <row r="6" spans="1:11" x14ac:dyDescent="0.25">
      <c r="A6" s="50"/>
      <c r="B6" s="90"/>
      <c r="C6" s="98"/>
      <c r="D6" s="87"/>
      <c r="E6" s="88"/>
      <c r="F6" s="89"/>
      <c r="G6" s="11">
        <f t="shared" si="0"/>
        <v>0</v>
      </c>
      <c r="H6" s="4">
        <f t="shared" si="1"/>
        <v>0</v>
      </c>
    </row>
    <row r="7" spans="1:11" x14ac:dyDescent="0.25">
      <c r="A7" s="50"/>
      <c r="B7" s="90"/>
      <c r="C7" s="98"/>
      <c r="D7" s="87"/>
      <c r="E7" s="88"/>
      <c r="F7" s="89"/>
      <c r="G7" s="11">
        <f t="shared" si="0"/>
        <v>0</v>
      </c>
      <c r="H7" s="4">
        <f t="shared" si="1"/>
        <v>0</v>
      </c>
    </row>
    <row r="8" spans="1:11" x14ac:dyDescent="0.25">
      <c r="A8" s="50"/>
      <c r="B8" s="90"/>
      <c r="C8" s="98"/>
      <c r="D8" s="87"/>
      <c r="E8" s="88"/>
      <c r="F8" s="89"/>
      <c r="G8" s="11">
        <f t="shared" si="0"/>
        <v>0</v>
      </c>
      <c r="H8" s="4">
        <f t="shared" si="1"/>
        <v>0</v>
      </c>
    </row>
    <row r="9" spans="1:11" x14ac:dyDescent="0.25">
      <c r="A9" s="50"/>
      <c r="B9" s="90"/>
      <c r="C9" s="98"/>
      <c r="D9" s="87"/>
      <c r="E9" s="88"/>
      <c r="F9" s="89"/>
      <c r="G9" s="11">
        <f t="shared" si="0"/>
        <v>0</v>
      </c>
      <c r="H9" s="4">
        <f t="shared" si="1"/>
        <v>0</v>
      </c>
    </row>
    <row r="10" spans="1:11" x14ac:dyDescent="0.25">
      <c r="A10" s="50"/>
      <c r="B10" s="90"/>
      <c r="C10" s="98"/>
      <c r="D10" s="87"/>
      <c r="E10" s="88"/>
      <c r="F10" s="89"/>
      <c r="G10" s="11">
        <f t="shared" si="0"/>
        <v>0</v>
      </c>
      <c r="H10" s="4">
        <f t="shared" si="1"/>
        <v>0</v>
      </c>
    </row>
    <row r="11" spans="1:11" x14ac:dyDescent="0.25">
      <c r="A11" s="50"/>
      <c r="B11" s="90"/>
      <c r="C11" s="98"/>
      <c r="D11" s="87"/>
      <c r="E11" s="88"/>
      <c r="F11" s="89"/>
      <c r="G11" s="11">
        <f t="shared" si="0"/>
        <v>0</v>
      </c>
      <c r="H11" s="4">
        <f t="shared" si="1"/>
        <v>0</v>
      </c>
    </row>
    <row r="12" spans="1:11" x14ac:dyDescent="0.25">
      <c r="A12" s="50"/>
      <c r="B12" s="90"/>
      <c r="C12" s="98"/>
      <c r="D12" s="87"/>
      <c r="E12" s="88"/>
      <c r="F12" s="89"/>
      <c r="G12" s="11">
        <f t="shared" si="0"/>
        <v>0</v>
      </c>
      <c r="H12" s="4">
        <f t="shared" si="1"/>
        <v>0</v>
      </c>
    </row>
    <row r="13" spans="1:11" x14ac:dyDescent="0.25">
      <c r="A13" s="50"/>
      <c r="B13" s="90"/>
      <c r="C13" s="98"/>
      <c r="D13" s="87"/>
      <c r="E13" s="88"/>
      <c r="F13" s="89"/>
      <c r="G13" s="11">
        <f t="shared" si="0"/>
        <v>0</v>
      </c>
      <c r="H13" s="4">
        <f t="shared" si="1"/>
        <v>0</v>
      </c>
    </row>
    <row r="14" spans="1:11" x14ac:dyDescent="0.25">
      <c r="A14" s="50"/>
      <c r="B14" s="90"/>
      <c r="C14" s="98"/>
      <c r="D14" s="87"/>
      <c r="E14" s="88"/>
      <c r="F14" s="89"/>
      <c r="G14" s="11">
        <f t="shared" si="0"/>
        <v>0</v>
      </c>
      <c r="H14" s="4">
        <f t="shared" si="1"/>
        <v>0</v>
      </c>
    </row>
    <row r="15" spans="1:11" x14ac:dyDescent="0.25">
      <c r="A15" s="50"/>
      <c r="B15" s="90"/>
      <c r="C15" s="98"/>
      <c r="D15" s="87"/>
      <c r="E15" s="88"/>
      <c r="F15" s="89"/>
      <c r="G15" s="11">
        <f t="shared" si="0"/>
        <v>0</v>
      </c>
      <c r="H15" s="4">
        <f t="shared" si="1"/>
        <v>0</v>
      </c>
    </row>
    <row r="16" spans="1:11" x14ac:dyDescent="0.25">
      <c r="A16" s="50"/>
      <c r="B16" s="90"/>
      <c r="C16" s="98"/>
      <c r="D16" s="87"/>
      <c r="E16" s="88"/>
      <c r="F16" s="89"/>
      <c r="G16" s="11">
        <f t="shared" si="0"/>
        <v>0</v>
      </c>
      <c r="H16" s="4">
        <f t="shared" si="1"/>
        <v>0</v>
      </c>
    </row>
    <row r="17" spans="1:8" x14ac:dyDescent="0.25">
      <c r="A17" s="50"/>
      <c r="B17" s="90"/>
      <c r="C17" s="98"/>
      <c r="D17" s="87"/>
      <c r="E17" s="88"/>
      <c r="F17" s="89"/>
      <c r="G17" s="11">
        <f t="shared" si="0"/>
        <v>0</v>
      </c>
      <c r="H17" s="4">
        <f t="shared" si="1"/>
        <v>0</v>
      </c>
    </row>
    <row r="18" spans="1:8" x14ac:dyDescent="0.25">
      <c r="A18" s="50"/>
      <c r="B18" s="90"/>
      <c r="C18" s="98"/>
      <c r="D18" s="87"/>
      <c r="E18" s="88"/>
      <c r="F18" s="89"/>
      <c r="G18" s="11">
        <f t="shared" si="0"/>
        <v>0</v>
      </c>
      <c r="H18" s="4">
        <f t="shared" si="1"/>
        <v>0</v>
      </c>
    </row>
    <row r="19" spans="1:8" x14ac:dyDescent="0.25">
      <c r="A19" s="50"/>
      <c r="B19" s="90"/>
      <c r="C19" s="98"/>
      <c r="D19" s="87"/>
      <c r="E19" s="88"/>
      <c r="F19" s="89"/>
      <c r="G19" s="11">
        <f t="shared" si="0"/>
        <v>0</v>
      </c>
      <c r="H19" s="4">
        <f t="shared" si="1"/>
        <v>0</v>
      </c>
    </row>
    <row r="20" spans="1:8" x14ac:dyDescent="0.25">
      <c r="A20" s="50"/>
      <c r="B20" s="90"/>
      <c r="C20" s="98"/>
      <c r="D20" s="87"/>
      <c r="E20" s="88"/>
      <c r="F20" s="89"/>
      <c r="G20" s="11">
        <f t="shared" si="0"/>
        <v>0</v>
      </c>
      <c r="H20" s="4">
        <f t="shared" si="1"/>
        <v>0</v>
      </c>
    </row>
    <row r="21" spans="1:8" x14ac:dyDescent="0.25">
      <c r="A21" s="50"/>
      <c r="B21" s="90"/>
      <c r="C21" s="98"/>
      <c r="D21" s="87"/>
      <c r="E21" s="88"/>
      <c r="F21" s="89"/>
      <c r="G21" s="11">
        <f t="shared" si="0"/>
        <v>0</v>
      </c>
      <c r="H21" s="4">
        <f t="shared" si="1"/>
        <v>0</v>
      </c>
    </row>
    <row r="22" spans="1:8" x14ac:dyDescent="0.25">
      <c r="A22" s="50"/>
      <c r="B22" s="90"/>
      <c r="C22" s="98"/>
      <c r="D22" s="87"/>
      <c r="E22" s="88"/>
      <c r="F22" s="89"/>
      <c r="G22" s="11">
        <f t="shared" si="0"/>
        <v>0</v>
      </c>
      <c r="H22" s="4">
        <f t="shared" si="1"/>
        <v>0</v>
      </c>
    </row>
    <row r="23" spans="1:8" x14ac:dyDescent="0.25">
      <c r="A23" s="50"/>
      <c r="B23" s="90"/>
      <c r="C23" s="98"/>
      <c r="D23" s="87"/>
      <c r="E23" s="88"/>
      <c r="F23" s="89"/>
      <c r="G23" s="11">
        <f t="shared" si="0"/>
        <v>0</v>
      </c>
      <c r="H23" s="4">
        <f t="shared" si="1"/>
        <v>0</v>
      </c>
    </row>
    <row r="24" spans="1:8" x14ac:dyDescent="0.25">
      <c r="A24" s="50"/>
      <c r="B24" s="90"/>
      <c r="C24" s="98"/>
      <c r="D24" s="87"/>
      <c r="E24" s="88"/>
      <c r="F24" s="89"/>
      <c r="G24" s="11">
        <f t="shared" si="0"/>
        <v>0</v>
      </c>
      <c r="H24" s="4">
        <f t="shared" si="1"/>
        <v>0</v>
      </c>
    </row>
    <row r="25" spans="1:8" x14ac:dyDescent="0.25">
      <c r="A25" s="50"/>
      <c r="B25" s="90"/>
      <c r="C25" s="98"/>
      <c r="D25" s="87"/>
      <c r="E25" s="88"/>
      <c r="F25" s="89"/>
      <c r="G25" s="11">
        <f t="shared" si="0"/>
        <v>0</v>
      </c>
      <c r="H25" s="4">
        <f t="shared" si="1"/>
        <v>0</v>
      </c>
    </row>
    <row r="26" spans="1:8" x14ac:dyDescent="0.25">
      <c r="A26" s="50"/>
      <c r="B26" s="90"/>
      <c r="C26" s="98"/>
      <c r="D26" s="87"/>
      <c r="E26" s="88"/>
      <c r="F26" s="89"/>
      <c r="G26" s="11">
        <f t="shared" si="0"/>
        <v>0</v>
      </c>
      <c r="H26" s="4">
        <f t="shared" si="1"/>
        <v>0</v>
      </c>
    </row>
    <row r="27" spans="1:8" x14ac:dyDescent="0.25">
      <c r="A27" s="50"/>
      <c r="B27" s="90"/>
      <c r="C27" s="98"/>
      <c r="D27" s="87"/>
      <c r="E27" s="88"/>
      <c r="F27" s="89"/>
      <c r="G27" s="11">
        <f t="shared" si="0"/>
        <v>0</v>
      </c>
      <c r="H27" s="4">
        <f t="shared" si="1"/>
        <v>0</v>
      </c>
    </row>
    <row r="28" spans="1:8" x14ac:dyDescent="0.25">
      <c r="A28" s="50"/>
      <c r="B28" s="90"/>
      <c r="C28" s="98"/>
      <c r="D28" s="87"/>
      <c r="E28" s="88"/>
      <c r="F28" s="89"/>
      <c r="G28" s="11">
        <f t="shared" si="0"/>
        <v>0</v>
      </c>
      <c r="H28" s="4">
        <f t="shared" si="1"/>
        <v>0</v>
      </c>
    </row>
    <row r="29" spans="1:8" x14ac:dyDescent="0.25">
      <c r="A29" s="50"/>
      <c r="B29" s="90"/>
      <c r="C29" s="98"/>
      <c r="D29" s="87"/>
      <c r="E29" s="88"/>
      <c r="F29" s="89"/>
      <c r="G29" s="11">
        <f t="shared" si="0"/>
        <v>0</v>
      </c>
      <c r="H29" s="4">
        <f t="shared" si="1"/>
        <v>0</v>
      </c>
    </row>
    <row r="30" spans="1:8" x14ac:dyDescent="0.25">
      <c r="A30" s="50"/>
      <c r="B30" s="90"/>
      <c r="C30" s="98"/>
      <c r="D30" s="87"/>
      <c r="E30" s="88"/>
      <c r="F30" s="89"/>
      <c r="G30" s="11">
        <f t="shared" si="0"/>
        <v>0</v>
      </c>
      <c r="H30" s="4">
        <f t="shared" si="1"/>
        <v>0</v>
      </c>
    </row>
    <row r="31" spans="1:8" x14ac:dyDescent="0.25">
      <c r="A31" s="50"/>
      <c r="B31" s="90"/>
      <c r="C31" s="98"/>
      <c r="D31" s="87"/>
      <c r="E31" s="88"/>
      <c r="F31" s="89"/>
      <c r="G31" s="11">
        <f t="shared" si="0"/>
        <v>0</v>
      </c>
      <c r="H31" s="4">
        <f t="shared" si="1"/>
        <v>0</v>
      </c>
    </row>
    <row r="32" spans="1:8" x14ac:dyDescent="0.25">
      <c r="A32" s="50"/>
      <c r="B32" s="90"/>
      <c r="C32" s="98"/>
      <c r="D32" s="87"/>
      <c r="E32" s="88"/>
      <c r="F32" s="89"/>
      <c r="G32" s="11">
        <f t="shared" si="0"/>
        <v>0</v>
      </c>
      <c r="H32" s="4">
        <f t="shared" si="1"/>
        <v>0</v>
      </c>
    </row>
    <row r="33" spans="1:8" x14ac:dyDescent="0.25">
      <c r="A33" s="50"/>
      <c r="B33" s="90"/>
      <c r="C33" s="98"/>
      <c r="D33" s="87"/>
      <c r="E33" s="88"/>
      <c r="F33" s="89"/>
      <c r="G33" s="11">
        <f t="shared" si="0"/>
        <v>0</v>
      </c>
      <c r="H33" s="4">
        <f t="shared" si="1"/>
        <v>0</v>
      </c>
    </row>
    <row r="34" spans="1:8" x14ac:dyDescent="0.25">
      <c r="A34" s="50"/>
      <c r="B34" s="90"/>
      <c r="C34" s="98"/>
      <c r="D34" s="87"/>
      <c r="E34" s="88"/>
      <c r="F34" s="89"/>
      <c r="G34" s="11">
        <f t="shared" si="0"/>
        <v>0</v>
      </c>
      <c r="H34" s="4">
        <f t="shared" si="1"/>
        <v>0</v>
      </c>
    </row>
    <row r="35" spans="1:8" x14ac:dyDescent="0.25">
      <c r="A35" s="50"/>
      <c r="B35" s="90"/>
      <c r="C35" s="98"/>
      <c r="D35" s="87"/>
      <c r="E35" s="88"/>
      <c r="F35" s="89"/>
      <c r="G35" s="11">
        <f t="shared" si="0"/>
        <v>0</v>
      </c>
      <c r="H35" s="4">
        <f t="shared" si="1"/>
        <v>0</v>
      </c>
    </row>
    <row r="36" spans="1:8" x14ac:dyDescent="0.25">
      <c r="A36" s="50"/>
      <c r="B36" s="90"/>
      <c r="C36" s="98"/>
      <c r="D36" s="87"/>
      <c r="E36" s="88"/>
      <c r="F36" s="89"/>
      <c r="G36" s="11">
        <f t="shared" si="0"/>
        <v>0</v>
      </c>
      <c r="H36" s="4">
        <f t="shared" si="1"/>
        <v>0</v>
      </c>
    </row>
    <row r="37" spans="1:8" s="116" customFormat="1" x14ac:dyDescent="0.25">
      <c r="A37" s="50"/>
      <c r="B37" s="90"/>
      <c r="C37" s="98"/>
      <c r="D37" s="87"/>
      <c r="E37" s="88"/>
      <c r="F37" s="89"/>
      <c r="G37" s="11">
        <f t="shared" ref="G37:G50" si="2">E37-(F37*E37)</f>
        <v>0</v>
      </c>
      <c r="H37" s="4">
        <f t="shared" ref="H37:H50" si="3">G37*C37</f>
        <v>0</v>
      </c>
    </row>
    <row r="38" spans="1:8" s="116" customFormat="1" x14ac:dyDescent="0.25">
      <c r="A38" s="50"/>
      <c r="B38" s="90"/>
      <c r="C38" s="98"/>
      <c r="D38" s="87"/>
      <c r="E38" s="88"/>
      <c r="F38" s="89"/>
      <c r="G38" s="11">
        <f t="shared" si="2"/>
        <v>0</v>
      </c>
      <c r="H38" s="4">
        <f t="shared" si="3"/>
        <v>0</v>
      </c>
    </row>
    <row r="39" spans="1:8" s="116" customFormat="1" x14ac:dyDescent="0.25">
      <c r="A39" s="50"/>
      <c r="B39" s="90"/>
      <c r="C39" s="98"/>
      <c r="D39" s="87"/>
      <c r="E39" s="88"/>
      <c r="F39" s="89"/>
      <c r="G39" s="11">
        <f t="shared" si="2"/>
        <v>0</v>
      </c>
      <c r="H39" s="4">
        <f t="shared" si="3"/>
        <v>0</v>
      </c>
    </row>
    <row r="40" spans="1:8" s="116" customFormat="1" x14ac:dyDescent="0.25">
      <c r="A40" s="50"/>
      <c r="B40" s="90"/>
      <c r="C40" s="98"/>
      <c r="D40" s="87"/>
      <c r="E40" s="88"/>
      <c r="F40" s="89"/>
      <c r="G40" s="11">
        <f t="shared" si="2"/>
        <v>0</v>
      </c>
      <c r="H40" s="4">
        <f t="shared" si="3"/>
        <v>0</v>
      </c>
    </row>
    <row r="41" spans="1:8" s="116" customFormat="1" x14ac:dyDescent="0.25">
      <c r="A41" s="50"/>
      <c r="B41" s="90"/>
      <c r="C41" s="98"/>
      <c r="D41" s="87"/>
      <c r="E41" s="88"/>
      <c r="F41" s="89"/>
      <c r="G41" s="11">
        <f t="shared" si="2"/>
        <v>0</v>
      </c>
      <c r="H41" s="4">
        <f t="shared" si="3"/>
        <v>0</v>
      </c>
    </row>
    <row r="42" spans="1:8" s="116" customFormat="1" x14ac:dyDescent="0.25">
      <c r="A42" s="50"/>
      <c r="B42" s="90"/>
      <c r="C42" s="98"/>
      <c r="D42" s="87"/>
      <c r="E42" s="88"/>
      <c r="F42" s="89"/>
      <c r="G42" s="11">
        <f t="shared" si="2"/>
        <v>0</v>
      </c>
      <c r="H42" s="4">
        <f t="shared" si="3"/>
        <v>0</v>
      </c>
    </row>
    <row r="43" spans="1:8" s="116" customFormat="1" x14ac:dyDescent="0.25">
      <c r="A43" s="50"/>
      <c r="B43" s="90"/>
      <c r="C43" s="98"/>
      <c r="D43" s="87"/>
      <c r="E43" s="88"/>
      <c r="F43" s="89"/>
      <c r="G43" s="11">
        <f t="shared" si="2"/>
        <v>0</v>
      </c>
      <c r="H43" s="4">
        <f t="shared" si="3"/>
        <v>0</v>
      </c>
    </row>
    <row r="44" spans="1:8" s="116" customFormat="1" x14ac:dyDescent="0.25">
      <c r="A44" s="50"/>
      <c r="B44" s="90"/>
      <c r="C44" s="98"/>
      <c r="D44" s="87"/>
      <c r="E44" s="88"/>
      <c r="F44" s="89"/>
      <c r="G44" s="11">
        <f t="shared" si="2"/>
        <v>0</v>
      </c>
      <c r="H44" s="4">
        <f t="shared" si="3"/>
        <v>0</v>
      </c>
    </row>
    <row r="45" spans="1:8" s="116" customFormat="1" x14ac:dyDescent="0.25">
      <c r="A45" s="50"/>
      <c r="B45" s="90"/>
      <c r="C45" s="98"/>
      <c r="D45" s="87"/>
      <c r="E45" s="88"/>
      <c r="F45" s="89"/>
      <c r="G45" s="11">
        <f t="shared" si="2"/>
        <v>0</v>
      </c>
      <c r="H45" s="4">
        <f t="shared" si="3"/>
        <v>0</v>
      </c>
    </row>
    <row r="46" spans="1:8" s="116" customFormat="1" x14ac:dyDescent="0.25">
      <c r="A46" s="50"/>
      <c r="B46" s="90"/>
      <c r="C46" s="98"/>
      <c r="D46" s="87"/>
      <c r="E46" s="88"/>
      <c r="F46" s="89"/>
      <c r="G46" s="11">
        <f t="shared" si="2"/>
        <v>0</v>
      </c>
      <c r="H46" s="4">
        <f t="shared" si="3"/>
        <v>0</v>
      </c>
    </row>
    <row r="47" spans="1:8" s="116" customFormat="1" x14ac:dyDescent="0.25">
      <c r="A47" s="50"/>
      <c r="B47" s="90"/>
      <c r="C47" s="98"/>
      <c r="D47" s="87"/>
      <c r="E47" s="88"/>
      <c r="F47" s="89"/>
      <c r="G47" s="11">
        <f t="shared" si="2"/>
        <v>0</v>
      </c>
      <c r="H47" s="4">
        <f t="shared" si="3"/>
        <v>0</v>
      </c>
    </row>
    <row r="48" spans="1:8" s="116" customFormat="1" x14ac:dyDescent="0.25">
      <c r="A48" s="50"/>
      <c r="B48" s="90"/>
      <c r="C48" s="98"/>
      <c r="D48" s="87"/>
      <c r="E48" s="88"/>
      <c r="F48" s="89"/>
      <c r="G48" s="11">
        <f t="shared" si="2"/>
        <v>0</v>
      </c>
      <c r="H48" s="4">
        <f t="shared" si="3"/>
        <v>0</v>
      </c>
    </row>
    <row r="49" spans="1:8" x14ac:dyDescent="0.25">
      <c r="A49" s="50"/>
      <c r="B49" s="90"/>
      <c r="C49" s="98"/>
      <c r="D49" s="87"/>
      <c r="E49" s="88"/>
      <c r="F49" s="89"/>
      <c r="G49" s="11">
        <f t="shared" si="2"/>
        <v>0</v>
      </c>
      <c r="H49" s="4">
        <f t="shared" si="3"/>
        <v>0</v>
      </c>
    </row>
    <row r="50" spans="1:8" x14ac:dyDescent="0.25">
      <c r="A50" s="50"/>
      <c r="B50" s="90"/>
      <c r="C50" s="98"/>
      <c r="D50" s="87"/>
      <c r="E50" s="88"/>
      <c r="F50" s="89"/>
      <c r="G50" s="11">
        <f t="shared" si="2"/>
        <v>0</v>
      </c>
      <c r="H50" s="4">
        <f t="shared" si="3"/>
        <v>0</v>
      </c>
    </row>
    <row r="51" spans="1:8" s="8" customFormat="1" x14ac:dyDescent="0.25">
      <c r="A51" s="50"/>
      <c r="B51" s="5"/>
      <c r="C51" s="6"/>
      <c r="D51" s="5"/>
      <c r="E51" s="13"/>
      <c r="F51" s="14"/>
      <c r="G51" s="13"/>
      <c r="H51" s="7"/>
    </row>
    <row r="52" spans="1:8" s="3" customFormat="1" ht="18" customHeight="1" x14ac:dyDescent="0.25">
      <c r="A52" s="91"/>
      <c r="B52" s="92"/>
      <c r="C52" s="74"/>
      <c r="D52" s="76"/>
      <c r="E52" s="76"/>
      <c r="F52" s="74" t="s">
        <v>37</v>
      </c>
      <c r="G52" s="74"/>
      <c r="H52" s="77">
        <f>SUM(H4:H51)</f>
        <v>0</v>
      </c>
    </row>
    <row r="53" spans="1:8" s="3" customFormat="1" ht="18" customHeight="1" x14ac:dyDescent="0.25">
      <c r="A53" s="91"/>
      <c r="B53" s="93"/>
      <c r="C53" s="78"/>
      <c r="D53" s="79"/>
      <c r="E53" s="79"/>
      <c r="F53" s="78" t="s">
        <v>33</v>
      </c>
      <c r="G53" s="78"/>
      <c r="H53" s="80">
        <f>(H52*1.21)-H52</f>
        <v>0</v>
      </c>
    </row>
    <row r="54" spans="1:8" s="3" customFormat="1" ht="18" customHeight="1" x14ac:dyDescent="0.25">
      <c r="A54" s="91"/>
      <c r="B54" s="94"/>
      <c r="C54" s="81"/>
      <c r="D54" s="83"/>
      <c r="E54" s="83"/>
      <c r="F54" s="81" t="s">
        <v>34</v>
      </c>
      <c r="G54" s="81"/>
      <c r="H54" s="84">
        <f>H52+H53</f>
        <v>0</v>
      </c>
    </row>
  </sheetData>
  <sheetProtection algorithmName="SHA-512" hashValue="Ibk27yg6uaUdN9sb9N5gKVNyL6ta3BUQu3hItL+0dxiFzWp+nL+PD0n2f1ng/lxb45Co6tUnbM6ZaE9eHQZ5hg==" saltValue="ySkyaY7IdONdZEHP5ghcl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K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15" sqref="B15"/>
    </sheetView>
  </sheetViews>
  <sheetFormatPr defaultRowHeight="15" x14ac:dyDescent="0.25"/>
  <cols>
    <col min="1" max="1" width="4.7109375" style="116" bestFit="1" customWidth="1"/>
    <col min="2" max="2" width="99.7109375" style="116" customWidth="1"/>
    <col min="3" max="3" width="22.7109375" style="9" customWidth="1"/>
    <col min="4" max="4" width="32.7109375" style="116" customWidth="1"/>
    <col min="5" max="5" width="22.7109375" style="15" customWidth="1"/>
    <col min="6" max="6" width="22.7109375" style="16" customWidth="1"/>
    <col min="7" max="7" width="22.7109375" style="15" customWidth="1"/>
    <col min="8" max="8" width="22.7109375" style="10" customWidth="1"/>
    <col min="9" max="16384" width="9.140625" style="116"/>
  </cols>
  <sheetData>
    <row r="1" spans="1:11" s="19" customFormat="1" ht="23.25" x14ac:dyDescent="0.35">
      <c r="A1" s="59"/>
      <c r="B1" s="58" t="s">
        <v>39</v>
      </c>
      <c r="C1" s="95"/>
      <c r="D1" s="96"/>
      <c r="E1" s="61"/>
      <c r="F1" s="62"/>
      <c r="G1" s="61"/>
      <c r="H1" s="141" t="str" cm="1">
        <f t="array" ref="H1:K1">'Algemene gegevens'!D3:G3</f>
        <v>Europees openbare aanbesteding School- en Kantoormeubilair</v>
      </c>
      <c r="I1" s="19">
        <v>0</v>
      </c>
      <c r="J1" s="19">
        <v>0</v>
      </c>
      <c r="K1" s="19">
        <v>0</v>
      </c>
    </row>
    <row r="2" spans="1:11" x14ac:dyDescent="0.25">
      <c r="A2" s="50"/>
    </row>
    <row r="3" spans="1:11" ht="15.75" x14ac:dyDescent="0.25">
      <c r="A3" s="50"/>
      <c r="B3" s="97" t="s">
        <v>36</v>
      </c>
      <c r="C3" s="67" t="s">
        <v>35</v>
      </c>
      <c r="D3" s="97" t="s">
        <v>12</v>
      </c>
      <c r="E3" s="69" t="s">
        <v>31</v>
      </c>
      <c r="F3" s="70" t="s">
        <v>30</v>
      </c>
      <c r="G3" s="69" t="s">
        <v>29</v>
      </c>
      <c r="H3" s="71" t="s">
        <v>20</v>
      </c>
    </row>
    <row r="4" spans="1:11" x14ac:dyDescent="0.25">
      <c r="A4" s="50"/>
      <c r="B4" s="90"/>
      <c r="C4" s="98"/>
      <c r="D4" s="87"/>
      <c r="E4" s="88"/>
      <c r="F4" s="89"/>
      <c r="G4" s="11">
        <f>E4-(F4*E4)</f>
        <v>0</v>
      </c>
      <c r="H4" s="4">
        <f>G4*C4</f>
        <v>0</v>
      </c>
    </row>
    <row r="5" spans="1:11" x14ac:dyDescent="0.25">
      <c r="A5" s="50"/>
      <c r="B5" s="90"/>
      <c r="C5" s="98"/>
      <c r="D5" s="87"/>
      <c r="E5" s="88"/>
      <c r="F5" s="89"/>
      <c r="G5" s="11">
        <f t="shared" ref="G5:G40" si="0">E5-(F5*E5)</f>
        <v>0</v>
      </c>
      <c r="H5" s="4">
        <f t="shared" ref="H5:H40" si="1">G5*C5</f>
        <v>0</v>
      </c>
    </row>
    <row r="6" spans="1:11" x14ac:dyDescent="0.25">
      <c r="A6" s="50"/>
      <c r="B6" s="90"/>
      <c r="C6" s="98"/>
      <c r="D6" s="87"/>
      <c r="E6" s="88"/>
      <c r="F6" s="89"/>
      <c r="G6" s="11">
        <f t="shared" si="0"/>
        <v>0</v>
      </c>
      <c r="H6" s="4">
        <f t="shared" si="1"/>
        <v>0</v>
      </c>
    </row>
    <row r="7" spans="1:11" x14ac:dyDescent="0.25">
      <c r="A7" s="50"/>
      <c r="B7" s="90"/>
      <c r="C7" s="98"/>
      <c r="D7" s="87"/>
      <c r="E7" s="88"/>
      <c r="F7" s="89"/>
      <c r="G7" s="11">
        <f t="shared" si="0"/>
        <v>0</v>
      </c>
      <c r="H7" s="4">
        <f t="shared" si="1"/>
        <v>0</v>
      </c>
    </row>
    <row r="8" spans="1:11" x14ac:dyDescent="0.25">
      <c r="A8" s="50"/>
      <c r="B8" s="90"/>
      <c r="C8" s="98"/>
      <c r="D8" s="87"/>
      <c r="E8" s="88"/>
      <c r="F8" s="89"/>
      <c r="G8" s="11">
        <f t="shared" si="0"/>
        <v>0</v>
      </c>
      <c r="H8" s="4">
        <f t="shared" si="1"/>
        <v>0</v>
      </c>
    </row>
    <row r="9" spans="1:11" x14ac:dyDescent="0.25">
      <c r="A9" s="50"/>
      <c r="B9" s="90"/>
      <c r="C9" s="98"/>
      <c r="D9" s="87"/>
      <c r="E9" s="88"/>
      <c r="F9" s="89"/>
      <c r="G9" s="11">
        <f t="shared" si="0"/>
        <v>0</v>
      </c>
      <c r="H9" s="4">
        <f t="shared" si="1"/>
        <v>0</v>
      </c>
    </row>
    <row r="10" spans="1:11" x14ac:dyDescent="0.25">
      <c r="A10" s="50"/>
      <c r="B10" s="90"/>
      <c r="C10" s="98"/>
      <c r="D10" s="87"/>
      <c r="E10" s="88"/>
      <c r="F10" s="89"/>
      <c r="G10" s="11">
        <f t="shared" si="0"/>
        <v>0</v>
      </c>
      <c r="H10" s="4">
        <f t="shared" si="1"/>
        <v>0</v>
      </c>
    </row>
    <row r="11" spans="1:11" x14ac:dyDescent="0.25">
      <c r="A11" s="50"/>
      <c r="B11" s="90"/>
      <c r="C11" s="98"/>
      <c r="D11" s="87"/>
      <c r="E11" s="88"/>
      <c r="F11" s="89"/>
      <c r="G11" s="11">
        <f t="shared" si="0"/>
        <v>0</v>
      </c>
      <c r="H11" s="4">
        <f t="shared" si="1"/>
        <v>0</v>
      </c>
    </row>
    <row r="12" spans="1:11" x14ac:dyDescent="0.25">
      <c r="A12" s="50"/>
      <c r="B12" s="90"/>
      <c r="C12" s="98"/>
      <c r="D12" s="87"/>
      <c r="E12" s="88"/>
      <c r="F12" s="89"/>
      <c r="G12" s="11">
        <f t="shared" si="0"/>
        <v>0</v>
      </c>
      <c r="H12" s="4">
        <f t="shared" si="1"/>
        <v>0</v>
      </c>
    </row>
    <row r="13" spans="1:11" x14ac:dyDescent="0.25">
      <c r="A13" s="50"/>
      <c r="B13" s="90"/>
      <c r="C13" s="98"/>
      <c r="D13" s="87"/>
      <c r="E13" s="88"/>
      <c r="F13" s="89"/>
      <c r="G13" s="11">
        <f t="shared" si="0"/>
        <v>0</v>
      </c>
      <c r="H13" s="4">
        <f t="shared" si="1"/>
        <v>0</v>
      </c>
    </row>
    <row r="14" spans="1:11" x14ac:dyDescent="0.25">
      <c r="A14" s="50"/>
      <c r="B14" s="90"/>
      <c r="C14" s="98"/>
      <c r="D14" s="87"/>
      <c r="E14" s="88"/>
      <c r="F14" s="89"/>
      <c r="G14" s="11">
        <f t="shared" si="0"/>
        <v>0</v>
      </c>
      <c r="H14" s="4">
        <f t="shared" si="1"/>
        <v>0</v>
      </c>
    </row>
    <row r="15" spans="1:11" x14ac:dyDescent="0.25">
      <c r="A15" s="50"/>
      <c r="B15" s="90"/>
      <c r="C15" s="98"/>
      <c r="D15" s="87"/>
      <c r="E15" s="88"/>
      <c r="F15" s="89"/>
      <c r="G15" s="11">
        <f t="shared" si="0"/>
        <v>0</v>
      </c>
      <c r="H15" s="4">
        <f t="shared" si="1"/>
        <v>0</v>
      </c>
    </row>
    <row r="16" spans="1:11" x14ac:dyDescent="0.25">
      <c r="A16" s="50"/>
      <c r="B16" s="90"/>
      <c r="C16" s="98"/>
      <c r="D16" s="87"/>
      <c r="E16" s="88"/>
      <c r="F16" s="89"/>
      <c r="G16" s="11">
        <f t="shared" si="0"/>
        <v>0</v>
      </c>
      <c r="H16" s="4">
        <f t="shared" si="1"/>
        <v>0</v>
      </c>
    </row>
    <row r="17" spans="1:8" x14ac:dyDescent="0.25">
      <c r="A17" s="50"/>
      <c r="B17" s="90"/>
      <c r="C17" s="98"/>
      <c r="D17" s="87"/>
      <c r="E17" s="88"/>
      <c r="F17" s="89"/>
      <c r="G17" s="11">
        <f t="shared" si="0"/>
        <v>0</v>
      </c>
      <c r="H17" s="4">
        <f t="shared" si="1"/>
        <v>0</v>
      </c>
    </row>
    <row r="18" spans="1:8" x14ac:dyDescent="0.25">
      <c r="A18" s="50"/>
      <c r="B18" s="90"/>
      <c r="C18" s="98"/>
      <c r="D18" s="87"/>
      <c r="E18" s="88"/>
      <c r="F18" s="89"/>
      <c r="G18" s="11">
        <f t="shared" si="0"/>
        <v>0</v>
      </c>
      <c r="H18" s="4">
        <f t="shared" si="1"/>
        <v>0</v>
      </c>
    </row>
    <row r="19" spans="1:8" x14ac:dyDescent="0.25">
      <c r="A19" s="50"/>
      <c r="B19" s="90"/>
      <c r="C19" s="98"/>
      <c r="D19" s="87"/>
      <c r="E19" s="88"/>
      <c r="F19" s="89"/>
      <c r="G19" s="11">
        <f t="shared" si="0"/>
        <v>0</v>
      </c>
      <c r="H19" s="4">
        <f t="shared" si="1"/>
        <v>0</v>
      </c>
    </row>
    <row r="20" spans="1:8" x14ac:dyDescent="0.25">
      <c r="A20" s="50"/>
      <c r="B20" s="90"/>
      <c r="C20" s="98"/>
      <c r="D20" s="87"/>
      <c r="E20" s="88"/>
      <c r="F20" s="89"/>
      <c r="G20" s="11">
        <f t="shared" si="0"/>
        <v>0</v>
      </c>
      <c r="H20" s="4">
        <f t="shared" si="1"/>
        <v>0</v>
      </c>
    </row>
    <row r="21" spans="1:8" x14ac:dyDescent="0.25">
      <c r="A21" s="50"/>
      <c r="B21" s="90"/>
      <c r="C21" s="98"/>
      <c r="D21" s="87"/>
      <c r="E21" s="88"/>
      <c r="F21" s="89"/>
      <c r="G21" s="11">
        <f t="shared" si="0"/>
        <v>0</v>
      </c>
      <c r="H21" s="4">
        <f t="shared" si="1"/>
        <v>0</v>
      </c>
    </row>
    <row r="22" spans="1:8" x14ac:dyDescent="0.25">
      <c r="A22" s="50"/>
      <c r="B22" s="90"/>
      <c r="C22" s="98"/>
      <c r="D22" s="87"/>
      <c r="E22" s="88"/>
      <c r="F22" s="89"/>
      <c r="G22" s="11">
        <f t="shared" si="0"/>
        <v>0</v>
      </c>
      <c r="H22" s="4">
        <f t="shared" si="1"/>
        <v>0</v>
      </c>
    </row>
    <row r="23" spans="1:8" x14ac:dyDescent="0.25">
      <c r="A23" s="50"/>
      <c r="B23" s="90"/>
      <c r="C23" s="98"/>
      <c r="D23" s="87"/>
      <c r="E23" s="88"/>
      <c r="F23" s="89"/>
      <c r="G23" s="11">
        <f t="shared" si="0"/>
        <v>0</v>
      </c>
      <c r="H23" s="4">
        <f t="shared" si="1"/>
        <v>0</v>
      </c>
    </row>
    <row r="24" spans="1:8" x14ac:dyDescent="0.25">
      <c r="A24" s="50"/>
      <c r="B24" s="90"/>
      <c r="C24" s="98"/>
      <c r="D24" s="87"/>
      <c r="E24" s="88"/>
      <c r="F24" s="89"/>
      <c r="G24" s="11">
        <f t="shared" si="0"/>
        <v>0</v>
      </c>
      <c r="H24" s="4">
        <f t="shared" si="1"/>
        <v>0</v>
      </c>
    </row>
    <row r="25" spans="1:8" x14ac:dyDescent="0.25">
      <c r="A25" s="50"/>
      <c r="B25" s="90"/>
      <c r="C25" s="98"/>
      <c r="D25" s="87"/>
      <c r="E25" s="88"/>
      <c r="F25" s="89"/>
      <c r="G25" s="11">
        <f t="shared" si="0"/>
        <v>0</v>
      </c>
      <c r="H25" s="4">
        <f t="shared" si="1"/>
        <v>0</v>
      </c>
    </row>
    <row r="26" spans="1:8" x14ac:dyDescent="0.25">
      <c r="A26" s="50"/>
      <c r="B26" s="90"/>
      <c r="C26" s="98"/>
      <c r="D26" s="87"/>
      <c r="E26" s="88"/>
      <c r="F26" s="89"/>
      <c r="G26" s="11">
        <f t="shared" si="0"/>
        <v>0</v>
      </c>
      <c r="H26" s="4">
        <f t="shared" si="1"/>
        <v>0</v>
      </c>
    </row>
    <row r="27" spans="1:8" x14ac:dyDescent="0.25">
      <c r="A27" s="50"/>
      <c r="B27" s="90"/>
      <c r="C27" s="98"/>
      <c r="D27" s="87"/>
      <c r="E27" s="88"/>
      <c r="F27" s="89"/>
      <c r="G27" s="11">
        <f t="shared" si="0"/>
        <v>0</v>
      </c>
      <c r="H27" s="4">
        <f t="shared" si="1"/>
        <v>0</v>
      </c>
    </row>
    <row r="28" spans="1:8" x14ac:dyDescent="0.25">
      <c r="A28" s="50"/>
      <c r="B28" s="90"/>
      <c r="C28" s="98"/>
      <c r="D28" s="87"/>
      <c r="E28" s="88"/>
      <c r="F28" s="89"/>
      <c r="G28" s="11">
        <f t="shared" si="0"/>
        <v>0</v>
      </c>
      <c r="H28" s="4">
        <f t="shared" si="1"/>
        <v>0</v>
      </c>
    </row>
    <row r="29" spans="1:8" x14ac:dyDescent="0.25">
      <c r="A29" s="50"/>
      <c r="B29" s="90"/>
      <c r="C29" s="98"/>
      <c r="D29" s="87"/>
      <c r="E29" s="88"/>
      <c r="F29" s="89"/>
      <c r="G29" s="11">
        <f t="shared" si="0"/>
        <v>0</v>
      </c>
      <c r="H29" s="4">
        <f t="shared" si="1"/>
        <v>0</v>
      </c>
    </row>
    <row r="30" spans="1:8" x14ac:dyDescent="0.25">
      <c r="A30" s="50"/>
      <c r="B30" s="90"/>
      <c r="C30" s="98"/>
      <c r="D30" s="87"/>
      <c r="E30" s="88"/>
      <c r="F30" s="89"/>
      <c r="G30" s="11">
        <f t="shared" si="0"/>
        <v>0</v>
      </c>
      <c r="H30" s="4">
        <f t="shared" si="1"/>
        <v>0</v>
      </c>
    </row>
    <row r="31" spans="1:8" x14ac:dyDescent="0.25">
      <c r="A31" s="50"/>
      <c r="B31" s="90"/>
      <c r="C31" s="98"/>
      <c r="D31" s="87"/>
      <c r="E31" s="88"/>
      <c r="F31" s="89"/>
      <c r="G31" s="11">
        <f t="shared" si="0"/>
        <v>0</v>
      </c>
      <c r="H31" s="4">
        <f t="shared" si="1"/>
        <v>0</v>
      </c>
    </row>
    <row r="32" spans="1:8" x14ac:dyDescent="0.25">
      <c r="A32" s="50"/>
      <c r="B32" s="90"/>
      <c r="C32" s="98"/>
      <c r="D32" s="87"/>
      <c r="E32" s="88"/>
      <c r="F32" s="89"/>
      <c r="G32" s="11">
        <f t="shared" si="0"/>
        <v>0</v>
      </c>
      <c r="H32" s="4">
        <f t="shared" si="1"/>
        <v>0</v>
      </c>
    </row>
    <row r="33" spans="1:8" x14ac:dyDescent="0.25">
      <c r="A33" s="50"/>
      <c r="B33" s="90"/>
      <c r="C33" s="98"/>
      <c r="D33" s="87"/>
      <c r="E33" s="88"/>
      <c r="F33" s="89"/>
      <c r="G33" s="11">
        <f t="shared" si="0"/>
        <v>0</v>
      </c>
      <c r="H33" s="4">
        <f t="shared" si="1"/>
        <v>0</v>
      </c>
    </row>
    <row r="34" spans="1:8" x14ac:dyDescent="0.25">
      <c r="A34" s="50"/>
      <c r="B34" s="90"/>
      <c r="C34" s="98"/>
      <c r="D34" s="87"/>
      <c r="E34" s="88"/>
      <c r="F34" s="89"/>
      <c r="G34" s="11">
        <f t="shared" si="0"/>
        <v>0</v>
      </c>
      <c r="H34" s="4">
        <f t="shared" si="1"/>
        <v>0</v>
      </c>
    </row>
    <row r="35" spans="1:8" x14ac:dyDescent="0.25">
      <c r="A35" s="50"/>
      <c r="B35" s="90"/>
      <c r="C35" s="98"/>
      <c r="D35" s="87"/>
      <c r="E35" s="88"/>
      <c r="F35" s="89"/>
      <c r="G35" s="11">
        <f t="shared" si="0"/>
        <v>0</v>
      </c>
      <c r="H35" s="4">
        <f t="shared" si="1"/>
        <v>0</v>
      </c>
    </row>
    <row r="36" spans="1:8" x14ac:dyDescent="0.25">
      <c r="A36" s="50"/>
      <c r="B36" s="90"/>
      <c r="C36" s="98"/>
      <c r="D36" s="87"/>
      <c r="E36" s="88"/>
      <c r="F36" s="89"/>
      <c r="G36" s="11">
        <f t="shared" si="0"/>
        <v>0</v>
      </c>
      <c r="H36" s="4">
        <f t="shared" si="1"/>
        <v>0</v>
      </c>
    </row>
    <row r="37" spans="1:8" x14ac:dyDescent="0.25">
      <c r="A37" s="50"/>
      <c r="B37" s="90"/>
      <c r="C37" s="98"/>
      <c r="D37" s="87"/>
      <c r="E37" s="88"/>
      <c r="F37" s="89"/>
      <c r="G37" s="11">
        <f t="shared" si="0"/>
        <v>0</v>
      </c>
      <c r="H37" s="4">
        <f t="shared" si="1"/>
        <v>0</v>
      </c>
    </row>
    <row r="38" spans="1:8" x14ac:dyDescent="0.25">
      <c r="A38" s="50"/>
      <c r="B38" s="90"/>
      <c r="C38" s="98"/>
      <c r="D38" s="87"/>
      <c r="E38" s="88"/>
      <c r="F38" s="89"/>
      <c r="G38" s="11">
        <f t="shared" si="0"/>
        <v>0</v>
      </c>
      <c r="H38" s="4">
        <f t="shared" si="1"/>
        <v>0</v>
      </c>
    </row>
    <row r="39" spans="1:8" x14ac:dyDescent="0.25">
      <c r="A39" s="50"/>
      <c r="B39" s="90"/>
      <c r="C39" s="98"/>
      <c r="D39" s="87"/>
      <c r="E39" s="88"/>
      <c r="F39" s="89"/>
      <c r="G39" s="11">
        <f t="shared" si="0"/>
        <v>0</v>
      </c>
      <c r="H39" s="4">
        <f t="shared" si="1"/>
        <v>0</v>
      </c>
    </row>
    <row r="40" spans="1:8" x14ac:dyDescent="0.25">
      <c r="A40" s="50"/>
      <c r="B40" s="90"/>
      <c r="C40" s="98"/>
      <c r="D40" s="87"/>
      <c r="E40" s="88"/>
      <c r="F40" s="89"/>
      <c r="G40" s="11">
        <f t="shared" si="0"/>
        <v>0</v>
      </c>
      <c r="H40" s="4">
        <f t="shared" si="1"/>
        <v>0</v>
      </c>
    </row>
    <row r="41" spans="1:8" s="8" customFormat="1" x14ac:dyDescent="0.25">
      <c r="A41" s="50"/>
      <c r="B41" s="5"/>
      <c r="C41" s="6"/>
      <c r="D41" s="5"/>
      <c r="E41" s="13"/>
      <c r="F41" s="14"/>
      <c r="G41" s="13"/>
      <c r="H41" s="7"/>
    </row>
    <row r="42" spans="1:8" s="3" customFormat="1" ht="18" customHeight="1" x14ac:dyDescent="0.25">
      <c r="A42" s="91"/>
      <c r="B42" s="92"/>
      <c r="C42" s="74"/>
      <c r="D42" s="76"/>
      <c r="E42" s="76"/>
      <c r="F42" s="74" t="s">
        <v>37</v>
      </c>
      <c r="G42" s="74"/>
      <c r="H42" s="77">
        <f>SUM(H4:H41)</f>
        <v>0</v>
      </c>
    </row>
    <row r="43" spans="1:8" s="3" customFormat="1" ht="18" customHeight="1" x14ac:dyDescent="0.25">
      <c r="A43" s="91"/>
      <c r="B43" s="93"/>
      <c r="C43" s="78"/>
      <c r="D43" s="79"/>
      <c r="E43" s="79"/>
      <c r="F43" s="78" t="s">
        <v>33</v>
      </c>
      <c r="G43" s="78"/>
      <c r="H43" s="80">
        <f>(H42*1.21)-H42</f>
        <v>0</v>
      </c>
    </row>
    <row r="44" spans="1:8" s="3" customFormat="1" ht="18" customHeight="1" x14ac:dyDescent="0.25">
      <c r="A44" s="91"/>
      <c r="B44" s="94"/>
      <c r="C44" s="81"/>
      <c r="D44" s="83"/>
      <c r="E44" s="83"/>
      <c r="F44" s="81" t="s">
        <v>34</v>
      </c>
      <c r="G44" s="81"/>
      <c r="H44" s="84">
        <f>H42+H43</f>
        <v>0</v>
      </c>
    </row>
  </sheetData>
  <sheetProtection algorithmName="SHA-512" hashValue="hfPzZe8X775yHHlbh4p592diSw5KJPw7NjNVKrGGAr3+X43qiNnvg3kM0RqZ9t9W5GUdbLXqHUu2R+lV2PdP5Q==" saltValue="fPVJ3Cuc0K9tel1mQ08Ih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42"/>
  <sheetViews>
    <sheetView showGridLines="0" zoomScale="85" zoomScaleNormal="85" workbookViewId="0">
      <pane ySplit="1" topLeftCell="A2" activePane="bottomLeft" state="frozen"/>
      <selection activeCell="C33" sqref="C33"/>
      <selection pane="bottomLeft" activeCell="B33" sqref="B33"/>
    </sheetView>
  </sheetViews>
  <sheetFormatPr defaultRowHeight="15" x14ac:dyDescent="0.25"/>
  <cols>
    <col min="1" max="1" width="3.7109375" style="17" customWidth="1"/>
    <col min="2" max="2" width="200.7109375" style="124" customWidth="1"/>
    <col min="3" max="4" width="9.140625" style="1"/>
    <col min="5" max="5" width="255.7109375" style="1" bestFit="1" customWidth="1"/>
    <col min="6" max="16384" width="9.140625" style="1"/>
  </cols>
  <sheetData>
    <row r="1" spans="1:7" s="8" customFormat="1" x14ac:dyDescent="0.25">
      <c r="A1" s="99"/>
      <c r="B1" s="123" t="s">
        <v>53</v>
      </c>
    </row>
    <row r="2" spans="1:7" x14ac:dyDescent="0.25">
      <c r="A2" s="100">
        <v>1</v>
      </c>
      <c r="B2" s="27" t="s">
        <v>28</v>
      </c>
    </row>
    <row r="3" spans="1:7" x14ac:dyDescent="0.25">
      <c r="A3" s="100">
        <v>2</v>
      </c>
      <c r="B3" s="27" t="s">
        <v>13</v>
      </c>
    </row>
    <row r="4" spans="1:7" x14ac:dyDescent="0.25">
      <c r="A4" s="100">
        <v>3</v>
      </c>
      <c r="B4" s="27" t="s">
        <v>14</v>
      </c>
    </row>
    <row r="5" spans="1:7" x14ac:dyDescent="0.25">
      <c r="A5" s="100">
        <v>4</v>
      </c>
      <c r="B5" s="27" t="s">
        <v>22</v>
      </c>
    </row>
    <row r="6" spans="1:7" x14ac:dyDescent="0.25">
      <c r="A6" s="100">
        <v>5</v>
      </c>
      <c r="B6" s="27" t="s">
        <v>15</v>
      </c>
    </row>
    <row r="7" spans="1:7" x14ac:dyDescent="0.25">
      <c r="A7" s="100">
        <v>6</v>
      </c>
      <c r="B7" s="42" t="s">
        <v>16</v>
      </c>
    </row>
    <row r="8" spans="1:7" x14ac:dyDescent="0.25">
      <c r="A8" s="100">
        <v>7</v>
      </c>
      <c r="B8" s="42" t="s">
        <v>24</v>
      </c>
    </row>
    <row r="9" spans="1:7" x14ac:dyDescent="0.25">
      <c r="A9" s="100">
        <v>8</v>
      </c>
      <c r="B9" s="42" t="s">
        <v>183</v>
      </c>
    </row>
    <row r="10" spans="1:7" x14ac:dyDescent="0.25">
      <c r="A10" s="100">
        <v>9</v>
      </c>
      <c r="B10" s="125" t="s">
        <v>23</v>
      </c>
      <c r="E10" s="142"/>
    </row>
    <row r="11" spans="1:7" x14ac:dyDescent="0.25">
      <c r="A11" s="100">
        <v>10</v>
      </c>
      <c r="B11" s="42" t="s">
        <v>17</v>
      </c>
    </row>
    <row r="12" spans="1:7" x14ac:dyDescent="0.25">
      <c r="A12" s="100">
        <v>11</v>
      </c>
      <c r="B12" s="42" t="s">
        <v>18</v>
      </c>
    </row>
    <row r="13" spans="1:7" x14ac:dyDescent="0.25">
      <c r="A13" s="100">
        <v>12</v>
      </c>
      <c r="B13" s="42" t="s">
        <v>19</v>
      </c>
      <c r="C13" s="28"/>
      <c r="D13" s="28"/>
      <c r="E13" s="28"/>
      <c r="F13" s="28"/>
      <c r="G13" s="28"/>
    </row>
    <row r="14" spans="1:7" x14ac:dyDescent="0.25">
      <c r="A14" s="100">
        <v>13</v>
      </c>
      <c r="B14" s="142" t="s">
        <v>176</v>
      </c>
      <c r="E14" s="28"/>
    </row>
    <row r="15" spans="1:7" x14ac:dyDescent="0.25">
      <c r="A15" s="100">
        <v>14</v>
      </c>
      <c r="B15" s="116" t="s">
        <v>180</v>
      </c>
      <c r="E15" s="28"/>
    </row>
    <row r="16" spans="1:7" s="116" customFormat="1" x14ac:dyDescent="0.25">
      <c r="A16" s="100"/>
      <c r="B16" s="28" t="s">
        <v>177</v>
      </c>
      <c r="E16" s="28"/>
    </row>
    <row r="17" spans="1:7" s="116" customFormat="1" x14ac:dyDescent="0.25">
      <c r="A17" s="100"/>
      <c r="B17" s="28" t="s">
        <v>178</v>
      </c>
      <c r="E17" s="28"/>
    </row>
    <row r="18" spans="1:7" s="116" customFormat="1" x14ac:dyDescent="0.25">
      <c r="A18" s="100"/>
      <c r="B18" s="28" t="s">
        <v>179</v>
      </c>
      <c r="E18" s="28"/>
    </row>
    <row r="19" spans="1:7" x14ac:dyDescent="0.25">
      <c r="A19" s="100">
        <v>15</v>
      </c>
      <c r="B19" s="126" t="s">
        <v>25</v>
      </c>
    </row>
    <row r="20" spans="1:7" x14ac:dyDescent="0.25">
      <c r="A20" s="100">
        <v>16</v>
      </c>
      <c r="B20" s="42" t="s">
        <v>52</v>
      </c>
      <c r="E20" s="116"/>
    </row>
    <row r="21" spans="1:7" x14ac:dyDescent="0.25">
      <c r="A21" s="100">
        <v>17</v>
      </c>
      <c r="B21" s="42" t="s">
        <v>27</v>
      </c>
      <c r="C21" s="29"/>
      <c r="D21" s="29"/>
      <c r="E21" s="29"/>
      <c r="F21" s="29"/>
      <c r="G21" s="29"/>
    </row>
    <row r="22" spans="1:7" x14ac:dyDescent="0.25">
      <c r="A22" s="100">
        <v>18</v>
      </c>
      <c r="B22" s="42" t="s">
        <v>21</v>
      </c>
    </row>
    <row r="23" spans="1:7" s="116" customFormat="1" x14ac:dyDescent="0.25">
      <c r="A23" s="100"/>
      <c r="B23" s="42" t="s">
        <v>26</v>
      </c>
    </row>
    <row r="24" spans="1:7" ht="30" x14ac:dyDescent="0.25">
      <c r="A24" s="100">
        <v>19</v>
      </c>
      <c r="B24" s="127" t="s">
        <v>123</v>
      </c>
    </row>
    <row r="25" spans="1:7" x14ac:dyDescent="0.25">
      <c r="A25" s="100">
        <v>20</v>
      </c>
      <c r="B25" s="127"/>
    </row>
    <row r="26" spans="1:7" ht="30" x14ac:dyDescent="0.25">
      <c r="A26" s="100">
        <v>21</v>
      </c>
      <c r="B26" s="128" t="s">
        <v>147</v>
      </c>
    </row>
    <row r="27" spans="1:7" ht="45" x14ac:dyDescent="0.25">
      <c r="A27" s="100">
        <v>22</v>
      </c>
      <c r="B27" s="128" t="s">
        <v>148</v>
      </c>
    </row>
    <row r="28" spans="1:7" x14ac:dyDescent="0.25">
      <c r="A28" s="100">
        <v>23</v>
      </c>
      <c r="B28" s="128" t="s">
        <v>160</v>
      </c>
    </row>
    <row r="29" spans="1:7" ht="30" x14ac:dyDescent="0.25">
      <c r="A29" s="100">
        <v>24</v>
      </c>
      <c r="B29" s="128" t="s">
        <v>161</v>
      </c>
    </row>
    <row r="30" spans="1:7" x14ac:dyDescent="0.25">
      <c r="A30" s="100">
        <v>25</v>
      </c>
      <c r="B30" s="128" t="s">
        <v>149</v>
      </c>
    </row>
    <row r="31" spans="1:7" x14ac:dyDescent="0.25">
      <c r="A31" s="100">
        <v>26</v>
      </c>
      <c r="B31" s="128" t="s">
        <v>150</v>
      </c>
    </row>
    <row r="32" spans="1:7" x14ac:dyDescent="0.25">
      <c r="A32" s="100">
        <v>27</v>
      </c>
      <c r="B32" s="122" t="s">
        <v>151</v>
      </c>
    </row>
    <row r="33" spans="1:2" x14ac:dyDescent="0.25">
      <c r="A33" s="100">
        <v>28</v>
      </c>
      <c r="B33" s="122" t="s">
        <v>152</v>
      </c>
    </row>
    <row r="34" spans="1:2" ht="45" x14ac:dyDescent="0.25">
      <c r="A34" s="100">
        <v>29</v>
      </c>
      <c r="B34" s="122" t="s">
        <v>153</v>
      </c>
    </row>
    <row r="35" spans="1:2" ht="30" x14ac:dyDescent="0.25">
      <c r="A35" s="100">
        <v>30</v>
      </c>
      <c r="B35" s="122" t="s">
        <v>154</v>
      </c>
    </row>
    <row r="36" spans="1:2" x14ac:dyDescent="0.25">
      <c r="A36" s="100">
        <v>31</v>
      </c>
      <c r="B36" s="122" t="s">
        <v>155</v>
      </c>
    </row>
    <row r="37" spans="1:2" ht="30" x14ac:dyDescent="0.25">
      <c r="A37" s="100">
        <v>32</v>
      </c>
      <c r="B37" s="122" t="s">
        <v>174</v>
      </c>
    </row>
    <row r="38" spans="1:2" ht="30" x14ac:dyDescent="0.25">
      <c r="A38" s="100">
        <v>33</v>
      </c>
      <c r="B38" s="122" t="s">
        <v>156</v>
      </c>
    </row>
    <row r="39" spans="1:2" x14ac:dyDescent="0.25">
      <c r="A39" s="100">
        <v>34</v>
      </c>
      <c r="B39" s="122" t="s">
        <v>157</v>
      </c>
    </row>
    <row r="40" spans="1:2" x14ac:dyDescent="0.25">
      <c r="A40" s="100">
        <v>35</v>
      </c>
      <c r="B40" s="122" t="s">
        <v>158</v>
      </c>
    </row>
    <row r="41" spans="1:2" ht="30" x14ac:dyDescent="0.25">
      <c r="A41" s="100">
        <v>36</v>
      </c>
      <c r="B41" s="122" t="s">
        <v>175</v>
      </c>
    </row>
    <row r="42" spans="1:2" ht="30" x14ac:dyDescent="0.25">
      <c r="A42" s="100">
        <v>37</v>
      </c>
      <c r="B42" s="122" t="s">
        <v>159</v>
      </c>
    </row>
  </sheetData>
  <sheetProtection algorithmName="SHA-512" hashValue="vKKMSc/Tp7XMBSmo8ExE3Z87spnkQgD8Ah3VI4w22PXefuTDnjB7gj7iM6g+pOAVfTC+vafMjqOpc2VGJot3Tg==" saltValue="64nlJEoJ2XaThzepoiZ8wA=="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723C-D764-4793-AC6A-603B3E7A0FCF}">
  <sheetPr>
    <tabColor rgb="FF173583"/>
  </sheetPr>
  <dimension ref="A1:G26"/>
  <sheetViews>
    <sheetView showGridLines="0" zoomScale="85" zoomScaleNormal="85" workbookViewId="0">
      <pane ySplit="1" topLeftCell="A2" activePane="bottomLeft" state="frozen"/>
      <selection activeCell="C33" sqref="C33"/>
      <selection pane="bottomLeft" activeCell="B10" sqref="B10"/>
    </sheetView>
  </sheetViews>
  <sheetFormatPr defaultRowHeight="15" x14ac:dyDescent="0.25"/>
  <cols>
    <col min="1" max="1" width="4.7109375" style="17" bestFit="1" customWidth="1"/>
    <col min="2" max="2" width="200.7109375" style="1" customWidth="1"/>
    <col min="3" max="16384" width="9.140625" style="1"/>
  </cols>
  <sheetData>
    <row r="1" spans="1:7" s="8" customFormat="1" ht="15.75" x14ac:dyDescent="0.25">
      <c r="A1" s="99"/>
      <c r="B1" s="101" t="s">
        <v>189</v>
      </c>
    </row>
    <row r="2" spans="1:7" x14ac:dyDescent="0.25">
      <c r="A2" s="100"/>
      <c r="B2" s="26" t="s">
        <v>54</v>
      </c>
    </row>
    <row r="3" spans="1:7" x14ac:dyDescent="0.25">
      <c r="A3" s="100" t="s">
        <v>44</v>
      </c>
      <c r="B3" s="1" t="s">
        <v>133</v>
      </c>
    </row>
    <row r="4" spans="1:7" x14ac:dyDescent="0.25">
      <c r="A4" s="100" t="s">
        <v>45</v>
      </c>
      <c r="B4" s="8" t="s">
        <v>58</v>
      </c>
    </row>
    <row r="5" spans="1:7" x14ac:dyDescent="0.25">
      <c r="A5" s="100" t="s">
        <v>46</v>
      </c>
      <c r="B5" s="8" t="s">
        <v>55</v>
      </c>
    </row>
    <row r="6" spans="1:7" x14ac:dyDescent="0.25">
      <c r="A6" s="100" t="s">
        <v>194</v>
      </c>
      <c r="B6" s="31" t="s">
        <v>134</v>
      </c>
    </row>
    <row r="7" spans="1:7" x14ac:dyDescent="0.25">
      <c r="A7" s="100" t="s">
        <v>195</v>
      </c>
      <c r="B7" s="31" t="s">
        <v>135</v>
      </c>
    </row>
    <row r="8" spans="1:7" x14ac:dyDescent="0.25">
      <c r="A8" s="100" t="s">
        <v>196</v>
      </c>
      <c r="B8" s="31" t="s">
        <v>136</v>
      </c>
    </row>
    <row r="9" spans="1:7" x14ac:dyDescent="0.25">
      <c r="A9" s="100" t="s">
        <v>197</v>
      </c>
      <c r="B9" s="31" t="s">
        <v>137</v>
      </c>
    </row>
    <row r="10" spans="1:7" x14ac:dyDescent="0.25">
      <c r="A10" s="100" t="s">
        <v>198</v>
      </c>
      <c r="B10" s="8" t="s">
        <v>132</v>
      </c>
    </row>
    <row r="11" spans="1:7" x14ac:dyDescent="0.25">
      <c r="A11" s="100" t="s">
        <v>199</v>
      </c>
      <c r="B11" s="8" t="s">
        <v>185</v>
      </c>
    </row>
    <row r="12" spans="1:7" x14ac:dyDescent="0.25">
      <c r="A12" s="100" t="s">
        <v>200</v>
      </c>
      <c r="B12" s="42" t="s">
        <v>184</v>
      </c>
    </row>
    <row r="13" spans="1:7" x14ac:dyDescent="0.25">
      <c r="A13" s="100" t="s">
        <v>201</v>
      </c>
      <c r="B13" s="8" t="s">
        <v>56</v>
      </c>
    </row>
    <row r="14" spans="1:7" x14ac:dyDescent="0.25">
      <c r="A14" s="100" t="s">
        <v>202</v>
      </c>
      <c r="B14" s="31" t="s">
        <v>186</v>
      </c>
    </row>
    <row r="15" spans="1:7" x14ac:dyDescent="0.25">
      <c r="A15" s="100" t="s">
        <v>203</v>
      </c>
      <c r="B15" s="31" t="s">
        <v>187</v>
      </c>
      <c r="C15" s="28"/>
      <c r="D15" s="28"/>
      <c r="E15" s="28"/>
      <c r="F15" s="28"/>
      <c r="G15" s="28"/>
    </row>
    <row r="16" spans="1:7" x14ac:dyDescent="0.25">
      <c r="A16" s="100" t="s">
        <v>204</v>
      </c>
      <c r="B16" s="31" t="s">
        <v>188</v>
      </c>
    </row>
    <row r="24" spans="2:2" x14ac:dyDescent="0.25">
      <c r="B24" s="27"/>
    </row>
    <row r="25" spans="2:2" x14ac:dyDescent="0.25">
      <c r="B25" s="27"/>
    </row>
    <row r="26" spans="2:2" x14ac:dyDescent="0.25">
      <c r="B26" s="27"/>
    </row>
  </sheetData>
  <sheetProtection algorithmName="SHA-512" hashValue="RJufu1PxyXFHF9X6inuKd45+X88cSStUir5gRFgLNN0vAzkKkKaAUiLZmqQktmKg9oQk0yKSjYudh/meaD+9gg==" saltValue="8tzjpyrJZ4TCoYwOtISYHw==" spinCount="100000" sheet="1" objects="1" scenarios="1"/>
  <phoneticPr fontId="19"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C7BC-A831-435E-929D-CCAEAB16935A}">
  <sheetPr>
    <tabColor rgb="FF173583"/>
  </sheetPr>
  <dimension ref="A1:G42"/>
  <sheetViews>
    <sheetView showGridLines="0" zoomScale="85" zoomScaleNormal="85" workbookViewId="0">
      <pane ySplit="1" topLeftCell="A2" activePane="bottomLeft" state="frozen"/>
      <selection activeCell="C33" sqref="C33"/>
      <selection pane="bottomLeft" activeCell="B13" sqref="B13"/>
    </sheetView>
  </sheetViews>
  <sheetFormatPr defaultRowHeight="15" x14ac:dyDescent="0.25"/>
  <cols>
    <col min="1" max="1" width="4.7109375" style="17" bestFit="1" customWidth="1"/>
    <col min="2" max="2" width="200.7109375" style="1" customWidth="1"/>
    <col min="3" max="16384" width="9.140625" style="1"/>
  </cols>
  <sheetData>
    <row r="1" spans="1:3" s="8" customFormat="1" ht="15.75" x14ac:dyDescent="0.25">
      <c r="A1" s="99"/>
      <c r="B1" s="101" t="s">
        <v>190</v>
      </c>
    </row>
    <row r="2" spans="1:3" x14ac:dyDescent="0.25">
      <c r="A2" s="100"/>
      <c r="B2" s="26" t="s">
        <v>59</v>
      </c>
    </row>
    <row r="3" spans="1:3" x14ac:dyDescent="0.25">
      <c r="A3" s="100" t="s">
        <v>47</v>
      </c>
      <c r="B3" s="1" t="s">
        <v>133</v>
      </c>
    </row>
    <row r="4" spans="1:3" x14ac:dyDescent="0.25">
      <c r="A4" s="100" t="s">
        <v>48</v>
      </c>
      <c r="B4" s="1" t="s">
        <v>58</v>
      </c>
    </row>
    <row r="5" spans="1:3" x14ac:dyDescent="0.25">
      <c r="A5" s="100" t="s">
        <v>49</v>
      </c>
      <c r="B5" s="33" t="s">
        <v>127</v>
      </c>
    </row>
    <row r="6" spans="1:3" x14ac:dyDescent="0.25">
      <c r="A6" s="100" t="s">
        <v>207</v>
      </c>
      <c r="B6" s="31" t="s">
        <v>64</v>
      </c>
    </row>
    <row r="7" spans="1:3" x14ac:dyDescent="0.25">
      <c r="A7" s="100" t="s">
        <v>208</v>
      </c>
      <c r="B7" s="31" t="s">
        <v>162</v>
      </c>
    </row>
    <row r="8" spans="1:3" x14ac:dyDescent="0.25">
      <c r="A8" s="100" t="s">
        <v>209</v>
      </c>
      <c r="B8" s="31" t="s">
        <v>186</v>
      </c>
      <c r="C8" s="116"/>
    </row>
    <row r="9" spans="1:3" x14ac:dyDescent="0.25">
      <c r="A9" s="100" t="s">
        <v>210</v>
      </c>
      <c r="B9" s="31" t="s">
        <v>306</v>
      </c>
    </row>
    <row r="10" spans="1:3" x14ac:dyDescent="0.25">
      <c r="A10" s="100" t="s">
        <v>211</v>
      </c>
      <c r="B10" s="31" t="s">
        <v>307</v>
      </c>
    </row>
    <row r="11" spans="1:3" x14ac:dyDescent="0.25">
      <c r="A11" s="100" t="s">
        <v>212</v>
      </c>
      <c r="B11" s="31" t="s">
        <v>191</v>
      </c>
    </row>
    <row r="12" spans="1:3" x14ac:dyDescent="0.25">
      <c r="A12" s="100" t="s">
        <v>213</v>
      </c>
      <c r="B12" s="31" t="s">
        <v>138</v>
      </c>
    </row>
    <row r="13" spans="1:3" x14ac:dyDescent="0.25">
      <c r="A13" s="100" t="s">
        <v>214</v>
      </c>
      <c r="B13" s="31" t="s">
        <v>139</v>
      </c>
    </row>
    <row r="14" spans="1:3" x14ac:dyDescent="0.25">
      <c r="A14" s="100" t="s">
        <v>215</v>
      </c>
      <c r="B14" s="31" t="s">
        <v>140</v>
      </c>
    </row>
    <row r="15" spans="1:3" x14ac:dyDescent="0.25">
      <c r="A15" s="100" t="s">
        <v>216</v>
      </c>
      <c r="B15" s="31" t="s">
        <v>141</v>
      </c>
    </row>
    <row r="16" spans="1:3" x14ac:dyDescent="0.25">
      <c r="A16" s="100" t="s">
        <v>217</v>
      </c>
      <c r="B16" s="31" t="s">
        <v>63</v>
      </c>
    </row>
    <row r="17" spans="1:7" x14ac:dyDescent="0.25">
      <c r="A17" s="100" t="s">
        <v>218</v>
      </c>
      <c r="B17" s="31" t="s">
        <v>61</v>
      </c>
    </row>
    <row r="18" spans="1:7" x14ac:dyDescent="0.25">
      <c r="A18" s="100" t="s">
        <v>219</v>
      </c>
      <c r="B18" s="116" t="s">
        <v>308</v>
      </c>
    </row>
    <row r="19" spans="1:7" x14ac:dyDescent="0.25">
      <c r="A19" s="100" t="s">
        <v>220</v>
      </c>
      <c r="B19" s="116" t="s">
        <v>132</v>
      </c>
    </row>
    <row r="20" spans="1:7" x14ac:dyDescent="0.25">
      <c r="A20" s="100" t="s">
        <v>221</v>
      </c>
      <c r="B20" s="27" t="s">
        <v>57</v>
      </c>
    </row>
    <row r="21" spans="1:7" x14ac:dyDescent="0.25">
      <c r="A21" s="100" t="s">
        <v>222</v>
      </c>
      <c r="B21" s="40" t="s">
        <v>90</v>
      </c>
      <c r="C21" s="28"/>
      <c r="D21" s="28"/>
      <c r="E21" s="28"/>
      <c r="F21" s="28"/>
      <c r="G21" s="28"/>
    </row>
    <row r="22" spans="1:7" x14ac:dyDescent="0.25">
      <c r="A22" s="100" t="s">
        <v>223</v>
      </c>
      <c r="B22" s="116" t="s">
        <v>60</v>
      </c>
      <c r="C22" s="28"/>
      <c r="D22" s="28"/>
      <c r="E22" s="28"/>
      <c r="F22" s="28"/>
      <c r="G22" s="28"/>
    </row>
    <row r="23" spans="1:7" x14ac:dyDescent="0.25">
      <c r="B23" s="33"/>
    </row>
    <row r="24" spans="1:7" x14ac:dyDescent="0.25">
      <c r="B24" s="33"/>
    </row>
    <row r="26" spans="1:7" x14ac:dyDescent="0.25">
      <c r="B26" s="33"/>
    </row>
    <row r="27" spans="1:7" x14ac:dyDescent="0.25">
      <c r="B27" s="33"/>
    </row>
    <row r="28" spans="1:7" x14ac:dyDescent="0.25">
      <c r="B28" s="33"/>
    </row>
    <row r="29" spans="1:7" x14ac:dyDescent="0.25">
      <c r="B29" s="33"/>
    </row>
    <row r="32" spans="1:7" x14ac:dyDescent="0.25">
      <c r="B32" s="31"/>
    </row>
    <row r="37" spans="2:2" x14ac:dyDescent="0.25">
      <c r="B37" s="33"/>
    </row>
    <row r="38" spans="2:2" x14ac:dyDescent="0.25">
      <c r="B38" s="33"/>
    </row>
    <row r="39" spans="2:2" x14ac:dyDescent="0.25">
      <c r="B39" s="33"/>
    </row>
    <row r="40" spans="2:2" x14ac:dyDescent="0.25">
      <c r="B40" s="26"/>
    </row>
    <row r="42" spans="2:2" x14ac:dyDescent="0.25">
      <c r="B42" s="31"/>
    </row>
  </sheetData>
  <sheetProtection algorithmName="SHA-512" hashValue="dPIPH2OcB946tXkiWgcZ+Tvka6r3bGM/O2PhbtM2jXOMVXgzZYtF+zlLSs8ZvsaflqEW3ZUP2uAOxrMsv0fzKg==" saltValue="4tB2QX3EQYGqkK3Bm8dVXw==" spinCount="100000" sheet="1" objects="1" scenarios="1"/>
  <phoneticPr fontId="19"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225A4-F866-46E4-B8A4-CE834B4CB0DF}">
  <sheetPr>
    <tabColor rgb="FF173583"/>
  </sheetPr>
  <dimension ref="A1:G36"/>
  <sheetViews>
    <sheetView showGridLines="0" zoomScale="85" zoomScaleNormal="85" workbookViewId="0">
      <pane ySplit="1" topLeftCell="A2" activePane="bottomLeft" state="frozen"/>
      <selection activeCell="B33" sqref="B33"/>
      <selection pane="bottomLeft" activeCell="B18" sqref="B18"/>
    </sheetView>
  </sheetViews>
  <sheetFormatPr defaultRowHeight="15" x14ac:dyDescent="0.25"/>
  <cols>
    <col min="1" max="1" width="4.7109375" style="17" bestFit="1" customWidth="1"/>
    <col min="2" max="2" width="200.7109375" style="1" customWidth="1"/>
    <col min="3" max="3" width="9.140625" style="1"/>
    <col min="4" max="4" width="98.42578125" style="1" customWidth="1"/>
    <col min="5" max="16384" width="9.140625" style="1"/>
  </cols>
  <sheetData>
    <row r="1" spans="1:2" s="8" customFormat="1" ht="15.75" x14ac:dyDescent="0.25">
      <c r="A1" s="99"/>
      <c r="B1" s="101" t="s">
        <v>291</v>
      </c>
    </row>
    <row r="2" spans="1:2" s="8" customFormat="1" x14ac:dyDescent="0.25">
      <c r="A2" s="99"/>
      <c r="B2" s="30" t="s">
        <v>292</v>
      </c>
    </row>
    <row r="3" spans="1:2" x14ac:dyDescent="0.25">
      <c r="A3" s="100" t="s">
        <v>50</v>
      </c>
      <c r="B3" s="1" t="s">
        <v>133</v>
      </c>
    </row>
    <row r="4" spans="1:2" x14ac:dyDescent="0.25">
      <c r="A4" s="100" t="s">
        <v>51</v>
      </c>
      <c r="B4" s="1" t="s">
        <v>67</v>
      </c>
    </row>
    <row r="5" spans="1:2" x14ac:dyDescent="0.25">
      <c r="A5" s="100" t="s">
        <v>62</v>
      </c>
      <c r="B5" s="33" t="s">
        <v>127</v>
      </c>
    </row>
    <row r="6" spans="1:2" x14ac:dyDescent="0.25">
      <c r="A6" s="100" t="s">
        <v>224</v>
      </c>
      <c r="B6" s="31" t="s">
        <v>64</v>
      </c>
    </row>
    <row r="7" spans="1:2" x14ac:dyDescent="0.25">
      <c r="A7" s="100" t="s">
        <v>225</v>
      </c>
      <c r="B7" s="31" t="s">
        <v>138</v>
      </c>
    </row>
    <row r="8" spans="1:2" x14ac:dyDescent="0.25">
      <c r="A8" s="100" t="s">
        <v>226</v>
      </c>
      <c r="B8" s="31" t="s">
        <v>139</v>
      </c>
    </row>
    <row r="9" spans="1:2" x14ac:dyDescent="0.25">
      <c r="A9" s="100" t="s">
        <v>227</v>
      </c>
      <c r="B9" s="31" t="s">
        <v>143</v>
      </c>
    </row>
    <row r="10" spans="1:2" x14ac:dyDescent="0.25">
      <c r="A10" s="100" t="s">
        <v>228</v>
      </c>
      <c r="B10" s="31" t="s">
        <v>141</v>
      </c>
    </row>
    <row r="11" spans="1:2" x14ac:dyDescent="0.25">
      <c r="A11" s="100" t="s">
        <v>229</v>
      </c>
      <c r="B11" s="31" t="s">
        <v>63</v>
      </c>
    </row>
    <row r="12" spans="1:2" x14ac:dyDescent="0.25">
      <c r="A12" s="100" t="s">
        <v>230</v>
      </c>
      <c r="B12" s="31" t="s">
        <v>61</v>
      </c>
    </row>
    <row r="13" spans="1:2" x14ac:dyDescent="0.25">
      <c r="A13" s="100" t="s">
        <v>231</v>
      </c>
      <c r="B13" s="27" t="s">
        <v>96</v>
      </c>
    </row>
    <row r="14" spans="1:2" x14ac:dyDescent="0.25">
      <c r="A14" s="100" t="s">
        <v>232</v>
      </c>
      <c r="B14" s="40" t="s">
        <v>71</v>
      </c>
    </row>
    <row r="15" spans="1:2" x14ac:dyDescent="0.25">
      <c r="A15" s="100"/>
      <c r="B15" s="30" t="s">
        <v>293</v>
      </c>
    </row>
    <row r="16" spans="1:2" x14ac:dyDescent="0.25">
      <c r="A16" s="100" t="s">
        <v>233</v>
      </c>
      <c r="B16" s="1" t="s">
        <v>58</v>
      </c>
    </row>
    <row r="17" spans="1:7" x14ac:dyDescent="0.25">
      <c r="A17" s="100" t="s">
        <v>234</v>
      </c>
      <c r="B17" s="31" t="s">
        <v>162</v>
      </c>
    </row>
    <row r="18" spans="1:7" x14ac:dyDescent="0.25">
      <c r="A18" s="100" t="s">
        <v>235</v>
      </c>
      <c r="B18" s="31" t="s">
        <v>124</v>
      </c>
    </row>
    <row r="19" spans="1:7" x14ac:dyDescent="0.25">
      <c r="A19" s="100" t="s">
        <v>236</v>
      </c>
      <c r="B19" s="31" t="s">
        <v>65</v>
      </c>
    </row>
    <row r="20" spans="1:7" x14ac:dyDescent="0.25">
      <c r="A20" s="100" t="s">
        <v>237</v>
      </c>
      <c r="B20" s="31" t="s">
        <v>164</v>
      </c>
    </row>
    <row r="21" spans="1:7" x14ac:dyDescent="0.25">
      <c r="A21" s="100" t="s">
        <v>238</v>
      </c>
      <c r="B21" s="31" t="s">
        <v>66</v>
      </c>
    </row>
    <row r="22" spans="1:7" x14ac:dyDescent="0.25">
      <c r="A22" s="100" t="s">
        <v>239</v>
      </c>
      <c r="B22" s="31" t="s">
        <v>70</v>
      </c>
    </row>
    <row r="23" spans="1:7" x14ac:dyDescent="0.25">
      <c r="A23" s="100" t="s">
        <v>240</v>
      </c>
      <c r="B23" s="33" t="s">
        <v>126</v>
      </c>
    </row>
    <row r="24" spans="1:7" x14ac:dyDescent="0.25">
      <c r="A24" s="100" t="s">
        <v>241</v>
      </c>
      <c r="B24" s="31" t="s">
        <v>206</v>
      </c>
    </row>
    <row r="25" spans="1:7" x14ac:dyDescent="0.25">
      <c r="A25" s="100" t="s">
        <v>242</v>
      </c>
      <c r="B25" s="34" t="s">
        <v>68</v>
      </c>
    </row>
    <row r="26" spans="1:7" x14ac:dyDescent="0.25">
      <c r="A26" s="100"/>
      <c r="B26" s="30" t="s">
        <v>294</v>
      </c>
    </row>
    <row r="27" spans="1:7" x14ac:dyDescent="0.25">
      <c r="A27" s="100" t="s">
        <v>243</v>
      </c>
      <c r="B27" s="31" t="s">
        <v>75</v>
      </c>
    </row>
    <row r="28" spans="1:7" x14ac:dyDescent="0.25">
      <c r="A28" s="100" t="s">
        <v>244</v>
      </c>
      <c r="B28" s="31" t="s">
        <v>76</v>
      </c>
    </row>
    <row r="29" spans="1:7" x14ac:dyDescent="0.25">
      <c r="A29" s="100" t="s">
        <v>245</v>
      </c>
      <c r="B29" s="33" t="s">
        <v>72</v>
      </c>
      <c r="C29" s="28"/>
      <c r="D29" s="28"/>
      <c r="E29" s="28"/>
      <c r="F29" s="28"/>
      <c r="G29" s="28"/>
    </row>
    <row r="30" spans="1:7" x14ac:dyDescent="0.25">
      <c r="A30" s="100" t="s">
        <v>246</v>
      </c>
      <c r="B30" s="31" t="s">
        <v>89</v>
      </c>
      <c r="D30" s="34"/>
    </row>
    <row r="31" spans="1:7" x14ac:dyDescent="0.25">
      <c r="B31" s="31"/>
      <c r="D31" s="41"/>
    </row>
    <row r="32" spans="1:7" x14ac:dyDescent="0.25">
      <c r="B32" s="31"/>
      <c r="D32" s="27"/>
    </row>
    <row r="33" spans="2:4" x14ac:dyDescent="0.25">
      <c r="B33" s="27"/>
      <c r="D33" s="27"/>
    </row>
    <row r="34" spans="2:4" x14ac:dyDescent="0.25">
      <c r="D34" s="42"/>
    </row>
    <row r="35" spans="2:4" x14ac:dyDescent="0.25">
      <c r="B35" s="27"/>
      <c r="D35" s="42"/>
    </row>
    <row r="36" spans="2:4" x14ac:dyDescent="0.25">
      <c r="B36" s="40"/>
    </row>
  </sheetData>
  <sheetProtection algorithmName="SHA-512" hashValue="xAobEFRtvtf62bANXrqD9PfZxVxKdQRtu6dw9v1mvspmvUsIypa2EUu11uxlhpWtGA89CtnzPx2AonmJV+CoNA==" saltValue="z4m7HUtPEFDGYAZ3D+oKHQ==" spinCount="100000" sheet="1" objects="1" scenarios="1"/>
  <phoneticPr fontId="19"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80F9-1046-4A8B-A4C2-77379EE896A2}">
  <sheetPr>
    <tabColor rgb="FF173583"/>
  </sheetPr>
  <dimension ref="A1:B14"/>
  <sheetViews>
    <sheetView showGridLines="0" zoomScale="85" zoomScaleNormal="85" workbookViewId="0">
      <pane ySplit="1" topLeftCell="A2" activePane="bottomLeft" state="frozen"/>
      <selection activeCell="B33" sqref="B33"/>
      <selection pane="bottomLeft" activeCell="B4" sqref="B4"/>
    </sheetView>
  </sheetViews>
  <sheetFormatPr defaultRowHeight="15" x14ac:dyDescent="0.25"/>
  <cols>
    <col min="1" max="1" width="3.7109375" style="17" customWidth="1"/>
    <col min="2" max="2" width="200.7109375" style="1" customWidth="1"/>
    <col min="3" max="3" width="9.140625" style="1"/>
    <col min="4" max="4" width="98.42578125" style="1" customWidth="1"/>
    <col min="5" max="16384" width="9.140625" style="1"/>
  </cols>
  <sheetData>
    <row r="1" spans="1:2" s="8" customFormat="1" ht="15.75" x14ac:dyDescent="0.25">
      <c r="A1" s="99"/>
      <c r="B1" s="101" t="s">
        <v>295</v>
      </c>
    </row>
    <row r="2" spans="1:2" s="8" customFormat="1" x14ac:dyDescent="0.25">
      <c r="A2" s="100" t="s">
        <v>69</v>
      </c>
      <c r="B2" s="31" t="s">
        <v>84</v>
      </c>
    </row>
    <row r="3" spans="1:2" x14ac:dyDescent="0.25">
      <c r="A3" s="100" t="s">
        <v>73</v>
      </c>
      <c r="B3" s="31" t="s">
        <v>144</v>
      </c>
    </row>
    <row r="4" spans="1:2" x14ac:dyDescent="0.25">
      <c r="A4" s="100" t="s">
        <v>74</v>
      </c>
      <c r="B4" s="31" t="s">
        <v>145</v>
      </c>
    </row>
    <row r="5" spans="1:2" x14ac:dyDescent="0.25">
      <c r="A5" s="100" t="s">
        <v>80</v>
      </c>
      <c r="B5" s="31" t="s">
        <v>86</v>
      </c>
    </row>
    <row r="6" spans="1:2" x14ac:dyDescent="0.25">
      <c r="A6" s="100" t="s">
        <v>125</v>
      </c>
      <c r="B6" s="31" t="s">
        <v>85</v>
      </c>
    </row>
    <row r="7" spans="1:2" x14ac:dyDescent="0.25">
      <c r="A7" s="100" t="s">
        <v>254</v>
      </c>
      <c r="B7" s="34" t="s">
        <v>87</v>
      </c>
    </row>
    <row r="13" spans="1:2" x14ac:dyDescent="0.25">
      <c r="B13" s="31"/>
    </row>
    <row r="14" spans="1:2" x14ac:dyDescent="0.25">
      <c r="B14" s="31"/>
    </row>
  </sheetData>
  <sheetProtection algorithmName="SHA-512" hashValue="o5caHZyTV+QvKCiJPTAkOcs81+4h41wE3d2qanyUlA3HKagEZY7zzqhBDbVhb/QrbbJjjRH/TPWM7AXch1cAxQ==" saltValue="CaZtHeg8jcTxhG+uNwcUdg==" spinCount="100000" sheet="1" objects="1" scenarios="1"/>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3</vt:i4>
      </vt:variant>
    </vt:vector>
  </HeadingPairs>
  <TitlesOfParts>
    <vt:vector size="15" baseType="lpstr">
      <vt:lpstr>Algemene gegevens</vt:lpstr>
      <vt:lpstr>Prijzenblad meubilair</vt:lpstr>
      <vt:lpstr>Prijzenblad Interieurontwerp</vt:lpstr>
      <vt:lpstr>Prijzenblad ontwerp B</vt:lpstr>
      <vt:lpstr>Algemene eisen</vt:lpstr>
      <vt:lpstr>1. LL stoel VO</vt:lpstr>
      <vt:lpstr>2. LL tafel VO</vt:lpstr>
      <vt:lpstr>3. Bureau</vt:lpstr>
      <vt:lpstr>4. Bureaustoel</vt:lpstr>
      <vt:lpstr>5. Kasten</vt:lpstr>
      <vt:lpstr>6. Kantinetafel</vt:lpstr>
      <vt:lpstr>7. Kantinestoel</vt:lpstr>
      <vt:lpstr>'Algemene eisen'!_Hlk53649832</vt:lpstr>
      <vt:lpstr>'Algemene gegevens'!Afdrukbereik</vt:lpstr>
      <vt:lpstr>'Prijzenblad meubilair'!Afdrukbereik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2022-06-14T07:51:11Z</dcterms:modified>
</cp:coreProperties>
</file>