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29"/>
  <workbookPr defaultThemeVersion="166925"/>
  <mc:AlternateContent xmlns:mc="http://schemas.openxmlformats.org/markup-compatibility/2006">
    <mc:Choice Requires="x15">
      <x15ac:absPath xmlns:x15ac="http://schemas.microsoft.com/office/spreadsheetml/2010/11/ac" url="https://unitedqualitybv.sharepoint.com/klanten/Docs/Groningen/EA verwerking afval (928)/07. Nota van inlichtingen/"/>
    </mc:Choice>
  </mc:AlternateContent>
  <xr:revisionPtr revIDLastSave="11" documentId="8_{98B5813F-C89F-414B-9C54-B43C47CC6D76}" xr6:coauthVersionLast="47" xr6:coauthVersionMax="47" xr10:uidLastSave="{BF3EA3DB-6BEE-425D-BF59-F7F7F7D2A2FC}"/>
  <bookViews>
    <workbookView xWindow="-120" yWindow="-16320" windowWidth="29040" windowHeight="15840" activeTab="1" xr2:uid="{4638715C-DD07-4D64-BC16-C392762E3321}"/>
  </bookViews>
  <sheets>
    <sheet name="Voorblad" sheetId="1" r:id="rId1"/>
    <sheet name="1. Kwaliteit Perceel 9" sheetId="2" r:id="rId2"/>
    <sheet name="2. Prijs Perceel 9" sheetId="3" r:id="rId3"/>
    <sheet name="3. Fictieve inschrijfprijs P9" sheetId="4" r:id="rId4"/>
  </sheets>
  <definedNames>
    <definedName name="_xlnm.Print_Area" localSheetId="1">'1. Kwaliteit Perceel 9'!$A$1:$J$52</definedName>
    <definedName name="_xlnm.Print_Area" localSheetId="2">'2. Prijs Perceel 9'!$A$1:$G$30</definedName>
    <definedName name="_xlnm.Print_Area" localSheetId="3">'3. Fictieve inschrijfprijs P9'!$A$1:$C$8</definedName>
    <definedName name="_xlnm.Print_Area" localSheetId="0">Voorblad!$B$2:$H$11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8" i="2" l="1"/>
  <c r="F36" i="2"/>
  <c r="F24" i="2"/>
  <c r="G13" i="3"/>
  <c r="G12" i="3"/>
  <c r="G11" i="3"/>
  <c r="G8" i="3"/>
  <c r="G4" i="3"/>
  <c r="F13" i="2"/>
  <c r="F4" i="2"/>
  <c r="G15" i="3" l="1"/>
  <c r="C5" i="4" s="1"/>
  <c r="F48" i="2"/>
  <c r="C4" i="4" s="1"/>
  <c r="C7" i="4" l="1"/>
</calcChain>
</file>

<file path=xl/sharedStrings.xml><?xml version="1.0" encoding="utf-8"?>
<sst xmlns="http://schemas.openxmlformats.org/spreadsheetml/2006/main" count="173" uniqueCount="110">
  <si>
    <t>Inhoud:</t>
  </si>
  <si>
    <t>T1.</t>
  </si>
  <si>
    <t>T2.</t>
  </si>
  <si>
    <t>T3.</t>
  </si>
  <si>
    <t>Beoordeling aangeboden ontvangstlocatie</t>
  </si>
  <si>
    <t>NR.</t>
  </si>
  <si>
    <t>Vraag</t>
  </si>
  <si>
    <t>Vraagstelling</t>
  </si>
  <si>
    <t>Antwoord</t>
  </si>
  <si>
    <t>Maximale kwaliteitswaarde</t>
  </si>
  <si>
    <t>Behaalde fictieve korting</t>
  </si>
  <si>
    <t>Toekennen van de score</t>
  </si>
  <si>
    <t>KG-1</t>
  </si>
  <si>
    <t>A</t>
  </si>
  <si>
    <t>Wat is de aangeboden ontvangstlocatie? Minimaal de volgende gegevens moeten worden verstrekt:
- volledige naam van de ontvangstlocatie;
- volledig adres van de ontvangstlocatie;
- type locatie (verwerkingslocatie of overslaglocatie)
- eigenaar van de ontvangstlocatie.</t>
  </si>
  <si>
    <t>Naam:
Adres:
Type:
Eigenaar:</t>
  </si>
  <si>
    <t>B</t>
  </si>
  <si>
    <t>Wat is de reistijd vanaf het centrale punt in het werkgebied naar de ontvangstlocatie (berekenen conform eis O-4)? Het gaat om een enkele reis. De reistijd moet opgegeven worden in hele minuten.</t>
  </si>
  <si>
    <t>C</t>
  </si>
  <si>
    <t>Indienen van bewijsvoering conform de in eis O-4 uitgewerkte methode.</t>
  </si>
  <si>
    <t>In een PDF document bijvoegen achter onderdeel 05  van de inschrijving.</t>
  </si>
  <si>
    <t>Minimale reistijd</t>
  </si>
  <si>
    <t>Maximale reistijd</t>
  </si>
  <si>
    <t>CO2 Prestatie ladder</t>
  </si>
  <si>
    <t>KG-2</t>
  </si>
  <si>
    <t>Beschikt inschrijver over een CO2 Prestatieladder certificering?</t>
  </si>
  <si>
    <t>[Invullen door inschrijver]</t>
  </si>
  <si>
    <t>A) Nee.</t>
  </si>
  <si>
    <t>B) Ja, inschrijver is gecertificeerd op niveau 1</t>
  </si>
  <si>
    <t>C) Ja, inschrijver is gecertificeerd op niveau 2</t>
  </si>
  <si>
    <t>D) Ja, inschrijver is gecertificeerd op niveau 3</t>
  </si>
  <si>
    <t>E) Ja, inschrijver is gecertificeerd op niveau 4</t>
  </si>
  <si>
    <t>F) Ja, inschrijver is gecertificeerd op niveau 5</t>
  </si>
  <si>
    <t>Maximaal te behalen fictieve korting</t>
  </si>
  <si>
    <t>Totaal</t>
  </si>
  <si>
    <t xml:space="preserve">Voorwaarden </t>
  </si>
  <si>
    <t>Voorwaarde</t>
  </si>
  <si>
    <t>ALG</t>
  </si>
  <si>
    <t xml:space="preserve">Inschrijver past, op straffe van uitsluiting, alleen de geel gearceerde cellen aan. Inschrijver moet alle geel gearceerde cellen correct en ondubbelzinnig invullen. </t>
  </si>
  <si>
    <t>Ontvangst</t>
  </si>
  <si>
    <t xml:space="preserve">Omschrijving </t>
  </si>
  <si>
    <t>Afvalstroom</t>
  </si>
  <si>
    <t>Eenheid</t>
  </si>
  <si>
    <r>
      <t xml:space="preserve">Prijs per eenheid (A) excl. btw </t>
    </r>
    <r>
      <rPr>
        <b/>
        <sz val="11"/>
        <color theme="1"/>
        <rFont val="Calibri Light"/>
        <family val="2"/>
        <scheme val="major"/>
      </rPr>
      <t>(1)</t>
    </r>
  </si>
  <si>
    <r>
      <t xml:space="preserve">Aantal (B) </t>
    </r>
    <r>
      <rPr>
        <b/>
        <sz val="11"/>
        <color theme="1"/>
        <rFont val="Calibri Light"/>
        <family val="2"/>
        <scheme val="major"/>
      </rPr>
      <t>(2)</t>
    </r>
  </si>
  <si>
    <t>Subtotalen (AxB) excl. btw</t>
  </si>
  <si>
    <t>PR-1</t>
  </si>
  <si>
    <t>Prijs voor ontvangst (incl. eventueel op-, overslag en transport)</t>
  </si>
  <si>
    <t>Ton</t>
  </si>
  <si>
    <t>PR-2</t>
  </si>
  <si>
    <t>PR-3</t>
  </si>
  <si>
    <t>Verwerking</t>
  </si>
  <si>
    <t>PR-4</t>
  </si>
  <si>
    <t>Totale inschrijfprijs (3)</t>
  </si>
  <si>
    <t>Gegevens ontvangstlocatie (indien afwijkend van verwerkingslocatie)</t>
  </si>
  <si>
    <t>Naam</t>
  </si>
  <si>
    <t>Adres</t>
  </si>
  <si>
    <t>Postcode</t>
  </si>
  <si>
    <t>Plaats</t>
  </si>
  <si>
    <t>Eigenaar</t>
  </si>
  <si>
    <t>Gegevens verwerkingslocatie</t>
  </si>
  <si>
    <t xml:space="preserve">De eenheidsprijzen zijn conform alle voorwaarden uit het programma van eisen en alle overige aanbestedingsdocumenten (waaronder de kwalitatieve gunningscriteria). </t>
  </si>
  <si>
    <t>De genoemde aantallen worden alleen gebruikt voor de beoordeling van het onderdeel prijs. Aan de genoemde aantallen kunnen geen rechten worden ontleend. De vaste prijzen per eenheid (zoals in dit formulier aangegeven) zijn tijdens de uitvoering van de opdracht van toepassing, ongeacht het daadwerkelijke aantal.</t>
  </si>
  <si>
    <t>Deze prijs wordt gebruikt voor de beoordeling van het onderdeel prijs en de beoordeling van de fictieve inschrijfprijs.</t>
  </si>
  <si>
    <t>KG</t>
  </si>
  <si>
    <t>PR</t>
  </si>
  <si>
    <t>Totale inschrijfprijs</t>
  </si>
  <si>
    <t>BSA</t>
  </si>
  <si>
    <r>
      <t xml:space="preserve">Als de reistijd gelijk is aan de voor dit perceel vastgestelde maximale reistijd (conform tabblad 1) = geen kwaliteitswaarde (zijnde €0,- fictieve korting op de inschrijfprijs). 
Als de reistijd gelijk is aan de minimale reistijd (zijnde 5 minuten) = maximale kwaliteitswaarde (zijnde de maximale fictieve korting op inschrijfprijs).
Formule voor het berekenen van de behaalde kwaliteitswaarde (zijnde de fictieve korting op de inschrijfprijs):
</t>
    </r>
    <r>
      <rPr>
        <i/>
        <sz val="9"/>
        <color theme="1"/>
        <rFont val="Century Gothic"/>
        <family val="2"/>
      </rPr>
      <t>Formule: (1-(aangeboden reistijd-minimale reistijd)/maximale reistijd-minimale reistijd))*maximale kwaliteitswaarde = fictieve korting op inschrijfprijs</t>
    </r>
  </si>
  <si>
    <t>Optionele prijzen (worden niet meegenomen in de inschrijfprijs)</t>
  </si>
  <si>
    <t>Prijs per eenheid</t>
  </si>
  <si>
    <r>
      <t xml:space="preserve">Aantal (B) </t>
    </r>
    <r>
      <rPr>
        <b/>
        <sz val="11"/>
        <color theme="1"/>
        <rFont val="Calibri Light"/>
        <family val="2"/>
        <scheme val="major"/>
      </rPr>
      <t>(3)</t>
    </r>
  </si>
  <si>
    <t>Transport per vracht (container) van Woldjerspoor naar de ontvangstlocatie en container retour plaatsen</t>
  </si>
  <si>
    <t>Rit</t>
  </si>
  <si>
    <t>Transport per uur voor een container van Woldjerspoor naar de ontvangstlocatie en container retour plaatsen</t>
  </si>
  <si>
    <t>Uur</t>
  </si>
  <si>
    <t>PR-5</t>
  </si>
  <si>
    <t>Beschikbaar stellen van een 40 m3 container voor A- /B-hout</t>
  </si>
  <si>
    <t>Stuks</t>
  </si>
  <si>
    <t>Bijlage 04B - Invulformulier gunningscriteria perceel 9 
Dakleer Gemeente Groningen Vinkhuizen, Commercieel &amp; ARCG
Behorende bij de Europese openbare aanbesteding 
"Verwerking van de afval- en reststromen: Hout, BSA en Dakleer"</t>
  </si>
  <si>
    <t>Kwalitatieve gunningscriteria perceel 9</t>
  </si>
  <si>
    <t>Prijsinvulformulier perceel 9</t>
  </si>
  <si>
    <t>Fictieve inschrijfprijs perceel 9</t>
  </si>
  <si>
    <t>Bijlage 04C
Tab 1: Kwalitatieve gunningscriteria perceel 9</t>
  </si>
  <si>
    <t>Bijlage 04C
Tab 2: Prijsinvulformulier perceel 9</t>
  </si>
  <si>
    <t>Bijlage 04C
Tab 3: Fictieve inschrijfprijs perceel 9</t>
  </si>
  <si>
    <t>PSO prestatieniveau</t>
  </si>
  <si>
    <t>Antwoord (meerkeuze)</t>
  </si>
  <si>
    <t>KG-3</t>
  </si>
  <si>
    <t>Beschikt inschrijver over een prestatieniveau van de Prestatieladder Socialer Ondernemen (PSO)?</t>
  </si>
  <si>
    <t>F) Ja, inschrijver heeft PSO Trede 3 en PSO 30+ certificering</t>
  </si>
  <si>
    <t>B) Ja, inschrijver heeft de Aspirant-status</t>
  </si>
  <si>
    <t>C) Ja, inschrijver heeft PSO Trede 1</t>
  </si>
  <si>
    <t>D) Ja, inschrijver heeft PSO Trede 2</t>
  </si>
  <si>
    <t>E) Ja, inschrijver heeft PSO Trede 3</t>
  </si>
  <si>
    <t>SROI</t>
  </si>
  <si>
    <t>Antwoord (percentage boven op het geëiste))</t>
  </si>
  <si>
    <t>KG-4</t>
  </si>
  <si>
    <t>Garandeeert inschrijver een hogere SROI inzet dan geëist is in hoofdstuk IV paragraaf H van de aanbestedingsleidraad?
Indien inschrijve reen hogere SROI inzet garandeert, dient hij de jaarlijkse inzet (boven op het geëiste percentage per jaar) in % op te geven.</t>
  </si>
  <si>
    <t>F) meer dan 8%</t>
  </si>
  <si>
    <t>A) 0%</t>
  </si>
  <si>
    <t>C) 2% tot 4%</t>
  </si>
  <si>
    <t>D) 4% tot 6%</t>
  </si>
  <si>
    <t>E) 6% tot 8%</t>
  </si>
  <si>
    <t>Totale fictieve inschrijfprijs
Deze prijs vermelden in TenderNed</t>
  </si>
  <si>
    <t>PR-6</t>
  </si>
  <si>
    <t>PR-7</t>
  </si>
  <si>
    <t>Antwoordoptie A = Geen fictieve korting
Antwoordoptie B = 20% van de maximale kwaliteitswaarde
Antwoordoptie C = 40% van de maximale kwaliteitswaarde
Antwoordoptie D = 60% van de maximale kwaliteitswaarde
Antwoordoptie E = 80% van de maximale kwaliteitswaarde
Antwoordoptie F = 100% van de maximale kwaliteitswaarde</t>
  </si>
  <si>
    <t>Antwoordoptie 0%  = Geen fictieve korting
Antwoordoptie &gt;0% tot 2%= 20% van de maximale kwaliteitswaarde
Antwoordoptie 2% tot 4% = 40% van de maximale kwaliteitswaarde
Antwoordoptie 4% tot 6% = 60% van de maximale kwaliteitswaarde
Antwoordoptie 6% tot 8% = 80% van de maximale kwaliteitswaarde
Antwoordoptie meer dan 8% = 100% van de maximale kwaliteitswaarde</t>
  </si>
  <si>
    <t>B) &gt;0% tot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</si>
</sst>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4" formatCode="_ &quot;€&quot;\ * #,##0.00_ ;_ &quot;€&quot;\ * \-#,##0.00_ ;_ &quot;€&quot;\ * &quot;-&quot;??_ ;_ @_ "/>
    <numFmt numFmtId="164" formatCode="#,##0_ ;\-#,##0\ "/>
    <numFmt numFmtId="165" formatCode="&quot;€&quot;\ #,##0.00"/>
    <numFmt numFmtId="166" formatCode="0.0"/>
  </numFmts>
  <fonts count="25" x14ac:knownFonts="1">
    <font>
      <sz val="11"/>
      <color theme="1"/>
      <name val="Calibri"/>
      <family val="2"/>
      <scheme val="minor"/>
    </font>
    <font>
      <sz val="11"/>
      <color theme="1"/>
      <name val="Calibri"/>
      <family val="2"/>
      <scheme val="minor"/>
    </font>
    <font>
      <sz val="10"/>
      <name val="Arial"/>
      <family val="2"/>
    </font>
    <font>
      <sz val="11"/>
      <name val="Calibri Light"/>
      <family val="2"/>
      <scheme val="major"/>
    </font>
    <font>
      <u/>
      <sz val="11"/>
      <name val="Calibri Light"/>
      <family val="2"/>
      <scheme val="major"/>
    </font>
    <font>
      <b/>
      <sz val="14"/>
      <color theme="0"/>
      <name val="Calibri Light"/>
      <family val="2"/>
      <scheme val="major"/>
    </font>
    <font>
      <sz val="9"/>
      <color theme="1"/>
      <name val="Century Gothic"/>
      <family val="2"/>
    </font>
    <font>
      <sz val="11"/>
      <color theme="1"/>
      <name val="Calibri Light"/>
      <family val="2"/>
      <scheme val="major"/>
    </font>
    <font>
      <b/>
      <sz val="11"/>
      <color theme="0"/>
      <name val="Calibri Light"/>
      <family val="2"/>
      <scheme val="major"/>
    </font>
    <font>
      <b/>
      <sz val="11"/>
      <color theme="1"/>
      <name val="Calibri Light"/>
      <family val="2"/>
      <scheme val="major"/>
    </font>
    <font>
      <sz val="8"/>
      <name val="Calibri"/>
      <family val="2"/>
      <scheme val="minor"/>
    </font>
    <font>
      <b/>
      <sz val="9"/>
      <color theme="1"/>
      <name val="Century Gothic"/>
      <family val="2"/>
    </font>
    <font>
      <i/>
      <sz val="9"/>
      <color theme="1"/>
      <name val="Century Gothic"/>
      <family val="2"/>
    </font>
    <font>
      <b/>
      <sz val="9"/>
      <color theme="0"/>
      <name val="Century Gothic"/>
      <family val="2"/>
    </font>
    <font>
      <sz val="9"/>
      <name val="Century Gothic"/>
      <family val="2"/>
    </font>
    <font>
      <b/>
      <sz val="11"/>
      <color theme="0" tint="-0.249977111117893"/>
      <name val="Calibri Light"/>
      <family val="2"/>
      <scheme val="major"/>
    </font>
    <font>
      <b/>
      <sz val="11"/>
      <color theme="0" tint="-0.14999847407452621"/>
      <name val="Calibri Light"/>
      <family val="2"/>
      <scheme val="major"/>
    </font>
    <font>
      <sz val="11"/>
      <color theme="0" tint="-0.249977111117893"/>
      <name val="Calibri Light"/>
      <family val="2"/>
      <scheme val="major"/>
    </font>
    <font>
      <sz val="11"/>
      <color theme="0" tint="-0.14999847407452621"/>
      <name val="Calibri Light"/>
      <family val="2"/>
      <scheme val="major"/>
    </font>
    <font>
      <b/>
      <sz val="12"/>
      <name val="Calibri Light"/>
      <family val="2"/>
      <scheme val="major"/>
    </font>
    <font>
      <b/>
      <sz val="11"/>
      <color theme="0"/>
      <name val="Calibri Light"/>
      <family val="2"/>
    </font>
    <font>
      <sz val="11"/>
      <color theme="1"/>
      <name val="Calibri Light"/>
      <family val="2"/>
    </font>
    <font>
      <b/>
      <sz val="14"/>
      <color theme="0"/>
      <name val="Calibri Light"/>
      <family val="2"/>
    </font>
    <font>
      <sz val="14"/>
      <color theme="1"/>
      <name val="Calibri Light"/>
      <family val="2"/>
    </font>
    <font>
      <sz val="11"/>
      <color theme="0"/>
      <name val="Calibri Light"/>
      <family val="2"/>
      <scheme val="major"/>
    </font>
  </fonts>
  <fills count="8">
    <fill>
      <patternFill patternType="none"/>
    </fill>
    <fill>
      <patternFill patternType="gray125"/>
    </fill>
    <fill>
      <patternFill patternType="solid">
        <fgColor indexed="48"/>
        <bgColor indexed="64"/>
      </patternFill>
    </fill>
    <fill>
      <patternFill patternType="solid">
        <fgColor indexed="44"/>
        <bgColor indexed="64"/>
      </patternFill>
    </fill>
    <fill>
      <patternFill patternType="solid">
        <fgColor rgb="FFFFFF00"/>
        <bgColor indexed="64"/>
      </patternFill>
    </fill>
    <fill>
      <patternFill patternType="solid">
        <fgColor theme="5" tint="0.39997558519241921"/>
        <bgColor indexed="64"/>
      </patternFill>
    </fill>
    <fill>
      <patternFill patternType="solid">
        <fgColor theme="0"/>
        <bgColor indexed="64"/>
      </patternFill>
    </fill>
    <fill>
      <patternFill patternType="solid">
        <fgColor theme="5"/>
        <bgColor indexed="64"/>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10">
    <xf numFmtId="0" fontId="0" fillId="0" borderId="0"/>
    <xf numFmtId="0" fontId="2" fillId="0" borderId="0"/>
    <xf numFmtId="0" fontId="6" fillId="0" borderId="0"/>
    <xf numFmtId="0" fontId="2" fillId="0" borderId="0"/>
    <xf numFmtId="44" fontId="2" fillId="0" borderId="0" applyFont="0" applyFill="0" applyBorder="0" applyAlignment="0" applyProtection="0"/>
    <xf numFmtId="0" fontId="1" fillId="0" borderId="0"/>
    <xf numFmtId="0" fontId="1" fillId="0" borderId="0"/>
    <xf numFmtId="0" fontId="1" fillId="0" borderId="0"/>
    <xf numFmtId="9" fontId="1" fillId="0" borderId="0" applyFont="0" applyFill="0" applyBorder="0" applyAlignment="0" applyProtection="0"/>
    <xf numFmtId="44" fontId="1" fillId="0" borderId="0" applyFont="0" applyFill="0" applyBorder="0" applyAlignment="0" applyProtection="0"/>
  </cellStyleXfs>
  <cellXfs count="140">
    <xf numFmtId="0" fontId="0" fillId="0" borderId="0" xfId="0"/>
    <xf numFmtId="0" fontId="3" fillId="0" borderId="0" xfId="1" applyFont="1" applyAlignment="1">
      <alignment horizontal="center" vertical="center"/>
    </xf>
    <xf numFmtId="0" fontId="3" fillId="0" borderId="0" xfId="1" applyFont="1" applyAlignment="1">
      <alignment vertical="center"/>
    </xf>
    <xf numFmtId="0" fontId="3" fillId="0" borderId="1" xfId="1" applyFont="1" applyBorder="1" applyAlignment="1">
      <alignment horizontal="center" vertical="center"/>
    </xf>
    <xf numFmtId="0" fontId="3" fillId="0" borderId="2" xfId="1" applyFont="1" applyBorder="1" applyAlignment="1">
      <alignment vertical="center"/>
    </xf>
    <xf numFmtId="0" fontId="3" fillId="0" borderId="3" xfId="1" applyFont="1" applyBorder="1" applyAlignment="1">
      <alignment vertical="center"/>
    </xf>
    <xf numFmtId="0" fontId="3" fillId="0" borderId="4" xfId="1" applyFont="1" applyBorder="1" applyAlignment="1">
      <alignment horizontal="center" vertical="center"/>
    </xf>
    <xf numFmtId="0" fontId="3" fillId="0" borderId="5" xfId="1" applyFont="1" applyBorder="1" applyAlignment="1">
      <alignment vertical="center"/>
    </xf>
    <xf numFmtId="0" fontId="4" fillId="0" borderId="4" xfId="1" applyFont="1" applyBorder="1" applyAlignment="1">
      <alignment horizontal="right" vertical="center"/>
    </xf>
    <xf numFmtId="0" fontId="7" fillId="0" borderId="0" xfId="2" applyFont="1" applyAlignment="1">
      <alignment vertical="center"/>
    </xf>
    <xf numFmtId="0" fontId="8" fillId="0" borderId="0" xfId="2" applyFont="1" applyAlignment="1">
      <alignment vertical="center"/>
    </xf>
    <xf numFmtId="0" fontId="7" fillId="0" borderId="0" xfId="2" applyFont="1" applyAlignment="1">
      <alignment horizontal="center" vertical="center"/>
    </xf>
    <xf numFmtId="0" fontId="7" fillId="4" borderId="14" xfId="6" applyFont="1" applyFill="1" applyBorder="1" applyAlignment="1" applyProtection="1">
      <alignment horizontal="left" vertical="center"/>
      <protection locked="0"/>
    </xf>
    <xf numFmtId="0" fontId="7" fillId="4" borderId="14" xfId="6" applyFont="1" applyFill="1" applyBorder="1" applyAlignment="1" applyProtection="1">
      <alignment horizontal="center" vertical="center" wrapText="1"/>
      <protection locked="0"/>
    </xf>
    <xf numFmtId="44" fontId="7" fillId="4" borderId="14" xfId="4" applyFont="1" applyFill="1" applyBorder="1" applyAlignment="1" applyProtection="1">
      <alignment horizontal="center" vertical="center" wrapText="1"/>
      <protection locked="0"/>
    </xf>
    <xf numFmtId="9" fontId="7" fillId="0" borderId="0" xfId="2" applyNumberFormat="1" applyFont="1" applyAlignment="1">
      <alignment vertical="center"/>
    </xf>
    <xf numFmtId="9" fontId="7" fillId="0" borderId="0" xfId="8" applyFont="1" applyAlignment="1">
      <alignment vertical="center"/>
    </xf>
    <xf numFmtId="0" fontId="8" fillId="2" borderId="0" xfId="1" applyFont="1" applyFill="1" applyAlignment="1" applyProtection="1">
      <alignment horizontal="center" vertical="center" wrapText="1"/>
      <protection hidden="1"/>
    </xf>
    <xf numFmtId="0" fontId="7" fillId="3" borderId="9" xfId="3" applyFont="1" applyFill="1" applyBorder="1" applyAlignment="1" applyProtection="1">
      <alignment horizontal="center" vertical="center" wrapText="1"/>
      <protection hidden="1"/>
    </xf>
    <xf numFmtId="0" fontId="7" fillId="3" borderId="0" xfId="3" applyFont="1" applyFill="1" applyAlignment="1" applyProtection="1">
      <alignment vertical="center" wrapText="1"/>
      <protection hidden="1"/>
    </xf>
    <xf numFmtId="0" fontId="7" fillId="3" borderId="0" xfId="3" applyFont="1" applyFill="1" applyAlignment="1" applyProtection="1">
      <alignment horizontal="center" vertical="center" wrapText="1"/>
      <protection hidden="1"/>
    </xf>
    <xf numFmtId="0" fontId="7" fillId="0" borderId="14" xfId="2" applyFont="1" applyBorder="1" applyAlignment="1" applyProtection="1">
      <alignment horizontal="center" vertical="center"/>
      <protection hidden="1"/>
    </xf>
    <xf numFmtId="0" fontId="7" fillId="0" borderId="14" xfId="5" applyFont="1" applyBorder="1" applyAlignment="1" applyProtection="1">
      <alignment horizontal="left" vertical="center" wrapText="1"/>
      <protection hidden="1"/>
    </xf>
    <xf numFmtId="44" fontId="7" fillId="0" borderId="14" xfId="4" applyFont="1" applyFill="1" applyBorder="1" applyAlignment="1" applyProtection="1">
      <alignment horizontal="center" vertical="center" wrapText="1"/>
      <protection hidden="1"/>
    </xf>
    <xf numFmtId="0" fontId="7" fillId="0" borderId="0" xfId="2" applyFont="1" applyAlignment="1" applyProtection="1">
      <alignment horizontal="center" vertical="center"/>
      <protection hidden="1"/>
    </xf>
    <xf numFmtId="0" fontId="7" fillId="0" borderId="0" xfId="5" applyFont="1" applyAlignment="1" applyProtection="1">
      <alignment horizontal="left" vertical="center" wrapText="1"/>
      <protection hidden="1"/>
    </xf>
    <xf numFmtId="44" fontId="7" fillId="6" borderId="0" xfId="4" applyFont="1" applyFill="1" applyBorder="1" applyAlignment="1" applyProtection="1">
      <alignment horizontal="center" vertical="center" wrapText="1"/>
      <protection hidden="1"/>
    </xf>
    <xf numFmtId="0" fontId="7" fillId="0" borderId="0" xfId="2" applyFont="1" applyAlignment="1" applyProtection="1">
      <alignment vertical="center"/>
      <protection hidden="1"/>
    </xf>
    <xf numFmtId="0" fontId="8" fillId="2" borderId="0" xfId="1" applyFont="1" applyFill="1" applyAlignment="1" applyProtection="1">
      <alignment horizontal="right" vertical="center" wrapText="1"/>
      <protection hidden="1"/>
    </xf>
    <xf numFmtId="165" fontId="9" fillId="7" borderId="0" xfId="5" applyNumberFormat="1" applyFont="1" applyFill="1" applyAlignment="1" applyProtection="1">
      <alignment horizontal="center" vertical="center" wrapText="1"/>
      <protection hidden="1"/>
    </xf>
    <xf numFmtId="0" fontId="7" fillId="0" borderId="0" xfId="5" applyFont="1" applyAlignment="1" applyProtection="1">
      <alignment horizontal="left" vertical="center"/>
      <protection hidden="1"/>
    </xf>
    <xf numFmtId="0" fontId="7" fillId="0" borderId="0" xfId="5" applyFont="1" applyAlignment="1" applyProtection="1">
      <alignment horizontal="center" vertical="center" wrapText="1"/>
      <protection hidden="1"/>
    </xf>
    <xf numFmtId="0" fontId="8" fillId="2" borderId="10" xfId="1" applyFont="1" applyFill="1" applyBorder="1" applyAlignment="1" applyProtection="1">
      <alignment horizontal="center" vertical="center" wrapText="1"/>
      <protection hidden="1"/>
    </xf>
    <xf numFmtId="0" fontId="8" fillId="0" borderId="0" xfId="2" applyFont="1" applyAlignment="1" applyProtection="1">
      <alignment vertical="center"/>
      <protection hidden="1"/>
    </xf>
    <xf numFmtId="0" fontId="7" fillId="3" borderId="10" xfId="3" applyFont="1" applyFill="1" applyBorder="1" applyAlignment="1" applyProtection="1">
      <alignment horizontal="center" vertical="center" wrapText="1"/>
      <protection hidden="1"/>
    </xf>
    <xf numFmtId="0" fontId="7" fillId="0" borderId="14" xfId="2" applyFont="1" applyBorder="1" applyAlignment="1" applyProtection="1">
      <alignment vertical="center"/>
      <protection hidden="1"/>
    </xf>
    <xf numFmtId="3" fontId="7" fillId="0" borderId="14" xfId="2" applyNumberFormat="1" applyFont="1" applyBorder="1" applyAlignment="1" applyProtection="1">
      <alignment horizontal="center" vertical="center"/>
      <protection hidden="1"/>
    </xf>
    <xf numFmtId="44" fontId="7" fillId="0" borderId="14" xfId="2" applyNumberFormat="1" applyFont="1" applyBorder="1" applyAlignment="1" applyProtection="1">
      <alignment horizontal="center" vertical="center"/>
      <protection hidden="1"/>
    </xf>
    <xf numFmtId="0" fontId="8" fillId="2" borderId="7" xfId="1" applyFont="1" applyFill="1" applyBorder="1" applyAlignment="1" applyProtection="1">
      <alignment horizontal="center" vertical="center" wrapText="1"/>
      <protection hidden="1"/>
    </xf>
    <xf numFmtId="0" fontId="8" fillId="2" borderId="8" xfId="1" applyFont="1" applyFill="1" applyBorder="1" applyAlignment="1" applyProtection="1">
      <alignment horizontal="center" vertical="center" wrapText="1"/>
      <protection hidden="1"/>
    </xf>
    <xf numFmtId="165" fontId="7" fillId="0" borderId="14" xfId="5" applyNumberFormat="1" applyFont="1" applyBorder="1" applyAlignment="1" applyProtection="1">
      <alignment horizontal="center" vertical="center" wrapText="1"/>
      <protection hidden="1"/>
    </xf>
    <xf numFmtId="0" fontId="15" fillId="0" borderId="0" xfId="2" applyFont="1" applyAlignment="1" applyProtection="1">
      <alignment vertical="center"/>
      <protection hidden="1"/>
    </xf>
    <xf numFmtId="1" fontId="15" fillId="0" borderId="0" xfId="2" applyNumberFormat="1" applyFont="1" applyAlignment="1" applyProtection="1">
      <alignment vertical="center"/>
      <protection hidden="1"/>
    </xf>
    <xf numFmtId="0" fontId="16" fillId="0" borderId="0" xfId="2" applyFont="1" applyAlignment="1" applyProtection="1">
      <alignment vertical="center"/>
      <protection hidden="1"/>
    </xf>
    <xf numFmtId="0" fontId="17" fillId="0" borderId="0" xfId="2" applyFont="1" applyAlignment="1" applyProtection="1">
      <alignment vertical="center"/>
      <protection hidden="1"/>
    </xf>
    <xf numFmtId="1" fontId="17" fillId="0" borderId="0" xfId="2" applyNumberFormat="1" applyFont="1" applyAlignment="1" applyProtection="1">
      <alignment vertical="center"/>
      <protection hidden="1"/>
    </xf>
    <xf numFmtId="0" fontId="18" fillId="0" borderId="0" xfId="2" applyFont="1" applyAlignment="1" applyProtection="1">
      <alignment vertical="center"/>
      <protection hidden="1"/>
    </xf>
    <xf numFmtId="0" fontId="7" fillId="0" borderId="14" xfId="7" applyFont="1" applyBorder="1" applyAlignment="1" applyProtection="1">
      <alignment vertical="center" wrapText="1"/>
      <protection hidden="1"/>
    </xf>
    <xf numFmtId="164" fontId="7" fillId="0" borderId="14" xfId="5" applyNumberFormat="1" applyFont="1" applyBorder="1" applyAlignment="1" applyProtection="1">
      <alignment horizontal="center" vertical="center"/>
      <protection hidden="1"/>
    </xf>
    <xf numFmtId="3" fontId="7" fillId="0" borderId="14" xfId="5" applyNumberFormat="1" applyFont="1" applyBorder="1" applyAlignment="1" applyProtection="1">
      <alignment horizontal="center" vertical="center" wrapText="1"/>
      <protection hidden="1"/>
    </xf>
    <xf numFmtId="165" fontId="24" fillId="0" borderId="14" xfId="5" applyNumberFormat="1" applyFont="1" applyBorder="1" applyAlignment="1" applyProtection="1">
      <alignment horizontal="center" vertical="center" wrapText="1"/>
      <protection hidden="1"/>
    </xf>
    <xf numFmtId="44" fontId="7" fillId="0" borderId="0" xfId="5" applyNumberFormat="1" applyFont="1" applyAlignment="1" applyProtection="1">
      <alignment horizontal="center" vertical="center"/>
      <protection hidden="1"/>
    </xf>
    <xf numFmtId="0" fontId="7" fillId="0" borderId="0" xfId="1" applyFont="1" applyAlignment="1" applyProtection="1">
      <alignment horizontal="center" vertical="center" wrapText="1"/>
      <protection hidden="1"/>
    </xf>
    <xf numFmtId="165" fontId="7" fillId="0" borderId="0" xfId="5" applyNumberFormat="1" applyFont="1" applyAlignment="1" applyProtection="1">
      <alignment horizontal="center" vertical="center" wrapText="1"/>
      <protection hidden="1"/>
    </xf>
    <xf numFmtId="0" fontId="7" fillId="2" borderId="7" xfId="1" applyFont="1" applyFill="1" applyBorder="1" applyAlignment="1" applyProtection="1">
      <alignment horizontal="center" vertical="center" wrapText="1"/>
      <protection hidden="1"/>
    </xf>
    <xf numFmtId="0" fontId="7" fillId="2" borderId="8" xfId="1" applyFont="1" applyFill="1" applyBorder="1" applyAlignment="1" applyProtection="1">
      <alignment horizontal="center" vertical="center" wrapText="1"/>
      <protection hidden="1"/>
    </xf>
    <xf numFmtId="0" fontId="7" fillId="0" borderId="0" xfId="1" applyFont="1" applyAlignment="1" applyProtection="1">
      <alignment vertical="center"/>
      <protection hidden="1"/>
    </xf>
    <xf numFmtId="0" fontId="7" fillId="0" borderId="14" xfId="1" applyFont="1" applyBorder="1" applyAlignment="1" applyProtection="1">
      <alignment horizontal="center" vertical="center"/>
      <protection hidden="1"/>
    </xf>
    <xf numFmtId="0" fontId="7" fillId="0" borderId="0" xfId="1" applyFont="1" applyAlignment="1" applyProtection="1">
      <alignment vertical="center" wrapText="1"/>
      <protection hidden="1"/>
    </xf>
    <xf numFmtId="0" fontId="7" fillId="6" borderId="0" xfId="1" applyFont="1" applyFill="1" applyAlignment="1" applyProtection="1">
      <alignment horizontal="center" vertical="center"/>
      <protection hidden="1"/>
    </xf>
    <xf numFmtId="0" fontId="7" fillId="6" borderId="0" xfId="6" applyFont="1" applyFill="1" applyAlignment="1" applyProtection="1">
      <alignment horizontal="left" vertical="center"/>
      <protection hidden="1"/>
    </xf>
    <xf numFmtId="0" fontId="7" fillId="6" borderId="0" xfId="6" applyFont="1" applyFill="1" applyAlignment="1" applyProtection="1">
      <alignment horizontal="center" vertical="center"/>
      <protection hidden="1"/>
    </xf>
    <xf numFmtId="0" fontId="7" fillId="6" borderId="0" xfId="6" applyFont="1" applyFill="1" applyAlignment="1" applyProtection="1">
      <alignment horizontal="center" vertical="center" wrapText="1"/>
      <protection hidden="1"/>
    </xf>
    <xf numFmtId="0" fontId="7" fillId="6" borderId="0" xfId="1" applyFont="1" applyFill="1" applyAlignment="1" applyProtection="1">
      <alignment vertical="center" wrapText="1"/>
      <protection hidden="1"/>
    </xf>
    <xf numFmtId="0" fontId="7" fillId="6" borderId="0" xfId="1" applyFont="1" applyFill="1" applyAlignment="1" applyProtection="1">
      <alignment vertical="center"/>
      <protection hidden="1"/>
    </xf>
    <xf numFmtId="0" fontId="7" fillId="0" borderId="14" xfId="6" applyFont="1" applyFill="1" applyBorder="1" applyAlignment="1" applyProtection="1">
      <alignment horizontal="center" vertical="center"/>
      <protection hidden="1"/>
    </xf>
    <xf numFmtId="0" fontId="7" fillId="2" borderId="0" xfId="1" applyFont="1" applyFill="1" applyAlignment="1" applyProtection="1">
      <alignment horizontal="center" vertical="center" wrapText="1"/>
      <protection hidden="1"/>
    </xf>
    <xf numFmtId="0" fontId="7" fillId="6" borderId="14" xfId="3" applyFont="1" applyFill="1" applyBorder="1" applyAlignment="1" applyProtection="1">
      <alignment horizontal="center" vertical="center" wrapText="1"/>
      <protection hidden="1"/>
    </xf>
    <xf numFmtId="44" fontId="7" fillId="4" borderId="14" xfId="4" applyFont="1" applyFill="1" applyBorder="1" applyAlignment="1" applyProtection="1">
      <alignment horizontal="center" vertical="center"/>
      <protection locked="0"/>
    </xf>
    <xf numFmtId="0" fontId="23" fillId="0" borderId="0" xfId="2" applyFont="1" applyAlignment="1" applyProtection="1">
      <alignment vertical="center"/>
      <protection hidden="1"/>
    </xf>
    <xf numFmtId="0" fontId="21" fillId="0" borderId="0" xfId="2" applyFont="1" applyAlignment="1" applyProtection="1">
      <alignment vertical="center"/>
      <protection hidden="1"/>
    </xf>
    <xf numFmtId="0" fontId="6" fillId="3" borderId="11" xfId="3" applyFont="1" applyFill="1" applyBorder="1" applyAlignment="1" applyProtection="1">
      <alignment horizontal="center" vertical="center" wrapText="1"/>
      <protection hidden="1"/>
    </xf>
    <xf numFmtId="0" fontId="6" fillId="3" borderId="12" xfId="3" applyFont="1" applyFill="1" applyBorder="1" applyAlignment="1" applyProtection="1">
      <alignment horizontal="center" vertical="center" wrapText="1"/>
      <protection hidden="1"/>
    </xf>
    <xf numFmtId="0" fontId="6" fillId="3" borderId="12" xfId="3" applyFont="1" applyFill="1" applyBorder="1" applyAlignment="1" applyProtection="1">
      <alignment vertical="center" wrapText="1"/>
      <protection hidden="1"/>
    </xf>
    <xf numFmtId="0" fontId="6" fillId="3" borderId="13" xfId="3" applyFont="1" applyFill="1" applyBorder="1" applyAlignment="1" applyProtection="1">
      <alignment horizontal="left" vertical="center" wrapText="1"/>
      <protection hidden="1"/>
    </xf>
    <xf numFmtId="0" fontId="6" fillId="0" borderId="0" xfId="2" applyFont="1" applyAlignment="1" applyProtection="1">
      <alignment vertical="center"/>
      <protection hidden="1"/>
    </xf>
    <xf numFmtId="0" fontId="6" fillId="0" borderId="14" xfId="2" applyFont="1" applyBorder="1" applyAlignment="1" applyProtection="1">
      <alignment horizontal="center" vertical="center"/>
      <protection hidden="1"/>
    </xf>
    <xf numFmtId="0" fontId="6" fillId="0" borderId="14" xfId="2" applyFont="1" applyBorder="1" applyAlignment="1" applyProtection="1">
      <alignment vertical="center" wrapText="1"/>
      <protection hidden="1"/>
    </xf>
    <xf numFmtId="44" fontId="6" fillId="0" borderId="0" xfId="9" applyFont="1" applyAlignment="1" applyProtection="1">
      <alignment vertical="center"/>
      <protection hidden="1"/>
    </xf>
    <xf numFmtId="0" fontId="14" fillId="0" borderId="14" xfId="1" applyFont="1" applyBorder="1" applyAlignment="1" applyProtection="1">
      <alignment vertical="center" wrapText="1"/>
      <protection hidden="1"/>
    </xf>
    <xf numFmtId="0" fontId="6" fillId="0" borderId="0" xfId="2" applyFont="1" applyAlignment="1" applyProtection="1">
      <alignment horizontal="center" vertical="center"/>
      <protection hidden="1"/>
    </xf>
    <xf numFmtId="166" fontId="21" fillId="0" borderId="0" xfId="0" applyNumberFormat="1" applyFont="1" applyAlignment="1" applyProtection="1">
      <alignment horizontal="center" vertical="center" wrapText="1"/>
      <protection hidden="1"/>
    </xf>
    <xf numFmtId="0" fontId="6" fillId="0" borderId="14" xfId="5" applyFont="1" applyBorder="1" applyAlignment="1" applyProtection="1">
      <alignment horizontal="left" vertical="center" wrapText="1"/>
      <protection hidden="1"/>
    </xf>
    <xf numFmtId="44" fontId="6" fillId="0" borderId="14" xfId="4" applyFont="1" applyFill="1" applyBorder="1" applyAlignment="1" applyProtection="1">
      <alignment horizontal="center" vertical="center" wrapText="1"/>
      <protection hidden="1"/>
    </xf>
    <xf numFmtId="3" fontId="6" fillId="0" borderId="14" xfId="5" applyNumberFormat="1" applyFont="1" applyBorder="1" applyAlignment="1" applyProtection="1">
      <alignment horizontal="left" vertical="center" wrapText="1"/>
      <protection hidden="1"/>
    </xf>
    <xf numFmtId="0" fontId="6" fillId="0" borderId="0" xfId="5" applyFont="1" applyAlignment="1" applyProtection="1">
      <alignment horizontal="left" vertical="center"/>
      <protection hidden="1"/>
    </xf>
    <xf numFmtId="44" fontId="6" fillId="0" borderId="0" xfId="5" applyNumberFormat="1" applyFont="1" applyAlignment="1" applyProtection="1">
      <alignment horizontal="center" vertical="center"/>
      <protection hidden="1"/>
    </xf>
    <xf numFmtId="0" fontId="6" fillId="0" borderId="0" xfId="5" applyFont="1" applyAlignment="1" applyProtection="1">
      <alignment horizontal="center" vertical="center" wrapText="1"/>
      <protection hidden="1"/>
    </xf>
    <xf numFmtId="44" fontId="6" fillId="0" borderId="0" xfId="5" applyNumberFormat="1" applyFont="1" applyAlignment="1" applyProtection="1">
      <alignment horizontal="left" vertical="center"/>
      <protection hidden="1"/>
    </xf>
    <xf numFmtId="44" fontId="6" fillId="0" borderId="0" xfId="5" applyNumberFormat="1" applyFont="1" applyAlignment="1" applyProtection="1">
      <alignment horizontal="left" vertical="center" wrapText="1"/>
      <protection hidden="1"/>
    </xf>
    <xf numFmtId="0" fontId="20" fillId="2" borderId="7" xfId="1" applyFont="1" applyFill="1" applyBorder="1" applyAlignment="1" applyProtection="1">
      <alignment horizontal="center" vertical="center" wrapText="1"/>
      <protection hidden="1"/>
    </xf>
    <xf numFmtId="0" fontId="20" fillId="2" borderId="8" xfId="1" applyFont="1" applyFill="1" applyBorder="1" applyAlignment="1" applyProtection="1">
      <alignment horizontal="center" vertical="center" wrapText="1"/>
      <protection hidden="1"/>
    </xf>
    <xf numFmtId="0" fontId="20" fillId="0" borderId="0" xfId="2" applyFont="1" applyAlignment="1" applyProtection="1">
      <alignment vertical="center"/>
      <protection hidden="1"/>
    </xf>
    <xf numFmtId="0" fontId="6" fillId="0" borderId="0" xfId="2" applyAlignment="1" applyProtection="1">
      <alignment vertical="center"/>
      <protection hidden="1"/>
    </xf>
    <xf numFmtId="0" fontId="6" fillId="0" borderId="14" xfId="2" applyBorder="1" applyAlignment="1" applyProtection="1">
      <alignment horizontal="center" vertical="center"/>
      <protection hidden="1"/>
    </xf>
    <xf numFmtId="0" fontId="6" fillId="0" borderId="0" xfId="1" applyFont="1" applyAlignment="1" applyProtection="1">
      <alignment horizontal="center" vertical="center" wrapText="1"/>
      <protection hidden="1"/>
    </xf>
    <xf numFmtId="0" fontId="13" fillId="2" borderId="14" xfId="1" applyFont="1" applyFill="1" applyBorder="1" applyAlignment="1" applyProtection="1">
      <alignment horizontal="center" vertical="center" wrapText="1"/>
      <protection hidden="1"/>
    </xf>
    <xf numFmtId="0" fontId="13" fillId="2" borderId="7" xfId="1" applyFont="1" applyFill="1" applyBorder="1" applyAlignment="1" applyProtection="1">
      <alignment horizontal="center" vertical="center" wrapText="1"/>
      <protection hidden="1"/>
    </xf>
    <xf numFmtId="44" fontId="11" fillId="0" borderId="14" xfId="5" applyNumberFormat="1" applyFont="1" applyBorder="1" applyAlignment="1" applyProtection="1">
      <alignment horizontal="center" vertical="center" wrapText="1"/>
      <protection hidden="1"/>
    </xf>
    <xf numFmtId="44" fontId="11" fillId="5" borderId="14" xfId="5" applyNumberFormat="1" applyFont="1" applyFill="1" applyBorder="1" applyAlignment="1" applyProtection="1">
      <alignment horizontal="center" vertical="center" wrapText="1"/>
      <protection hidden="1"/>
    </xf>
    <xf numFmtId="0" fontId="14" fillId="4" borderId="14" xfId="1" applyFont="1" applyFill="1" applyBorder="1" applyAlignment="1" applyProtection="1">
      <alignment vertical="center" wrapText="1"/>
      <protection locked="0"/>
    </xf>
    <xf numFmtId="0" fontId="14" fillId="4" borderId="14" xfId="1" applyFont="1" applyFill="1" applyBorder="1" applyAlignment="1" applyProtection="1">
      <alignment horizontal="center" vertical="center" wrapText="1"/>
      <protection locked="0"/>
    </xf>
    <xf numFmtId="164" fontId="6" fillId="4" borderId="14" xfId="5" applyNumberFormat="1" applyFont="1" applyFill="1" applyBorder="1" applyAlignment="1" applyProtection="1">
      <alignment horizontal="center" vertical="center"/>
      <protection locked="0"/>
    </xf>
    <xf numFmtId="164" fontId="6" fillId="4" borderId="14" xfId="5" applyNumberFormat="1" applyFont="1" applyFill="1" applyBorder="1" applyAlignment="1" applyProtection="1">
      <alignment horizontal="center" vertical="center" wrapText="1"/>
      <protection locked="0"/>
    </xf>
    <xf numFmtId="0" fontId="7" fillId="3" borderId="11" xfId="3" applyFont="1" applyFill="1" applyBorder="1" applyAlignment="1" applyProtection="1">
      <alignment horizontal="center" vertical="center" wrapText="1"/>
      <protection hidden="1"/>
    </xf>
    <xf numFmtId="0" fontId="7" fillId="3" borderId="12" xfId="3" applyFont="1" applyFill="1" applyBorder="1" applyAlignment="1" applyProtection="1">
      <alignment horizontal="center" vertical="center" wrapText="1"/>
      <protection hidden="1"/>
    </xf>
    <xf numFmtId="0" fontId="3" fillId="0" borderId="0" xfId="1" applyFont="1" applyAlignment="1">
      <alignment horizontal="left" vertical="center" wrapText="1"/>
    </xf>
    <xf numFmtId="0" fontId="3" fillId="0" borderId="5" xfId="1" applyFont="1" applyBorder="1" applyAlignment="1">
      <alignment horizontal="left" vertical="center" wrapText="1"/>
    </xf>
    <xf numFmtId="0" fontId="19" fillId="0" borderId="4" xfId="1" applyFont="1" applyBorder="1" applyAlignment="1">
      <alignment horizontal="center" vertical="center" wrapText="1"/>
    </xf>
    <xf numFmtId="0" fontId="19" fillId="0" borderId="0" xfId="1" applyFont="1" applyAlignment="1">
      <alignment horizontal="center" vertical="center" wrapText="1"/>
    </xf>
    <xf numFmtId="0" fontId="19" fillId="0" borderId="5" xfId="1" applyFont="1" applyBorder="1" applyAlignment="1">
      <alignment horizontal="center" vertical="center" wrapText="1"/>
    </xf>
    <xf numFmtId="0" fontId="20" fillId="2" borderId="9" xfId="1" applyFont="1" applyFill="1" applyBorder="1" applyAlignment="1" applyProtection="1">
      <alignment horizontal="left" vertical="center" wrapText="1"/>
      <protection hidden="1"/>
    </xf>
    <xf numFmtId="0" fontId="20" fillId="2" borderId="0" xfId="1" applyFont="1" applyFill="1" applyBorder="1" applyAlignment="1" applyProtection="1">
      <alignment horizontal="left" vertical="center" wrapText="1"/>
      <protection hidden="1"/>
    </xf>
    <xf numFmtId="0" fontId="22" fillId="2" borderId="6" xfId="1" applyFont="1" applyFill="1" applyBorder="1" applyAlignment="1" applyProtection="1">
      <alignment horizontal="left" vertical="center" wrapText="1"/>
      <protection hidden="1"/>
    </xf>
    <xf numFmtId="0" fontId="22" fillId="2" borderId="7" xfId="1" applyFont="1" applyFill="1" applyBorder="1" applyAlignment="1" applyProtection="1">
      <alignment horizontal="left" vertical="center" wrapText="1"/>
      <protection hidden="1"/>
    </xf>
    <xf numFmtId="0" fontId="22" fillId="2" borderId="8" xfId="1" applyFont="1" applyFill="1" applyBorder="1" applyAlignment="1" applyProtection="1">
      <alignment horizontal="left" vertical="center" wrapText="1"/>
      <protection hidden="1"/>
    </xf>
    <xf numFmtId="0" fontId="6" fillId="0" borderId="14" xfId="2" applyFont="1" applyBorder="1" applyAlignment="1" applyProtection="1">
      <alignment horizontal="center" vertical="center"/>
      <protection hidden="1"/>
    </xf>
    <xf numFmtId="44" fontId="6" fillId="0" borderId="14" xfId="4" applyFont="1" applyBorder="1" applyAlignment="1" applyProtection="1">
      <alignment horizontal="center" vertical="center"/>
      <protection hidden="1"/>
    </xf>
    <xf numFmtId="44" fontId="6" fillId="0" borderId="14" xfId="4" applyFont="1" applyFill="1" applyBorder="1" applyAlignment="1" applyProtection="1">
      <alignment horizontal="center" vertical="center"/>
      <protection hidden="1"/>
    </xf>
    <xf numFmtId="3" fontId="6" fillId="0" borderId="14" xfId="2" applyNumberFormat="1" applyFont="1" applyBorder="1" applyAlignment="1" applyProtection="1">
      <alignment horizontal="left" vertical="center" wrapText="1"/>
      <protection hidden="1"/>
    </xf>
    <xf numFmtId="3" fontId="6" fillId="0" borderId="14" xfId="2" applyNumberFormat="1" applyFont="1" applyBorder="1" applyAlignment="1" applyProtection="1">
      <alignment horizontal="left" vertical="center"/>
      <protection hidden="1"/>
    </xf>
    <xf numFmtId="0" fontId="8" fillId="2" borderId="6" xfId="1" applyFont="1" applyFill="1" applyBorder="1" applyAlignment="1" applyProtection="1">
      <alignment horizontal="left" vertical="center" wrapText="1"/>
      <protection hidden="1"/>
    </xf>
    <xf numFmtId="0" fontId="8" fillId="2" borderId="7" xfId="1" applyFont="1" applyFill="1" applyBorder="1" applyAlignment="1" applyProtection="1">
      <alignment horizontal="left" vertical="center" wrapText="1"/>
      <protection hidden="1"/>
    </xf>
    <xf numFmtId="0" fontId="7" fillId="3" borderId="12" xfId="3" applyFont="1" applyFill="1" applyBorder="1" applyAlignment="1" applyProtection="1">
      <alignment horizontal="left" vertical="center" wrapText="1"/>
      <protection hidden="1"/>
    </xf>
    <xf numFmtId="0" fontId="7" fillId="3" borderId="13" xfId="3" applyFont="1" applyFill="1" applyBorder="1" applyAlignment="1" applyProtection="1">
      <alignment horizontal="left" vertical="center" wrapText="1"/>
      <protection hidden="1"/>
    </xf>
    <xf numFmtId="0" fontId="7" fillId="0" borderId="15" xfId="5" applyFont="1" applyBorder="1" applyAlignment="1" applyProtection="1">
      <alignment horizontal="left" vertical="center"/>
      <protection hidden="1"/>
    </xf>
    <xf numFmtId="0" fontId="7" fillId="0" borderId="17" xfId="5" applyFont="1" applyBorder="1" applyAlignment="1" applyProtection="1">
      <alignment horizontal="left" vertical="center"/>
      <protection hidden="1"/>
    </xf>
    <xf numFmtId="0" fontId="7" fillId="0" borderId="16" xfId="5" applyFont="1" applyBorder="1" applyAlignment="1" applyProtection="1">
      <alignment horizontal="left" vertical="center"/>
      <protection hidden="1"/>
    </xf>
    <xf numFmtId="0" fontId="20" fillId="2" borderId="6" xfId="1" applyFont="1" applyFill="1" applyBorder="1" applyAlignment="1" applyProtection="1">
      <alignment horizontal="left" vertical="center" wrapText="1"/>
      <protection hidden="1"/>
    </xf>
    <xf numFmtId="0" fontId="20" fillId="2" borderId="7" xfId="1" applyFont="1" applyFill="1" applyBorder="1" applyAlignment="1" applyProtection="1">
      <alignment horizontal="left" vertical="center" wrapText="1"/>
      <protection hidden="1"/>
    </xf>
    <xf numFmtId="0" fontId="8" fillId="2" borderId="0" xfId="1" applyFont="1" applyFill="1" applyAlignment="1" applyProtection="1">
      <alignment horizontal="left" vertical="center" wrapText="1"/>
      <protection hidden="1"/>
    </xf>
    <xf numFmtId="0" fontId="5" fillId="2" borderId="6" xfId="1" applyFont="1" applyFill="1" applyBorder="1" applyAlignment="1" applyProtection="1">
      <alignment horizontal="left" vertical="center" wrapText="1"/>
      <protection hidden="1"/>
    </xf>
    <xf numFmtId="0" fontId="5" fillId="2" borderId="7" xfId="1" applyFont="1" applyFill="1" applyBorder="1" applyAlignment="1" applyProtection="1">
      <alignment horizontal="left" vertical="center" wrapText="1"/>
      <protection hidden="1"/>
    </xf>
    <xf numFmtId="0" fontId="5" fillId="2" borderId="8" xfId="1" applyFont="1" applyFill="1" applyBorder="1" applyAlignment="1" applyProtection="1">
      <alignment horizontal="left" vertical="center" wrapText="1"/>
      <protection hidden="1"/>
    </xf>
    <xf numFmtId="0" fontId="8" fillId="2" borderId="9" xfId="1" applyFont="1" applyFill="1" applyBorder="1" applyAlignment="1" applyProtection="1">
      <alignment horizontal="left" vertical="center" wrapText="1"/>
      <protection hidden="1"/>
    </xf>
    <xf numFmtId="0" fontId="7" fillId="4" borderId="15" xfId="6" applyFont="1" applyFill="1" applyBorder="1" applyAlignment="1" applyProtection="1">
      <alignment horizontal="center" vertical="center"/>
      <protection locked="0"/>
    </xf>
    <xf numFmtId="0" fontId="7" fillId="4" borderId="16" xfId="6" applyFont="1" applyFill="1" applyBorder="1" applyAlignment="1" applyProtection="1">
      <alignment horizontal="center" vertical="center"/>
      <protection locked="0"/>
    </xf>
    <xf numFmtId="0" fontId="7" fillId="3" borderId="0" xfId="3" applyFont="1" applyFill="1" applyAlignment="1" applyProtection="1">
      <alignment horizontal="left" vertical="center" wrapText="1"/>
      <protection hidden="1"/>
    </xf>
    <xf numFmtId="0" fontId="7" fillId="0" borderId="14" xfId="5" applyFont="1" applyBorder="1" applyAlignment="1" applyProtection="1">
      <alignment horizontal="left" vertical="center"/>
      <protection hidden="1"/>
    </xf>
    <xf numFmtId="0" fontId="7" fillId="0" borderId="14" xfId="5" applyFont="1" applyBorder="1" applyAlignment="1" applyProtection="1">
      <alignment horizontal="left" vertical="center" wrapText="1"/>
      <protection hidden="1"/>
    </xf>
  </cellXfs>
  <cellStyles count="10">
    <cellStyle name="Procent" xfId="8" builtinId="5"/>
    <cellStyle name="Standaard" xfId="0" builtinId="0"/>
    <cellStyle name="Standaard 10" xfId="1" xr:uid="{FC3805CD-8DD4-43BF-B6DB-C36D75E3464D}"/>
    <cellStyle name="Standaard 11" xfId="3" xr:uid="{33ADDC04-3679-4DE6-A02C-4852B4B5D710}"/>
    <cellStyle name="Standaard 2" xfId="2" xr:uid="{70DB4D65-AD65-4CD1-96A8-059AE3A58D6A}"/>
    <cellStyle name="Standaard 27 2 2" xfId="6" xr:uid="{E7796500-687D-4F20-996A-142F1F035C34}"/>
    <cellStyle name="Standaard 27 2 2 2" xfId="7" xr:uid="{9C33BE5E-C4D7-432B-8B4E-51004D7CF322}"/>
    <cellStyle name="Standaard 27 3 2" xfId="5" xr:uid="{CD3F9E8A-C5E1-4EAF-B538-26AFBDD17AD0}"/>
    <cellStyle name="Valuta" xfId="9" builtinId="4"/>
    <cellStyle name="Valuta 2" xfId="4" xr:uid="{49210EDA-17A1-4719-9471-0405790BAF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xdr:row>
      <xdr:rowOff>0</xdr:rowOff>
    </xdr:from>
    <xdr:to>
      <xdr:col>3</xdr:col>
      <xdr:colOff>304800</xdr:colOff>
      <xdr:row>1</xdr:row>
      <xdr:rowOff>304800</xdr:rowOff>
    </xdr:to>
    <xdr:sp macro="" textlink="">
      <xdr:nvSpPr>
        <xdr:cNvPr id="2" name="AutoShape 3" descr="Logo Gemeente Katwijk">
          <a:extLst>
            <a:ext uri="{FF2B5EF4-FFF2-40B4-BE49-F238E27FC236}">
              <a16:creationId xmlns:a16="http://schemas.microsoft.com/office/drawing/2014/main" id="{AAF377FC-E72D-49BF-86A2-26D3494127DC}"/>
            </a:ext>
          </a:extLst>
        </xdr:cNvPr>
        <xdr:cNvSpPr>
          <a:spLocks noChangeAspect="1" noChangeArrowheads="1"/>
        </xdr:cNvSpPr>
      </xdr:nvSpPr>
      <xdr:spPr bwMode="auto">
        <a:xfrm>
          <a:off x="1609725" y="114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400050</xdr:colOff>
      <xdr:row>1</xdr:row>
      <xdr:rowOff>123825</xdr:rowOff>
    </xdr:from>
    <xdr:to>
      <xdr:col>6</xdr:col>
      <xdr:colOff>452128</xdr:colOff>
      <xdr:row>2</xdr:row>
      <xdr:rowOff>474114</xdr:rowOff>
    </xdr:to>
    <xdr:pic>
      <xdr:nvPicPr>
        <xdr:cNvPr id="4" name="Afbeelding 3">
          <a:extLst>
            <a:ext uri="{FF2B5EF4-FFF2-40B4-BE49-F238E27FC236}">
              <a16:creationId xmlns:a16="http://schemas.microsoft.com/office/drawing/2014/main" id="{73F7FDBD-029F-4410-B77F-368667B1EA49}"/>
            </a:ext>
          </a:extLst>
        </xdr:cNvPr>
        <xdr:cNvPicPr>
          <a:picLocks noChangeAspect="1"/>
        </xdr:cNvPicPr>
      </xdr:nvPicPr>
      <xdr:blipFill>
        <a:blip xmlns:r="http://schemas.openxmlformats.org/officeDocument/2006/relationships" r:embed="rId1"/>
        <a:stretch>
          <a:fillRect/>
        </a:stretch>
      </xdr:blipFill>
      <xdr:spPr>
        <a:xfrm>
          <a:off x="1266825" y="238125"/>
          <a:ext cx="3023878" cy="173141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A3A12-9CF6-4D21-BEF4-A0AEBC8BF67E}">
  <sheetPr>
    <tabColor rgb="FFFFFF00"/>
    <pageSetUpPr fitToPage="1"/>
  </sheetPr>
  <dimension ref="B1:H27"/>
  <sheetViews>
    <sheetView showGridLines="0" view="pageBreakPreview" zoomScaleNormal="100" zoomScaleSheetLayoutView="100" workbookViewId="0">
      <selection activeCell="C8" sqref="C8:H8"/>
    </sheetView>
  </sheetViews>
  <sheetFormatPr defaultColWidth="9.140625" defaultRowHeight="15" x14ac:dyDescent="0.25"/>
  <cols>
    <col min="1" max="1" width="1.85546875" style="2" customWidth="1"/>
    <col min="2" max="2" width="11.140625" style="1" customWidth="1"/>
    <col min="3" max="8" width="11.140625" style="2" customWidth="1"/>
    <col min="9" max="16384" width="9.140625" style="2"/>
  </cols>
  <sheetData>
    <row r="1" spans="2:8" ht="9" customHeight="1" thickBot="1" x14ac:dyDescent="0.3"/>
    <row r="2" spans="2:8" ht="108.75" customHeight="1" x14ac:dyDescent="0.25">
      <c r="B2" s="3"/>
      <c r="C2" s="4"/>
      <c r="D2" s="4"/>
      <c r="E2" s="4"/>
      <c r="F2" s="4"/>
      <c r="G2" s="4"/>
      <c r="H2" s="5"/>
    </row>
    <row r="3" spans="2:8" ht="40.5" customHeight="1" x14ac:dyDescent="0.25">
      <c r="B3" s="6"/>
      <c r="H3" s="7"/>
    </row>
    <row r="4" spans="2:8" ht="92.25" customHeight="1" x14ac:dyDescent="0.25">
      <c r="B4" s="108" t="s">
        <v>79</v>
      </c>
      <c r="C4" s="109"/>
      <c r="D4" s="109"/>
      <c r="E4" s="109"/>
      <c r="F4" s="109"/>
      <c r="G4" s="109"/>
      <c r="H4" s="110"/>
    </row>
    <row r="5" spans="2:8" ht="33.6" customHeight="1" x14ac:dyDescent="0.25">
      <c r="B5" s="8" t="s">
        <v>0</v>
      </c>
      <c r="H5" s="7"/>
    </row>
    <row r="6" spans="2:8" ht="39.75" customHeight="1" x14ac:dyDescent="0.25">
      <c r="B6" s="6" t="s">
        <v>1</v>
      </c>
      <c r="C6" s="106" t="s">
        <v>80</v>
      </c>
      <c r="D6" s="106"/>
      <c r="E6" s="106"/>
      <c r="F6" s="106"/>
      <c r="G6" s="106"/>
      <c r="H6" s="107"/>
    </row>
    <row r="7" spans="2:8" ht="39.75" customHeight="1" x14ac:dyDescent="0.25">
      <c r="B7" s="6" t="s">
        <v>2</v>
      </c>
      <c r="C7" s="106" t="s">
        <v>81</v>
      </c>
      <c r="D7" s="106"/>
      <c r="E7" s="106"/>
      <c r="F7" s="106"/>
      <c r="G7" s="106"/>
      <c r="H7" s="107"/>
    </row>
    <row r="8" spans="2:8" ht="39.75" customHeight="1" x14ac:dyDescent="0.25">
      <c r="B8" s="6" t="s">
        <v>3</v>
      </c>
      <c r="C8" s="106" t="s">
        <v>82</v>
      </c>
      <c r="D8" s="106"/>
      <c r="E8" s="106"/>
      <c r="F8" s="106"/>
      <c r="G8" s="106"/>
      <c r="H8" s="107"/>
    </row>
    <row r="9" spans="2:8" ht="39.75" customHeight="1" x14ac:dyDescent="0.25">
      <c r="B9" s="6"/>
      <c r="C9" s="106"/>
      <c r="D9" s="106"/>
      <c r="E9" s="106"/>
      <c r="F9" s="106"/>
      <c r="G9" s="106"/>
      <c r="H9" s="107"/>
    </row>
    <row r="10" spans="2:8" ht="39.75" customHeight="1" x14ac:dyDescent="0.25">
      <c r="B10" s="6"/>
      <c r="C10" s="106"/>
      <c r="D10" s="106"/>
      <c r="E10" s="106"/>
      <c r="F10" s="106"/>
      <c r="G10" s="106"/>
      <c r="H10" s="107"/>
    </row>
    <row r="11" spans="2:8" ht="39.75" customHeight="1" x14ac:dyDescent="0.25">
      <c r="B11" s="6"/>
      <c r="C11" s="106"/>
      <c r="D11" s="106"/>
      <c r="E11" s="106"/>
      <c r="F11" s="106"/>
      <c r="G11" s="106"/>
      <c r="H11" s="107"/>
    </row>
    <row r="12" spans="2:8" ht="14.45" customHeight="1" x14ac:dyDescent="0.25"/>
    <row r="13" spans="2:8" ht="16.5" customHeight="1" x14ac:dyDescent="0.25"/>
    <row r="14" spans="2:8" ht="16.5" customHeight="1" x14ac:dyDescent="0.25"/>
    <row r="15" spans="2:8" ht="16.5" customHeight="1" x14ac:dyDescent="0.25"/>
    <row r="16" spans="2:8" ht="16.5" customHeight="1" x14ac:dyDescent="0.25"/>
    <row r="17" ht="16.5" customHeight="1" x14ac:dyDescent="0.25"/>
    <row r="18" ht="16.5" customHeight="1" x14ac:dyDescent="0.25"/>
    <row r="19" ht="16.5" customHeight="1" x14ac:dyDescent="0.25"/>
    <row r="20" ht="16.5" customHeight="1" x14ac:dyDescent="0.25"/>
    <row r="21" ht="16.5" customHeight="1" x14ac:dyDescent="0.25"/>
    <row r="22" ht="16.5" customHeight="1" x14ac:dyDescent="0.25"/>
    <row r="23" ht="16.5" customHeight="1" x14ac:dyDescent="0.25"/>
    <row r="24" ht="16.5" customHeight="1" x14ac:dyDescent="0.25"/>
    <row r="25" ht="16.5" customHeight="1" x14ac:dyDescent="0.25"/>
    <row r="26" ht="16.5" customHeight="1" x14ac:dyDescent="0.25"/>
    <row r="27" ht="16.5" customHeight="1" x14ac:dyDescent="0.25"/>
  </sheetData>
  <mergeCells count="7">
    <mergeCell ref="C11:H11"/>
    <mergeCell ref="B4:H4"/>
    <mergeCell ref="C6:H6"/>
    <mergeCell ref="C7:H7"/>
    <mergeCell ref="C8:H8"/>
    <mergeCell ref="C9:H9"/>
    <mergeCell ref="C10:H10"/>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A1B131-FF33-4209-9267-6AC418BB9C70}">
  <sheetPr>
    <pageSetUpPr fitToPage="1"/>
  </sheetPr>
  <dimension ref="A1:H52"/>
  <sheetViews>
    <sheetView showGridLines="0" tabSelected="1" view="pageBreakPreview" topLeftCell="A10" zoomScaleNormal="100" zoomScaleSheetLayoutView="100" workbookViewId="0">
      <selection activeCell="A45" sqref="A45:XFD45"/>
    </sheetView>
  </sheetViews>
  <sheetFormatPr defaultColWidth="9.140625" defaultRowHeight="14.25" x14ac:dyDescent="0.25"/>
  <cols>
    <col min="1" max="2" width="9.5703125" style="75" customWidth="1"/>
    <col min="3" max="3" width="57.28515625" style="75" customWidth="1"/>
    <col min="4" max="4" width="47" style="80" customWidth="1"/>
    <col min="5" max="6" width="33.5703125" style="80" customWidth="1"/>
    <col min="7" max="7" width="64" style="80" customWidth="1"/>
    <col min="8" max="16384" width="9.140625" style="75"/>
  </cols>
  <sheetData>
    <row r="1" spans="1:8" s="69" customFormat="1" ht="36" customHeight="1" x14ac:dyDescent="0.25">
      <c r="A1" s="113" t="s">
        <v>83</v>
      </c>
      <c r="B1" s="114"/>
      <c r="C1" s="114"/>
      <c r="D1" s="114"/>
      <c r="E1" s="114"/>
      <c r="F1" s="114"/>
      <c r="G1" s="115"/>
    </row>
    <row r="2" spans="1:8" s="70" customFormat="1" ht="15" customHeight="1" x14ac:dyDescent="0.25">
      <c r="A2" s="111" t="s">
        <v>4</v>
      </c>
      <c r="B2" s="112"/>
      <c r="C2" s="112"/>
      <c r="D2" s="112"/>
      <c r="E2" s="112"/>
      <c r="F2" s="112"/>
      <c r="G2" s="112"/>
    </row>
    <row r="3" spans="1:8" x14ac:dyDescent="0.25">
      <c r="A3" s="71" t="s">
        <v>5</v>
      </c>
      <c r="B3" s="72" t="s">
        <v>6</v>
      </c>
      <c r="C3" s="73" t="s">
        <v>7</v>
      </c>
      <c r="D3" s="72" t="s">
        <v>8</v>
      </c>
      <c r="E3" s="72" t="s">
        <v>9</v>
      </c>
      <c r="F3" s="72" t="s">
        <v>10</v>
      </c>
      <c r="G3" s="74" t="s">
        <v>11</v>
      </c>
    </row>
    <row r="4" spans="1:8" ht="85.5" customHeight="1" x14ac:dyDescent="0.25">
      <c r="A4" s="116" t="s">
        <v>12</v>
      </c>
      <c r="B4" s="76" t="s">
        <v>13</v>
      </c>
      <c r="C4" s="77" t="s">
        <v>14</v>
      </c>
      <c r="D4" s="100" t="s">
        <v>15</v>
      </c>
      <c r="E4" s="117">
        <v>-7500</v>
      </c>
      <c r="F4" s="118">
        <f>IF(D5&lt;=D8,E4,(1-(D5-D8)/(D9-D8))*E4)</f>
        <v>-7500</v>
      </c>
      <c r="G4" s="119" t="s">
        <v>68</v>
      </c>
      <c r="H4" s="78"/>
    </row>
    <row r="5" spans="1:8" ht="57" x14ac:dyDescent="0.25">
      <c r="A5" s="116"/>
      <c r="B5" s="76" t="s">
        <v>16</v>
      </c>
      <c r="C5" s="77" t="s">
        <v>17</v>
      </c>
      <c r="D5" s="101"/>
      <c r="E5" s="117"/>
      <c r="F5" s="118"/>
      <c r="G5" s="120"/>
    </row>
    <row r="6" spans="1:8" ht="41.25" customHeight="1" x14ac:dyDescent="0.25">
      <c r="A6" s="116"/>
      <c r="B6" s="76" t="s">
        <v>18</v>
      </c>
      <c r="C6" s="77" t="s">
        <v>19</v>
      </c>
      <c r="D6" s="79" t="s">
        <v>20</v>
      </c>
      <c r="E6" s="117"/>
      <c r="F6" s="118"/>
      <c r="G6" s="120"/>
    </row>
    <row r="7" spans="1:8" hidden="1" x14ac:dyDescent="0.25"/>
    <row r="8" spans="1:8" hidden="1" x14ac:dyDescent="0.25">
      <c r="C8" s="75" t="s">
        <v>21</v>
      </c>
      <c r="D8" s="80">
        <v>5</v>
      </c>
    </row>
    <row r="9" spans="1:8" hidden="1" x14ac:dyDescent="0.25">
      <c r="C9" s="75" t="s">
        <v>22</v>
      </c>
      <c r="D9" s="80">
        <v>25</v>
      </c>
    </row>
    <row r="11" spans="1:8" s="70" customFormat="1" ht="15" customHeight="1" x14ac:dyDescent="0.25">
      <c r="A11" s="111" t="s">
        <v>23</v>
      </c>
      <c r="B11" s="112"/>
      <c r="C11" s="112"/>
      <c r="D11" s="112"/>
      <c r="E11" s="112"/>
      <c r="F11" s="112"/>
      <c r="G11" s="112"/>
      <c r="H11" s="81"/>
    </row>
    <row r="12" spans="1:8" x14ac:dyDescent="0.25">
      <c r="A12" s="71" t="s">
        <v>5</v>
      </c>
      <c r="B12" s="72" t="s">
        <v>6</v>
      </c>
      <c r="C12" s="73" t="s">
        <v>7</v>
      </c>
      <c r="D12" s="72" t="s">
        <v>8</v>
      </c>
      <c r="E12" s="72" t="s">
        <v>9</v>
      </c>
      <c r="F12" s="72" t="s">
        <v>10</v>
      </c>
      <c r="G12" s="74" t="s">
        <v>11</v>
      </c>
    </row>
    <row r="13" spans="1:8" ht="85.5" x14ac:dyDescent="0.25">
      <c r="A13" s="76" t="s">
        <v>24</v>
      </c>
      <c r="B13" s="76" t="s">
        <v>13</v>
      </c>
      <c r="C13" s="82" t="s">
        <v>25</v>
      </c>
      <c r="D13" s="102" t="s">
        <v>26</v>
      </c>
      <c r="E13" s="83">
        <v>-4000</v>
      </c>
      <c r="F13" s="83">
        <f>E13*(VLOOKUP(D13,D15:E21,2,FALSE))</f>
        <v>0</v>
      </c>
      <c r="G13" s="84" t="s">
        <v>107</v>
      </c>
    </row>
    <row r="14" spans="1:8" hidden="1" x14ac:dyDescent="0.25">
      <c r="C14" s="85"/>
      <c r="D14" s="86"/>
      <c r="E14" s="87"/>
      <c r="F14" s="87"/>
      <c r="G14" s="87"/>
    </row>
    <row r="15" spans="1:8" hidden="1" x14ac:dyDescent="0.25">
      <c r="C15" s="85"/>
      <c r="D15" s="88" t="s">
        <v>26</v>
      </c>
      <c r="E15" s="87">
        <v>0</v>
      </c>
      <c r="F15" s="87"/>
      <c r="G15" s="87"/>
    </row>
    <row r="16" spans="1:8" hidden="1" x14ac:dyDescent="0.25">
      <c r="C16" s="85"/>
      <c r="D16" s="89" t="s">
        <v>27</v>
      </c>
      <c r="E16" s="87">
        <v>0</v>
      </c>
      <c r="F16" s="87"/>
      <c r="G16" s="87"/>
    </row>
    <row r="17" spans="1:7" hidden="1" x14ac:dyDescent="0.25">
      <c r="C17" s="85"/>
      <c r="D17" s="88" t="s">
        <v>28</v>
      </c>
      <c r="E17" s="87">
        <v>0.2</v>
      </c>
      <c r="F17" s="87"/>
      <c r="G17" s="87"/>
    </row>
    <row r="18" spans="1:7" hidden="1" x14ac:dyDescent="0.25">
      <c r="C18" s="85"/>
      <c r="D18" s="88" t="s">
        <v>29</v>
      </c>
      <c r="E18" s="87">
        <v>0.4</v>
      </c>
      <c r="F18" s="87"/>
      <c r="G18" s="87"/>
    </row>
    <row r="19" spans="1:7" hidden="1" x14ac:dyDescent="0.25">
      <c r="C19" s="85"/>
      <c r="D19" s="88" t="s">
        <v>30</v>
      </c>
      <c r="E19" s="87">
        <v>0.6</v>
      </c>
      <c r="F19" s="87"/>
      <c r="G19" s="87"/>
    </row>
    <row r="20" spans="1:7" hidden="1" x14ac:dyDescent="0.25">
      <c r="C20" s="85"/>
      <c r="D20" s="88" t="s">
        <v>31</v>
      </c>
      <c r="E20" s="87">
        <v>0.8</v>
      </c>
      <c r="F20" s="87"/>
      <c r="G20" s="87"/>
    </row>
    <row r="21" spans="1:7" hidden="1" x14ac:dyDescent="0.25">
      <c r="C21" s="85"/>
      <c r="D21" s="88" t="s">
        <v>32</v>
      </c>
      <c r="E21" s="87">
        <v>1</v>
      </c>
      <c r="F21" s="87"/>
      <c r="G21" s="87"/>
    </row>
    <row r="22" spans="1:7" s="92" customFormat="1" ht="15" x14ac:dyDescent="0.25">
      <c r="A22" s="128" t="s">
        <v>86</v>
      </c>
      <c r="B22" s="129"/>
      <c r="C22" s="129"/>
      <c r="D22" s="90"/>
      <c r="E22" s="90"/>
      <c r="F22" s="90"/>
      <c r="G22" s="91"/>
    </row>
    <row r="23" spans="1:7" s="93" customFormat="1" x14ac:dyDescent="0.25">
      <c r="A23" s="71" t="s">
        <v>5</v>
      </c>
      <c r="B23" s="72" t="s">
        <v>6</v>
      </c>
      <c r="C23" s="73" t="s">
        <v>7</v>
      </c>
      <c r="D23" s="72" t="s">
        <v>87</v>
      </c>
      <c r="E23" s="72" t="s">
        <v>9</v>
      </c>
      <c r="F23" s="72" t="s">
        <v>10</v>
      </c>
      <c r="G23" s="74" t="s">
        <v>11</v>
      </c>
    </row>
    <row r="24" spans="1:7" s="93" customFormat="1" ht="85.5" x14ac:dyDescent="0.25">
      <c r="A24" s="94" t="s">
        <v>88</v>
      </c>
      <c r="B24" s="94" t="s">
        <v>13</v>
      </c>
      <c r="C24" s="82" t="s">
        <v>89</v>
      </c>
      <c r="D24" s="103" t="s">
        <v>26</v>
      </c>
      <c r="E24" s="83">
        <v>-4000</v>
      </c>
      <c r="F24" s="83">
        <f>E24*(VLOOKUP(D24,D26:E32,2,FALSE))</f>
        <v>0</v>
      </c>
      <c r="G24" s="84" t="s">
        <v>107</v>
      </c>
    </row>
    <row r="25" spans="1:7" s="93" customFormat="1" ht="2.25" customHeight="1" x14ac:dyDescent="0.25">
      <c r="C25" s="85"/>
      <c r="D25" s="86"/>
      <c r="E25" s="87"/>
      <c r="F25" s="87"/>
      <c r="G25" s="87"/>
    </row>
    <row r="26" spans="1:7" s="93" customFormat="1" hidden="1" x14ac:dyDescent="0.25">
      <c r="C26" s="85"/>
      <c r="D26" s="88" t="s">
        <v>26</v>
      </c>
      <c r="E26" s="87">
        <v>0</v>
      </c>
      <c r="F26" s="87"/>
      <c r="G26" s="87"/>
    </row>
    <row r="27" spans="1:7" s="93" customFormat="1" hidden="1" x14ac:dyDescent="0.25">
      <c r="C27" s="85"/>
      <c r="D27" s="89" t="s">
        <v>27</v>
      </c>
      <c r="E27" s="87">
        <v>0</v>
      </c>
      <c r="F27" s="87"/>
      <c r="G27" s="87"/>
    </row>
    <row r="28" spans="1:7" s="93" customFormat="1" hidden="1" x14ac:dyDescent="0.25">
      <c r="C28" s="85"/>
      <c r="D28" s="88" t="s">
        <v>91</v>
      </c>
      <c r="E28" s="87">
        <v>0.2</v>
      </c>
      <c r="F28" s="87"/>
      <c r="G28" s="87"/>
    </row>
    <row r="29" spans="1:7" s="93" customFormat="1" hidden="1" x14ac:dyDescent="0.25">
      <c r="C29" s="85"/>
      <c r="D29" s="88" t="s">
        <v>92</v>
      </c>
      <c r="E29" s="87">
        <v>0.4</v>
      </c>
      <c r="F29" s="87"/>
      <c r="G29" s="87"/>
    </row>
    <row r="30" spans="1:7" s="93" customFormat="1" hidden="1" x14ac:dyDescent="0.25">
      <c r="C30" s="85"/>
      <c r="D30" s="88" t="s">
        <v>93</v>
      </c>
      <c r="E30" s="87">
        <v>0.6</v>
      </c>
      <c r="F30" s="87"/>
      <c r="G30" s="87"/>
    </row>
    <row r="31" spans="1:7" s="93" customFormat="1" hidden="1" x14ac:dyDescent="0.25">
      <c r="C31" s="85"/>
      <c r="D31" s="88" t="s">
        <v>94</v>
      </c>
      <c r="E31" s="87">
        <v>0.8</v>
      </c>
      <c r="F31" s="87"/>
      <c r="G31" s="87"/>
    </row>
    <row r="32" spans="1:7" s="93" customFormat="1" ht="27.6" hidden="1" customHeight="1" x14ac:dyDescent="0.25">
      <c r="C32" s="85"/>
      <c r="D32" s="88" t="s">
        <v>90</v>
      </c>
      <c r="E32" s="87">
        <v>1</v>
      </c>
      <c r="F32" s="87"/>
      <c r="G32" s="87"/>
    </row>
    <row r="33" spans="1:7" s="93" customFormat="1" ht="11.45" hidden="1" customHeight="1" x14ac:dyDescent="0.25">
      <c r="C33" s="85"/>
      <c r="D33" s="86"/>
      <c r="E33" s="87"/>
      <c r="F33" s="87"/>
      <c r="G33" s="87"/>
    </row>
    <row r="34" spans="1:7" s="92" customFormat="1" ht="15" x14ac:dyDescent="0.25">
      <c r="A34" s="128" t="s">
        <v>95</v>
      </c>
      <c r="B34" s="129"/>
      <c r="C34" s="129"/>
      <c r="D34" s="90"/>
      <c r="E34" s="90"/>
      <c r="F34" s="90"/>
      <c r="G34" s="91"/>
    </row>
    <row r="35" spans="1:7" s="93" customFormat="1" x14ac:dyDescent="0.25">
      <c r="A35" s="71" t="s">
        <v>5</v>
      </c>
      <c r="B35" s="72" t="s">
        <v>6</v>
      </c>
      <c r="C35" s="73" t="s">
        <v>7</v>
      </c>
      <c r="D35" s="72" t="s">
        <v>96</v>
      </c>
      <c r="E35" s="72" t="s">
        <v>9</v>
      </c>
      <c r="F35" s="72" t="s">
        <v>10</v>
      </c>
      <c r="G35" s="74" t="s">
        <v>11</v>
      </c>
    </row>
    <row r="36" spans="1:7" s="93" customFormat="1" ht="85.5" x14ac:dyDescent="0.25">
      <c r="A36" s="94" t="s">
        <v>97</v>
      </c>
      <c r="B36" s="94" t="s">
        <v>13</v>
      </c>
      <c r="C36" s="82" t="s">
        <v>98</v>
      </c>
      <c r="D36" s="103" t="s">
        <v>26</v>
      </c>
      <c r="E36" s="83">
        <v>-15000</v>
      </c>
      <c r="F36" s="83">
        <f>E36*(VLOOKUP(D36,D38:E44,2,FALSE))</f>
        <v>0</v>
      </c>
      <c r="G36" s="84" t="s">
        <v>108</v>
      </c>
    </row>
    <row r="37" spans="1:7" s="93" customFormat="1" ht="2.25" customHeight="1" x14ac:dyDescent="0.25">
      <c r="C37" s="85"/>
      <c r="D37" s="86"/>
      <c r="E37" s="87"/>
      <c r="F37" s="87"/>
      <c r="G37" s="87"/>
    </row>
    <row r="38" spans="1:7" s="93" customFormat="1" hidden="1" x14ac:dyDescent="0.25">
      <c r="C38" s="85"/>
      <c r="D38" s="88" t="s">
        <v>26</v>
      </c>
      <c r="E38" s="87">
        <v>0</v>
      </c>
      <c r="F38" s="87"/>
      <c r="G38" s="87"/>
    </row>
    <row r="39" spans="1:7" s="93" customFormat="1" hidden="1" x14ac:dyDescent="0.25">
      <c r="C39" s="85"/>
      <c r="D39" s="89" t="s">
        <v>100</v>
      </c>
      <c r="E39" s="87">
        <v>0</v>
      </c>
      <c r="F39" s="87"/>
      <c r="G39" s="87"/>
    </row>
    <row r="40" spans="1:7" s="93" customFormat="1" hidden="1" x14ac:dyDescent="0.25">
      <c r="C40" s="85"/>
      <c r="D40" s="88" t="s">
        <v>109</v>
      </c>
      <c r="E40" s="87">
        <v>0.2</v>
      </c>
      <c r="F40" s="87"/>
      <c r="G40" s="87"/>
    </row>
    <row r="41" spans="1:7" s="93" customFormat="1" hidden="1" x14ac:dyDescent="0.25">
      <c r="C41" s="85"/>
      <c r="D41" s="88" t="s">
        <v>101</v>
      </c>
      <c r="E41" s="87">
        <v>0.4</v>
      </c>
      <c r="F41" s="87"/>
      <c r="G41" s="87"/>
    </row>
    <row r="42" spans="1:7" s="93" customFormat="1" hidden="1" x14ac:dyDescent="0.25">
      <c r="C42" s="85"/>
      <c r="D42" s="88" t="s">
        <v>102</v>
      </c>
      <c r="E42" s="87">
        <v>0.6</v>
      </c>
      <c r="F42" s="87"/>
      <c r="G42" s="87"/>
    </row>
    <row r="43" spans="1:7" s="93" customFormat="1" hidden="1" x14ac:dyDescent="0.25">
      <c r="C43" s="85"/>
      <c r="D43" s="88" t="s">
        <v>103</v>
      </c>
      <c r="E43" s="87">
        <v>0.8</v>
      </c>
      <c r="F43" s="87"/>
      <c r="G43" s="87"/>
    </row>
    <row r="44" spans="1:7" s="93" customFormat="1" hidden="1" x14ac:dyDescent="0.25">
      <c r="C44" s="85"/>
      <c r="D44" s="88" t="s">
        <v>99</v>
      </c>
      <c r="E44" s="87">
        <v>1</v>
      </c>
      <c r="F44" s="87"/>
      <c r="G44" s="87"/>
    </row>
    <row r="45" spans="1:7" s="93" customFormat="1" hidden="1" x14ac:dyDescent="0.25">
      <c r="C45" s="85"/>
      <c r="D45" s="86"/>
      <c r="E45" s="87"/>
      <c r="F45" s="87"/>
      <c r="G45" s="95"/>
    </row>
    <row r="46" spans="1:7" x14ac:dyDescent="0.25">
      <c r="C46" s="85"/>
      <c r="D46" s="86"/>
      <c r="E46" s="87"/>
      <c r="F46" s="87"/>
      <c r="G46" s="95"/>
    </row>
    <row r="47" spans="1:7" ht="27.75" customHeight="1" x14ac:dyDescent="0.25">
      <c r="C47" s="85"/>
      <c r="D47" s="86"/>
      <c r="E47" s="96" t="s">
        <v>33</v>
      </c>
      <c r="F47" s="96" t="s">
        <v>10</v>
      </c>
      <c r="G47" s="95"/>
    </row>
    <row r="48" spans="1:7" x14ac:dyDescent="0.25">
      <c r="C48" s="85"/>
      <c r="D48" s="97" t="s">
        <v>34</v>
      </c>
      <c r="E48" s="98">
        <f>SUM(E4+E13+E24+E36)</f>
        <v>-30500</v>
      </c>
      <c r="F48" s="99">
        <f>SUM(F4+F13+F24+F36)</f>
        <v>-7500</v>
      </c>
      <c r="G48" s="95"/>
    </row>
    <row r="49" spans="1:7" s="27" customFormat="1" ht="15" x14ac:dyDescent="0.25">
      <c r="A49" s="121" t="s">
        <v>35</v>
      </c>
      <c r="B49" s="122"/>
      <c r="C49" s="122"/>
      <c r="D49" s="54"/>
      <c r="E49" s="54"/>
      <c r="F49" s="54"/>
      <c r="G49" s="55"/>
    </row>
    <row r="50" spans="1:7" s="27" customFormat="1" ht="15" x14ac:dyDescent="0.25">
      <c r="A50" s="104" t="s">
        <v>5</v>
      </c>
      <c r="B50" s="105"/>
      <c r="C50" s="123" t="s">
        <v>36</v>
      </c>
      <c r="D50" s="123"/>
      <c r="E50" s="123"/>
      <c r="F50" s="123"/>
      <c r="G50" s="124"/>
    </row>
    <row r="51" spans="1:7" s="27" customFormat="1" ht="15" x14ac:dyDescent="0.25">
      <c r="A51" s="67" t="s">
        <v>37</v>
      </c>
      <c r="B51" s="125" t="s">
        <v>38</v>
      </c>
      <c r="C51" s="126"/>
      <c r="D51" s="126"/>
      <c r="E51" s="126"/>
      <c r="F51" s="126"/>
      <c r="G51" s="127"/>
    </row>
    <row r="52" spans="1:7" x14ac:dyDescent="0.25">
      <c r="C52" s="85"/>
      <c r="D52" s="86"/>
      <c r="E52" s="87"/>
      <c r="F52" s="87"/>
      <c r="G52" s="95"/>
    </row>
  </sheetData>
  <sheetProtection algorithmName="SHA-512" hashValue="LO5KKscAbrdWP5bxn4Jsa4ZIK4fJtpV8wiXpCvHLIJ1bCaMWprhQmTj09i/37sR73ZqVMOoidHJ/gkIHr28NhA==" saltValue="oS3eTgeHN1iWF5M7ResQnQ==" spinCount="100000" sheet="1" objects="1" scenarios="1"/>
  <mergeCells count="12">
    <mergeCell ref="A49:C49"/>
    <mergeCell ref="C50:G50"/>
    <mergeCell ref="B51:G51"/>
    <mergeCell ref="A22:C22"/>
    <mergeCell ref="A34:C34"/>
    <mergeCell ref="A11:G11"/>
    <mergeCell ref="A1:G1"/>
    <mergeCell ref="A4:A6"/>
    <mergeCell ref="E4:E6"/>
    <mergeCell ref="F4:F6"/>
    <mergeCell ref="G4:G6"/>
    <mergeCell ref="A2:G2"/>
  </mergeCells>
  <dataValidations count="4">
    <dataValidation operator="lessThanOrEqual" allowBlank="1" showInputMessage="1" showErrorMessage="1" sqref="C3:G3 E12:G21 D14:D21 D12 D35 C12:C21 D37:D44 D23 D25:D33 E23:G33 C23:C33 E35:G44 C35:C44 C45:G48 C52:G52 B51 C50" xr:uid="{87504844-1F1E-41E2-A6B2-2E1AFD347925}"/>
    <dataValidation type="list" operator="lessThanOrEqual" allowBlank="1" showInputMessage="1" showErrorMessage="1" sqref="D13" xr:uid="{D8ADEA29-6AE0-4C37-80CE-913DF052A574}">
      <formula1>$D$15:$D$21</formula1>
    </dataValidation>
    <dataValidation type="list" operator="lessThanOrEqual" allowBlank="1" showInputMessage="1" showErrorMessage="1" sqref="D36" xr:uid="{E65C4401-79F2-4E64-B1AF-510633CB20E4}">
      <formula1>$D$38:$D$44</formula1>
    </dataValidation>
    <dataValidation type="list" operator="lessThanOrEqual" allowBlank="1" showInputMessage="1" showErrorMessage="1" sqref="D24" xr:uid="{DDE0C111-38E2-49CE-9144-AB4AAFA91DD6}">
      <formula1>$D$26:$D$32</formula1>
    </dataValidation>
  </dataValidations>
  <pageMargins left="0.7" right="0.7" top="0.75" bottom="0.75" header="0.3" footer="0.3"/>
  <pageSetup paperSize="9" scale="4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CB5A62-49D2-4B0B-B5E0-66D5F756A7CC}">
  <dimension ref="A1:L30"/>
  <sheetViews>
    <sheetView showGridLines="0" view="pageBreakPreview" zoomScaleNormal="100" zoomScaleSheetLayoutView="100" workbookViewId="0">
      <selection activeCell="B23" sqref="B23"/>
    </sheetView>
  </sheetViews>
  <sheetFormatPr defaultColWidth="9.140625" defaultRowHeight="15" x14ac:dyDescent="0.25"/>
  <cols>
    <col min="1" max="1" width="9.5703125" style="27" customWidth="1"/>
    <col min="2" max="2" width="57.28515625" style="27" customWidth="1"/>
    <col min="3" max="3" width="22" style="24" customWidth="1"/>
    <col min="4" max="4" width="24.140625" style="24" customWidth="1"/>
    <col min="5" max="5" width="29.85546875" style="24" customWidth="1"/>
    <col min="6" max="6" width="25.5703125" style="24" customWidth="1"/>
    <col min="7" max="7" width="30" style="24" customWidth="1"/>
    <col min="8" max="16384" width="9.140625" style="27"/>
  </cols>
  <sheetData>
    <row r="1" spans="1:12" ht="36" customHeight="1" x14ac:dyDescent="0.25">
      <c r="A1" s="131" t="s">
        <v>84</v>
      </c>
      <c r="B1" s="132"/>
      <c r="C1" s="132"/>
      <c r="D1" s="132"/>
      <c r="E1" s="132"/>
      <c r="F1" s="132"/>
      <c r="G1" s="133"/>
    </row>
    <row r="2" spans="1:12" s="33" customFormat="1" x14ac:dyDescent="0.25">
      <c r="A2" s="134" t="s">
        <v>39</v>
      </c>
      <c r="B2" s="130"/>
      <c r="C2" s="17"/>
      <c r="D2" s="17"/>
      <c r="E2" s="17"/>
      <c r="F2" s="17"/>
      <c r="G2" s="32"/>
    </row>
    <row r="3" spans="1:12" x14ac:dyDescent="0.25">
      <c r="A3" s="18" t="s">
        <v>5</v>
      </c>
      <c r="B3" s="19" t="s">
        <v>40</v>
      </c>
      <c r="C3" s="20" t="s">
        <v>41</v>
      </c>
      <c r="D3" s="20" t="s">
        <v>42</v>
      </c>
      <c r="E3" s="20" t="s">
        <v>43</v>
      </c>
      <c r="F3" s="20" t="s">
        <v>44</v>
      </c>
      <c r="G3" s="34" t="s">
        <v>45</v>
      </c>
    </row>
    <row r="4" spans="1:12" x14ac:dyDescent="0.25">
      <c r="A4" s="21" t="s">
        <v>46</v>
      </c>
      <c r="B4" s="35" t="s">
        <v>47</v>
      </c>
      <c r="C4" s="21" t="s">
        <v>67</v>
      </c>
      <c r="D4" s="21" t="s">
        <v>48</v>
      </c>
      <c r="E4" s="68"/>
      <c r="F4" s="36">
        <v>145</v>
      </c>
      <c r="G4" s="37">
        <f>F4*E4</f>
        <v>0</v>
      </c>
    </row>
    <row r="6" spans="1:12" s="33" customFormat="1" x14ac:dyDescent="0.25">
      <c r="A6" s="121" t="s">
        <v>51</v>
      </c>
      <c r="B6" s="122"/>
      <c r="C6" s="38"/>
      <c r="D6" s="38"/>
      <c r="E6" s="38"/>
      <c r="F6" s="38"/>
      <c r="G6" s="39"/>
    </row>
    <row r="7" spans="1:12" x14ac:dyDescent="0.25">
      <c r="A7" s="18" t="s">
        <v>5</v>
      </c>
      <c r="B7" s="19" t="s">
        <v>40</v>
      </c>
      <c r="C7" s="20" t="s">
        <v>41</v>
      </c>
      <c r="D7" s="20" t="s">
        <v>42</v>
      </c>
      <c r="E7" s="20" t="s">
        <v>43</v>
      </c>
      <c r="F7" s="20" t="s">
        <v>44</v>
      </c>
      <c r="G7" s="34" t="s">
        <v>45</v>
      </c>
    </row>
    <row r="8" spans="1:12" x14ac:dyDescent="0.25">
      <c r="A8" s="21" t="s">
        <v>49</v>
      </c>
      <c r="B8" s="22" t="s">
        <v>51</v>
      </c>
      <c r="C8" s="21" t="s">
        <v>67</v>
      </c>
      <c r="D8" s="21" t="s">
        <v>48</v>
      </c>
      <c r="E8" s="68"/>
      <c r="F8" s="36">
        <v>145</v>
      </c>
      <c r="G8" s="40">
        <f>F8*E8</f>
        <v>0</v>
      </c>
    </row>
    <row r="9" spans="1:12" s="33" customFormat="1" x14ac:dyDescent="0.25">
      <c r="A9" s="121" t="s">
        <v>69</v>
      </c>
      <c r="B9" s="122"/>
      <c r="C9" s="38"/>
      <c r="D9" s="38"/>
      <c r="E9" s="38"/>
      <c r="F9" s="38"/>
      <c r="G9" s="39"/>
      <c r="H9" s="41"/>
      <c r="I9" s="41"/>
      <c r="J9" s="41"/>
      <c r="K9" s="42"/>
      <c r="L9" s="43"/>
    </row>
    <row r="10" spans="1:12" x14ac:dyDescent="0.25">
      <c r="A10" s="18" t="s">
        <v>5</v>
      </c>
      <c r="B10" s="19" t="s">
        <v>40</v>
      </c>
      <c r="C10" s="20" t="s">
        <v>42</v>
      </c>
      <c r="D10" s="20" t="s">
        <v>70</v>
      </c>
      <c r="E10" s="20"/>
      <c r="F10" s="20" t="s">
        <v>71</v>
      </c>
      <c r="G10" s="34" t="s">
        <v>45</v>
      </c>
      <c r="H10" s="44"/>
      <c r="I10" s="44"/>
      <c r="J10" s="44"/>
      <c r="K10" s="45"/>
      <c r="L10" s="46"/>
    </row>
    <row r="11" spans="1:12" ht="30" x14ac:dyDescent="0.25">
      <c r="A11" s="21" t="s">
        <v>50</v>
      </c>
      <c r="B11" s="47" t="s">
        <v>72</v>
      </c>
      <c r="C11" s="48" t="s">
        <v>73</v>
      </c>
      <c r="D11" s="14"/>
      <c r="E11" s="23"/>
      <c r="F11" s="49">
        <v>1</v>
      </c>
      <c r="G11" s="50">
        <f>F11*E11</f>
        <v>0</v>
      </c>
      <c r="H11" s="44"/>
      <c r="I11" s="44"/>
      <c r="J11" s="44"/>
      <c r="K11" s="45"/>
      <c r="L11" s="46"/>
    </row>
    <row r="12" spans="1:12" ht="30" x14ac:dyDescent="0.25">
      <c r="A12" s="21" t="s">
        <v>52</v>
      </c>
      <c r="B12" s="47" t="s">
        <v>74</v>
      </c>
      <c r="C12" s="48" t="s">
        <v>75</v>
      </c>
      <c r="D12" s="14"/>
      <c r="E12" s="23"/>
      <c r="F12" s="49">
        <v>1</v>
      </c>
      <c r="G12" s="50">
        <f>F12*E12</f>
        <v>0</v>
      </c>
      <c r="H12" s="44"/>
      <c r="I12" s="44"/>
      <c r="J12" s="44"/>
      <c r="K12" s="45"/>
      <c r="L12" s="46"/>
    </row>
    <row r="13" spans="1:12" x14ac:dyDescent="0.25">
      <c r="A13" s="21" t="s">
        <v>76</v>
      </c>
      <c r="B13" s="47" t="s">
        <v>77</v>
      </c>
      <c r="C13" s="48" t="s">
        <v>78</v>
      </c>
      <c r="D13" s="14"/>
      <c r="E13" s="23"/>
      <c r="F13" s="49">
        <v>1</v>
      </c>
      <c r="G13" s="50">
        <f>F13*E13</f>
        <v>0</v>
      </c>
      <c r="H13" s="44"/>
      <c r="I13" s="44"/>
      <c r="J13" s="44"/>
      <c r="K13" s="45"/>
      <c r="L13" s="46"/>
    </row>
    <row r="14" spans="1:12" x14ac:dyDescent="0.25">
      <c r="B14" s="30"/>
      <c r="C14" s="51"/>
      <c r="D14" s="31"/>
      <c r="E14" s="31"/>
      <c r="F14" s="31"/>
      <c r="G14" s="31"/>
    </row>
    <row r="15" spans="1:12" ht="26.25" customHeight="1" x14ac:dyDescent="0.25">
      <c r="B15" s="30"/>
      <c r="C15" s="51"/>
      <c r="D15" s="31"/>
      <c r="E15" s="31"/>
      <c r="F15" s="17" t="s">
        <v>53</v>
      </c>
      <c r="G15" s="29">
        <f>SUM(G4,G8)</f>
        <v>0</v>
      </c>
    </row>
    <row r="16" spans="1:12" x14ac:dyDescent="0.25">
      <c r="B16" s="30"/>
      <c r="C16" s="51"/>
      <c r="D16" s="31"/>
      <c r="E16" s="31"/>
      <c r="F16" s="52"/>
      <c r="G16" s="53"/>
    </row>
    <row r="17" spans="1:8" s="56" customFormat="1" ht="30" customHeight="1" x14ac:dyDescent="0.25">
      <c r="A17" s="121" t="s">
        <v>54</v>
      </c>
      <c r="B17" s="122"/>
      <c r="C17" s="54"/>
      <c r="D17" s="54"/>
      <c r="E17" s="54"/>
      <c r="F17" s="54"/>
      <c r="G17" s="55"/>
    </row>
    <row r="18" spans="1:8" s="56" customFormat="1" x14ac:dyDescent="0.25">
      <c r="A18" s="18" t="s">
        <v>5</v>
      </c>
      <c r="B18" s="19" t="s">
        <v>55</v>
      </c>
      <c r="C18" s="20"/>
      <c r="D18" s="20" t="s">
        <v>56</v>
      </c>
      <c r="E18" s="20" t="s">
        <v>57</v>
      </c>
      <c r="F18" s="20" t="s">
        <v>58</v>
      </c>
      <c r="G18" s="34" t="s">
        <v>59</v>
      </c>
    </row>
    <row r="19" spans="1:8" s="56" customFormat="1" x14ac:dyDescent="0.25">
      <c r="A19" s="57" t="s">
        <v>105</v>
      </c>
      <c r="B19" s="135"/>
      <c r="C19" s="136"/>
      <c r="D19" s="13"/>
      <c r="E19" s="13"/>
      <c r="F19" s="13"/>
      <c r="G19" s="13"/>
      <c r="H19" s="58"/>
    </row>
    <row r="20" spans="1:8" s="64" customFormat="1" ht="15.6" customHeight="1" x14ac:dyDescent="0.25">
      <c r="A20" s="59"/>
      <c r="B20" s="60"/>
      <c r="C20" s="61"/>
      <c r="D20" s="62"/>
      <c r="E20" s="62"/>
      <c r="F20" s="62"/>
      <c r="G20" s="62"/>
      <c r="H20" s="63"/>
    </row>
    <row r="21" spans="1:8" s="56" customFormat="1" x14ac:dyDescent="0.25">
      <c r="A21" s="121" t="s">
        <v>60</v>
      </c>
      <c r="B21" s="122"/>
      <c r="C21" s="54"/>
      <c r="D21" s="54"/>
      <c r="E21" s="54"/>
      <c r="F21" s="54"/>
      <c r="G21" s="55"/>
      <c r="H21" s="58"/>
    </row>
    <row r="22" spans="1:8" s="56" customFormat="1" ht="20.45" customHeight="1" x14ac:dyDescent="0.25">
      <c r="A22" s="18" t="s">
        <v>5</v>
      </c>
      <c r="B22" s="19" t="s">
        <v>55</v>
      </c>
      <c r="C22" s="20" t="s">
        <v>41</v>
      </c>
      <c r="D22" s="20" t="s">
        <v>56</v>
      </c>
      <c r="E22" s="20" t="s">
        <v>57</v>
      </c>
      <c r="F22" s="20" t="s">
        <v>58</v>
      </c>
      <c r="G22" s="34" t="s">
        <v>59</v>
      </c>
      <c r="H22" s="58"/>
    </row>
    <row r="23" spans="1:8" s="56" customFormat="1" x14ac:dyDescent="0.25">
      <c r="A23" s="57" t="s">
        <v>106</v>
      </c>
      <c r="B23" s="12"/>
      <c r="C23" s="65" t="s">
        <v>67</v>
      </c>
      <c r="D23" s="13"/>
      <c r="E23" s="13"/>
      <c r="F23" s="13"/>
      <c r="G23" s="13"/>
      <c r="H23" s="58"/>
    </row>
    <row r="24" spans="1:8" x14ac:dyDescent="0.25">
      <c r="B24" s="30"/>
      <c r="C24" s="51"/>
      <c r="D24" s="31"/>
      <c r="E24" s="31"/>
      <c r="F24" s="52"/>
      <c r="G24" s="53"/>
    </row>
    <row r="25" spans="1:8" x14ac:dyDescent="0.25">
      <c r="A25" s="130" t="s">
        <v>35</v>
      </c>
      <c r="B25" s="130"/>
      <c r="C25" s="66"/>
      <c r="D25" s="66"/>
      <c r="E25" s="66"/>
      <c r="F25" s="66"/>
      <c r="G25" s="66"/>
    </row>
    <row r="26" spans="1:8" x14ac:dyDescent="0.25">
      <c r="A26" s="20" t="s">
        <v>5</v>
      </c>
      <c r="B26" s="137" t="s">
        <v>36</v>
      </c>
      <c r="C26" s="137"/>
      <c r="D26" s="137"/>
      <c r="E26" s="137"/>
      <c r="F26" s="137"/>
      <c r="G26" s="137"/>
    </row>
    <row r="27" spans="1:8" x14ac:dyDescent="0.25">
      <c r="A27" s="67" t="s">
        <v>37</v>
      </c>
      <c r="B27" s="138" t="s">
        <v>38</v>
      </c>
      <c r="C27" s="138"/>
      <c r="D27" s="138"/>
      <c r="E27" s="138"/>
      <c r="F27" s="138"/>
      <c r="G27" s="138"/>
    </row>
    <row r="28" spans="1:8" x14ac:dyDescent="0.25">
      <c r="A28" s="21">
        <v>1</v>
      </c>
      <c r="B28" s="138" t="s">
        <v>61</v>
      </c>
      <c r="C28" s="138"/>
      <c r="D28" s="138"/>
      <c r="E28" s="138"/>
      <c r="F28" s="138"/>
      <c r="G28" s="138"/>
    </row>
    <row r="29" spans="1:8" ht="27.6" customHeight="1" x14ac:dyDescent="0.25">
      <c r="A29" s="21">
        <v>2</v>
      </c>
      <c r="B29" s="139" t="s">
        <v>62</v>
      </c>
      <c r="C29" s="139"/>
      <c r="D29" s="139"/>
      <c r="E29" s="139"/>
      <c r="F29" s="139"/>
      <c r="G29" s="139"/>
    </row>
    <row r="30" spans="1:8" x14ac:dyDescent="0.25">
      <c r="A30" s="21">
        <v>3</v>
      </c>
      <c r="B30" s="138" t="s">
        <v>63</v>
      </c>
      <c r="C30" s="138"/>
      <c r="D30" s="138"/>
      <c r="E30" s="138"/>
      <c r="F30" s="138"/>
      <c r="G30" s="138"/>
    </row>
  </sheetData>
  <sheetProtection algorithmName="SHA-512" hashValue="hKE3pQ04lhS5QL/gPYEJX/FdEWqXKFe8lARF3fY5LiqJeVgw58KLSK6Q1Yt4/vziGZ3RVYp4SE2o4kOgpA/+Tg==" saltValue="0XJO+DRHcOnTFpx52WV08Q==" spinCount="100000" sheet="1" objects="1" scenarios="1"/>
  <mergeCells count="13">
    <mergeCell ref="B26:G26"/>
    <mergeCell ref="B27:G27"/>
    <mergeCell ref="B28:G28"/>
    <mergeCell ref="B29:G29"/>
    <mergeCell ref="B30:G30"/>
    <mergeCell ref="A25:B25"/>
    <mergeCell ref="A1:G1"/>
    <mergeCell ref="A2:B2"/>
    <mergeCell ref="A6:B6"/>
    <mergeCell ref="A17:B17"/>
    <mergeCell ref="A21:B21"/>
    <mergeCell ref="A9:B9"/>
    <mergeCell ref="B19:C19"/>
  </mergeCells>
  <phoneticPr fontId="10" type="noConversion"/>
  <dataValidations count="1">
    <dataValidation operator="lessThanOrEqual" allowBlank="1" showInputMessage="1" showErrorMessage="1" sqref="B7:B8 B3:G3 B22:G24 B10:G16 C7:F7 B26:B30 G7:G8 D18:G18 B18 B19:B20 D19:G20 C20" xr:uid="{B555099E-DC91-4F7C-AF6C-4867D3EE26A2}"/>
  </dataValidations>
  <pageMargins left="0.7" right="0.7" top="0.75" bottom="0.75" header="0.3" footer="0.3"/>
  <pageSetup paperSize="9" scale="6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8E4B9A-4C79-4AA3-830D-87A6AF7E7171}">
  <dimension ref="A1:D8"/>
  <sheetViews>
    <sheetView showGridLines="0" view="pageBreakPreview" zoomScaleNormal="100" zoomScaleSheetLayoutView="100" workbookViewId="0">
      <selection sqref="A1:C8"/>
    </sheetView>
  </sheetViews>
  <sheetFormatPr defaultColWidth="9.140625" defaultRowHeight="15" x14ac:dyDescent="0.25"/>
  <cols>
    <col min="1" max="1" width="9.5703125" style="9" customWidth="1"/>
    <col min="2" max="2" width="57.28515625" style="9" customWidth="1"/>
    <col min="3" max="3" width="33.5703125" style="11" customWidth="1"/>
    <col min="4" max="16384" width="9.140625" style="9"/>
  </cols>
  <sheetData>
    <row r="1" spans="1:4" ht="36" customHeight="1" x14ac:dyDescent="0.25">
      <c r="A1" s="131" t="s">
        <v>85</v>
      </c>
      <c r="B1" s="132"/>
      <c r="C1" s="132"/>
    </row>
    <row r="2" spans="1:4" s="10" customFormat="1" x14ac:dyDescent="0.25">
      <c r="A2" s="134"/>
      <c r="B2" s="130"/>
      <c r="C2" s="17"/>
    </row>
    <row r="3" spans="1:4" x14ac:dyDescent="0.25">
      <c r="A3" s="18" t="s">
        <v>5</v>
      </c>
      <c r="B3" s="19" t="s">
        <v>40</v>
      </c>
      <c r="C3" s="20"/>
    </row>
    <row r="4" spans="1:4" x14ac:dyDescent="0.25">
      <c r="A4" s="21" t="s">
        <v>64</v>
      </c>
      <c r="B4" s="22" t="s">
        <v>10</v>
      </c>
      <c r="C4" s="23">
        <f>'1. Kwaliteit Perceel 9'!F48</f>
        <v>-7500</v>
      </c>
      <c r="D4" s="15"/>
    </row>
    <row r="5" spans="1:4" x14ac:dyDescent="0.25">
      <c r="A5" s="21" t="s">
        <v>65</v>
      </c>
      <c r="B5" s="22" t="s">
        <v>66</v>
      </c>
      <c r="C5" s="23">
        <f>'2. Prijs Perceel 9'!G15</f>
        <v>0</v>
      </c>
      <c r="D5" s="16"/>
    </row>
    <row r="6" spans="1:4" x14ac:dyDescent="0.25">
      <c r="A6" s="24"/>
      <c r="B6" s="25"/>
      <c r="C6" s="26"/>
    </row>
    <row r="7" spans="1:4" ht="30" x14ac:dyDescent="0.25">
      <c r="A7" s="27"/>
      <c r="B7" s="28" t="s">
        <v>104</v>
      </c>
      <c r="C7" s="29">
        <f>SUM(C4:C5)</f>
        <v>-7500</v>
      </c>
    </row>
    <row r="8" spans="1:4" x14ac:dyDescent="0.25">
      <c r="A8" s="27"/>
      <c r="B8" s="30"/>
      <c r="C8" s="31"/>
    </row>
  </sheetData>
  <sheetProtection algorithmName="SHA-512" hashValue="upnNxz8I9CG+8DNh+uzl0qyAQL7/PTDk8QjVQm2S3rACwFu99SGxWeyY71wfOu9Bz2NMe8mBUX7Zg3TNUdFlPQ==" saltValue="q3802S3uIBbZfoknIsFFqA==" spinCount="100000" sheet="1" objects="1" scenarios="1"/>
  <mergeCells count="2">
    <mergeCell ref="A1:C1"/>
    <mergeCell ref="A2:B2"/>
  </mergeCells>
  <dataValidations count="1">
    <dataValidation operator="lessThanOrEqual" allowBlank="1" showInputMessage="1" showErrorMessage="1" sqref="B3:C8" xr:uid="{7A5ED147-A25C-4E9F-A958-69408D8B9435}"/>
  </dataValidations>
  <pageMargins left="0.7" right="0.7" top="0.75" bottom="0.75" header="0.3" footer="0.3"/>
  <pageSetup paperSize="9" scale="6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3" ma:contentTypeDescription="Een nieuw document maken." ma:contentTypeScope="" ma:versionID="9aee1f63a3b729b4284c9bac94ac8368">
  <xsd:schema xmlns:xsd="http://www.w3.org/2001/XMLSchema" xmlns:xs="http://www.w3.org/2001/XMLSchema" xmlns:p="http://schemas.microsoft.com/office/2006/metadata/properties" xmlns:ns2="962d65e8-ec2e-4f08-b510-02888a857b6e" xmlns:ns3="b77e2b43-37d4-4532-953b-53983e0992e2" targetNamespace="http://schemas.microsoft.com/office/2006/metadata/properties" ma:root="true" ma:fieldsID="635082361ec53f4fbe8e3a40289b1998" ns2:_="" ns3:_="">
    <xsd:import namespace="962d65e8-ec2e-4f08-b510-02888a857b6e"/>
    <xsd:import namespace="b77e2b43-37d4-4532-953b-53983e0992e2"/>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A4C653B-1E35-4863-8772-7AC440F8D8F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746ECD0A-1191-4BEF-8DA4-73D12D19CCF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BBE6844-C529-45B1-8BE7-567D6B82D8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4</vt:i4>
      </vt:variant>
    </vt:vector>
  </HeadingPairs>
  <TitlesOfParts>
    <vt:vector size="8" baseType="lpstr">
      <vt:lpstr>Voorblad</vt:lpstr>
      <vt:lpstr>1. Kwaliteit Perceel 9</vt:lpstr>
      <vt:lpstr>2. Prijs Perceel 9</vt:lpstr>
      <vt:lpstr>3. Fictieve inschrijfprijs P9</vt:lpstr>
      <vt:lpstr>'1. Kwaliteit Perceel 9'!Afdrukbereik</vt:lpstr>
      <vt:lpstr>'2. Prijs Perceel 9'!Afdrukbereik</vt:lpstr>
      <vt:lpstr>'3. Fictieve inschrijfprijs P9'!Afdrukbereik</vt:lpstr>
      <vt:lpstr>Voorblad!Afdrukbereik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Rene Janssen</dc:creator>
  <cp:lastModifiedBy>Rene Janssen</cp:lastModifiedBy>
  <dcterms:created xsi:type="dcterms:W3CDTF">2021-05-06T12:33:15Z</dcterms:created>
  <dcterms:modified xsi:type="dcterms:W3CDTF">2022-01-10T05:50:21Z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ies>
</file>