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E:\DocuVision\Projecten\Alliantie - SGrvN\Aanbesteding DEF 2022\Nota van Inlichtingen\Nvi 1\Publiceren\"/>
    </mc:Choice>
  </mc:AlternateContent>
  <xr:revisionPtr revIDLastSave="0" documentId="13_ncr:1_{F754E85C-A96F-4427-8781-EEF2004EBC7E}" xr6:coauthVersionLast="47" xr6:coauthVersionMax="47" xr10:uidLastSave="{00000000-0000-0000-0000-000000000000}"/>
  <bookViews>
    <workbookView xWindow="-98" yWindow="-98" windowWidth="19396" windowHeight="10395" xr2:uid="{6D60F8E0-1995-4A6A-9BF8-266FE2567378}"/>
  </bookViews>
  <sheets>
    <sheet name="Voorblad" sheetId="1" r:id="rId1"/>
    <sheet name="Instructies" sheetId="2" r:id="rId2"/>
    <sheet name="Eisen @voCampus" sheetId="3" r:id="rId3"/>
    <sheet name="Totale Kosten Inschrijver" sheetId="4" r:id="rId4"/>
    <sheet name="Implementatie" sheetId="5" r:id="rId5"/>
    <sheet name="Exploitatie" sheetId="6" r:id="rId6"/>
    <sheet name="Kosten tijdens Looptijd" sheetId="7" r:id="rId7"/>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48" i="6" l="1"/>
  <c r="H48" i="6"/>
  <c r="F14" i="6"/>
  <c r="G14" i="6"/>
  <c r="H14" i="6"/>
  <c r="I14" i="6"/>
  <c r="J14" i="6"/>
  <c r="K14" i="6" s="1"/>
  <c r="L14" i="6" s="1"/>
  <c r="F10" i="6"/>
  <c r="G10" i="6"/>
  <c r="H10" i="6"/>
  <c r="I10" i="6"/>
  <c r="J10" i="6"/>
  <c r="K10" i="6" s="1"/>
  <c r="L10" i="6" s="1"/>
  <c r="F9" i="6"/>
  <c r="G9" i="6"/>
  <c r="H9" i="6"/>
  <c r="I9" i="6"/>
  <c r="J9" i="6"/>
  <c r="K9" i="6" s="1"/>
  <c r="L9" i="6" s="1"/>
  <c r="F13" i="6" l="1"/>
  <c r="G13" i="6"/>
  <c r="H13" i="6"/>
  <c r="I13" i="6"/>
  <c r="J13" i="6"/>
  <c r="K13" i="6" s="1"/>
  <c r="L13" i="6" s="1"/>
  <c r="I49" i="6" l="1"/>
  <c r="I7" i="6"/>
  <c r="I8" i="6"/>
  <c r="I11" i="6"/>
  <c r="I12" i="6"/>
  <c r="I15" i="6"/>
  <c r="I16" i="6"/>
  <c r="I17" i="6"/>
  <c r="I18" i="6"/>
  <c r="I19" i="6"/>
  <c r="F7" i="6"/>
  <c r="F8" i="6"/>
  <c r="G8" i="6"/>
  <c r="H8" i="6"/>
  <c r="J8" i="6"/>
  <c r="K8" i="6" s="1"/>
  <c r="F11" i="6"/>
  <c r="G11" i="6"/>
  <c r="H11" i="6"/>
  <c r="J11" i="6"/>
  <c r="F12" i="6"/>
  <c r="G12" i="6"/>
  <c r="H12" i="6"/>
  <c r="J12" i="6"/>
  <c r="F15" i="6"/>
  <c r="G15" i="6"/>
  <c r="H15" i="6"/>
  <c r="J15" i="6"/>
  <c r="K15" i="6" s="1"/>
  <c r="F16" i="6"/>
  <c r="G16" i="6"/>
  <c r="H16" i="6"/>
  <c r="J16" i="6"/>
  <c r="K16" i="6" s="1"/>
  <c r="F17" i="6"/>
  <c r="G17" i="6"/>
  <c r="H17" i="6"/>
  <c r="J17" i="6"/>
  <c r="F18" i="6"/>
  <c r="G18" i="6"/>
  <c r="H18" i="6"/>
  <c r="J18" i="6"/>
  <c r="K18" i="6" s="1"/>
  <c r="F19" i="6"/>
  <c r="G19" i="6"/>
  <c r="H19" i="6"/>
  <c r="J19" i="6"/>
  <c r="K19" i="6" s="1"/>
  <c r="G7" i="6"/>
  <c r="H7" i="6"/>
  <c r="J7" i="6"/>
  <c r="K7" i="6" s="1"/>
  <c r="L19" i="6" l="1"/>
  <c r="L18" i="6"/>
  <c r="K17" i="6"/>
  <c r="L17" i="6" s="1"/>
  <c r="L16" i="6"/>
  <c r="L15" i="6"/>
  <c r="K12" i="6"/>
  <c r="L12" i="6" s="1"/>
  <c r="K11" i="6"/>
  <c r="L11" i="6" s="1"/>
  <c r="I20" i="6"/>
  <c r="F7" i="4" s="1"/>
  <c r="L8" i="6"/>
  <c r="L7" i="6"/>
  <c r="F20" i="6"/>
  <c r="G20" i="6"/>
  <c r="H20" i="6"/>
  <c r="J20" i="6"/>
  <c r="K20" i="6" l="1"/>
  <c r="H7" i="4" s="1"/>
  <c r="L20" i="6"/>
  <c r="I7" i="4" s="1"/>
  <c r="G48" i="6"/>
  <c r="G49" i="6" s="1"/>
  <c r="M48" i="6"/>
  <c r="L48" i="6"/>
  <c r="C7" i="5"/>
  <c r="E33" i="6"/>
  <c r="F33" i="6" s="1"/>
  <c r="G33" i="6" s="1"/>
  <c r="E34" i="6"/>
  <c r="F34" i="6" s="1"/>
  <c r="G34" i="6" s="1"/>
  <c r="E35" i="6"/>
  <c r="F35" i="6" s="1"/>
  <c r="G35" i="6" s="1"/>
  <c r="K48" i="6"/>
  <c r="J48" i="6"/>
  <c r="E32" i="6"/>
  <c r="F32" i="6" s="1"/>
  <c r="G32" i="6" s="1"/>
  <c r="H49" i="6"/>
  <c r="H35" i="6" l="1"/>
  <c r="I35" i="6"/>
  <c r="H33" i="6"/>
  <c r="J33" i="6" s="1"/>
  <c r="K33" i="6" s="1"/>
  <c r="I33" i="6"/>
  <c r="H34" i="6"/>
  <c r="I34" i="6"/>
  <c r="H32" i="6"/>
  <c r="J32" i="6" s="1"/>
  <c r="K32" i="6" s="1"/>
  <c r="I32" i="6"/>
  <c r="J34" i="6"/>
  <c r="K34" i="6" s="1"/>
  <c r="J35" i="6"/>
  <c r="K35" i="6" s="1"/>
  <c r="J49" i="6"/>
  <c r="E36" i="6"/>
  <c r="C8" i="4" s="1"/>
  <c r="F36" i="6"/>
  <c r="D8" i="4" s="1"/>
  <c r="D7" i="4"/>
  <c r="G7" i="4"/>
  <c r="C7" i="4"/>
  <c r="E7" i="4"/>
  <c r="K49" i="6"/>
  <c r="G9" i="4" s="1"/>
  <c r="D9" i="4"/>
  <c r="L49" i="6"/>
  <c r="H9" i="4" s="1"/>
  <c r="C9" i="4"/>
  <c r="M49" i="6"/>
  <c r="I9" i="4" s="1"/>
  <c r="G36" i="6"/>
  <c r="E9" i="4" l="1"/>
  <c r="F9" i="4"/>
  <c r="I36" i="6"/>
  <c r="E8" i="4"/>
  <c r="F8" i="4"/>
  <c r="K36" i="6"/>
  <c r="J7" i="4"/>
  <c r="D10" i="4"/>
  <c r="H36" i="6"/>
  <c r="J9" i="4" l="1"/>
  <c r="E10" i="4"/>
  <c r="F10" i="4"/>
  <c r="G8" i="4"/>
  <c r="G10" i="4" s="1"/>
  <c r="J36" i="6" l="1"/>
  <c r="H8" i="4" s="1"/>
  <c r="I8" i="4" l="1"/>
  <c r="I10" i="4" s="1"/>
  <c r="H10" i="4"/>
  <c r="C6" i="4"/>
  <c r="J6" i="4" s="1"/>
  <c r="J8" i="4" l="1"/>
  <c r="J10" i="4" s="1"/>
  <c r="D6" i="5" s="1"/>
  <c r="C10" i="4"/>
</calcChain>
</file>

<file path=xl/sharedStrings.xml><?xml version="1.0" encoding="utf-8"?>
<sst xmlns="http://schemas.openxmlformats.org/spreadsheetml/2006/main" count="207" uniqueCount="151">
  <si>
    <t>EA @voCampus</t>
  </si>
  <si>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</si>
  <si>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</si>
  <si>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</si>
  <si>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</si>
  <si>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</si>
  <si>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</si>
  <si>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</si>
  <si>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</si>
  <si>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</si>
  <si>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</si>
  <si>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</si>
  <si>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</si>
  <si>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</si>
  <si>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</si>
  <si>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</si>
  <si>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</si>
  <si>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</si>
  <si>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</si>
  <si>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</si>
  <si>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</si>
  <si>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</si>
  <si>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</si>
  <si>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</si>
  <si>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De implementatiekosten zijn onderdeel van de TKI berekening en worden eenmalig bij de start van de overeenkosmt gefactureerd</t>
  </si>
  <si>
    <t>Implementatie</t>
  </si>
  <si>
    <t>Voor de huur van de MFP's geldt dat in de verlengingsjaren geen maandelijkse kosten in rekening gebracht mogen worden. Verder geldt dat  in de verlengingsjaren MFP's ingeleverd kunnen worden zonder bijkomende kosten of aftrek van het retourbedrag.</t>
  </si>
  <si>
    <t>Er zullen geen kosten in rekening worden gebracht voor het retourhalen van apparatuur tijdens of aan het einde van de 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</si>
  <si>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</si>
  <si>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</si>
  <si>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</si>
  <si>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</si>
  <si>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</si>
  <si>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</si>
  <si>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</si>
  <si>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</si>
  <si>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</si>
  <si>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</si>
  <si>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</si>
  <si>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</si>
  <si>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</si>
  <si>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</si>
  <si>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</si>
  <si>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</si>
  <si>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MFP's</t>
  </si>
  <si>
    <t>Tabel 3: Verbruik tikken</t>
  </si>
  <si>
    <t>Tabel 4: Cloud Printerspooler software</t>
  </si>
  <si>
    <t>Totaal</t>
  </si>
  <si>
    <t>-Inschrijver dient in dit tabblad niets in te vullen of aan te passen, alle ingevulde bedragen uit de andere tabbladen worden automatisch overgenomen.</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</si>
  <si>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</si>
  <si>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</si>
  <si>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</si>
  <si>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</si>
  <si>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</si>
  <si>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</si>
  <si>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</si>
  <si>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</si>
  <si>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</si>
  <si>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-In de bovenstaande tabel vult Inschrijver de algemene kosten voor de totale implementatie in (zie Programma van Eisen voor de definitie).</t>
  </si>
  <si>
    <t>-De opgegeven eenmalige implementatiekosten mogen niet meer dan 5% van TKI bedragen.</t>
  </si>
  <si>
    <t>Kosten Exploitatie</t>
  </si>
  <si>
    <t>Huurkosten per jaar</t>
  </si>
  <si>
    <t>Tabel 2: Huur apparatuur</t>
  </si>
  <si>
    <t>Initiële Looptijd</t>
  </si>
  <si>
    <t xml:space="preserve">Type </t>
  </si>
  <si>
    <t>Model conform eisen PVE</t>
  </si>
  <si>
    <t>Aantal
(Indicatief)</t>
  </si>
  <si>
    <t>Huurtarief per MFP</t>
  </si>
  <si>
    <t>Type 1</t>
  </si>
  <si>
    <t>MFP 25 ppm A4</t>
  </si>
  <si>
    <t>Type 2</t>
  </si>
  <si>
    <t>MFP 30 pmm A3</t>
  </si>
  <si>
    <t>optioneel</t>
  </si>
  <si>
    <t>Interne finisher voor het nieten van documenten voor minimaal 50 vel op minimaal 2 posities. Met een minimale uitvoercapaciteit van 500 vel.</t>
  </si>
  <si>
    <t>Type 3</t>
  </si>
  <si>
    <t>MFP 40 ppm A3</t>
  </si>
  <si>
    <t>Externe finisher voor het nieten en punchen van documenten. Nieten voor minimaal 50 vel op minimaal 2 posities. Punchen 2 én 4 gaats. Minimale uitvoercapaciteit van 1000 vel.</t>
  </si>
  <si>
    <t>Externe hogecapaciteits papierlade van minimaal 2.000 vel.</t>
  </si>
  <si>
    <t>Type 4</t>
  </si>
  <si>
    <t>MFP 55 ppm A3</t>
  </si>
  <si>
    <t>Type 5</t>
  </si>
  <si>
    <t>Type 6</t>
  </si>
  <si>
    <t>Type 7</t>
  </si>
  <si>
    <t>Printer 25 ppm A4 zwart-wit</t>
  </si>
  <si>
    <t>Extra papierlade 500 vel</t>
  </si>
  <si>
    <t>-In de kolom 'model conform eisen PvE' moet het modelnummer van de Inschrijver worden ingevuld.</t>
  </si>
  <si>
    <t xml:space="preserve">-In de bovenstaande tabel vult Inschrijver het leasetarief per machine per maand in. De configuratie van de aangeboden machine moet voldoen aan de machinespecificaties uit Bijlage C Machine specificaties </t>
  </si>
  <si>
    <t>-In de subtotaal regel van bovenstaande tabel wordt de TKI per jaar voor dit onderdeel berekend door de verschillende onderdelen bij elkaar op te tellen.</t>
  </si>
  <si>
    <t>Afdrukkosten per jaar</t>
  </si>
  <si>
    <t>Type Print</t>
  </si>
  <si>
    <t>Volume per maand</t>
  </si>
  <si>
    <t>Afdrukprijs</t>
  </si>
  <si>
    <t>Zwart/Wit A4</t>
  </si>
  <si>
    <t>Zwart/Wit A3</t>
  </si>
  <si>
    <t>Kleur A4</t>
  </si>
  <si>
    <t>Kleur A3</t>
  </si>
  <si>
    <t xml:space="preserve">-In de kolom afdrukprijs voert Inschrijver de afdrukprijs voor het betreffende type print. </t>
  </si>
  <si>
    <t xml:space="preserve">-Het volume per maand betreft een indicatief aantal. </t>
  </si>
  <si>
    <t>Huur- en supportkosten per jaar</t>
  </si>
  <si>
    <t>Tabel 4: Software</t>
  </si>
  <si>
    <t>Oplossing conform eisen PVE</t>
  </si>
  <si>
    <t>Aantal
t.b.h. TKI</t>
  </si>
  <si>
    <t>Maandelijkse kosten 
jaar 1 t/m 5</t>
  </si>
  <si>
    <t>Maandelijkse kosten 
jaar 6 &amp; 7</t>
  </si>
  <si>
    <t>Cloud Printerspooler software</t>
  </si>
  <si>
    <t xml:space="preserve">-In de kolom Maandelijkse kosten voert u de maandelijkse kosten voor het betreffende item in. </t>
  </si>
  <si>
    <t>-Het aantal betreft een indicatief aantal t.b.v. van de TKI berekening.</t>
  </si>
  <si>
    <t>Kosten tijdens looptijd</t>
  </si>
  <si>
    <t>Tabel 5: uurtarieven</t>
  </si>
  <si>
    <t>Type ondersteuning</t>
  </si>
  <si>
    <t>Projectmanager</t>
  </si>
  <si>
    <t>Solution consultant</t>
  </si>
  <si>
    <t>Software engineer</t>
  </si>
  <si>
    <t>Hardware engineer</t>
  </si>
  <si>
    <t>- Indien Inschrijver niet akkoord gaat met deze tarieven dan wordt deze uitgesloten van deelname aan de Aanbestedingsprocedure</t>
  </si>
  <si>
    <t>Tabel 6: Leverings- en verhuiskosten</t>
  </si>
  <si>
    <t>Soort</t>
  </si>
  <si>
    <t>Levering Type 1&amp;7</t>
  </si>
  <si>
    <t>Levering Type 2, 3 &amp; 4</t>
  </si>
  <si>
    <t>Verhuizing intern Type 2, 3 &amp; 4</t>
  </si>
  <si>
    <t>Verhuizing extern Type 2, 3 &amp; 4</t>
  </si>
  <si>
    <t>Verhuizing extern Type 5&amp;6</t>
  </si>
  <si>
    <t>-Het betreft hier uitdrukkelijk de kosten bij uitbreiding van afdrukapparatuur.</t>
  </si>
  <si>
    <t>-@voCampus is gerechtigd verhuizingen ook zelf uit (te laten) voeren.</t>
  </si>
  <si>
    <t>-Leveringen en verhuizingen vinden alleen plaats na goedkeuring door @voCampus</t>
  </si>
  <si>
    <t>Tabel 7: Verbruiksmaterialen</t>
  </si>
  <si>
    <t>Capaciteit cartridge</t>
  </si>
  <si>
    <t xml:space="preserve">Nietjes Type 2 </t>
  </si>
  <si>
    <t>Nietjes Type 3</t>
  </si>
  <si>
    <t>Nietjes Type 4</t>
  </si>
  <si>
    <t>Nietjes Type 5</t>
  </si>
  <si>
    <t>Nietjes Type 6</t>
  </si>
  <si>
    <t>-In de bovenstaande tabel vult Inschrijver de kosten en de capciteit van de gevraagde verbruiksmatrialen in.</t>
  </si>
  <si>
    <t>-In de bovenstaande tabel vindt Inschrijver de tarieven die gerekend worden voor ondersteuning gedurende de looptijd van de Overeenkomst</t>
  </si>
  <si>
    <t>-In de bovenstaande tabel vindt Inschrijver de tarieven die gerekend worden voor ondersteuning gedurende de looptijd van de Overeenkomst  voor dienstverlening die buiten de standaard afspraken vallen.</t>
  </si>
  <si>
    <t>-Inzet van bovenstaande ondersteuning vindt alleen plaats na goedkeuring van een ureninschatting van Inschrijver door @voCampus</t>
  </si>
  <si>
    <t>-Levering van verbruiksmaterialen vindt plaats op basis van bestelling door @voCampus</t>
  </si>
  <si>
    <t>Vergrendelen papierlades</t>
  </si>
  <si>
    <t>Eisen @voCampus</t>
  </si>
  <si>
    <t>Eis @voCampus</t>
  </si>
  <si>
    <t>Levering Type 7</t>
  </si>
  <si>
    <t>Verhuizing intern Type 6</t>
  </si>
  <si>
    <t>Levering Type 5</t>
  </si>
  <si>
    <t>Verhuizing intern Type  5</t>
  </si>
  <si>
    <t>Verhuizing intern Type 1 &amp; 7</t>
  </si>
  <si>
    <t>Verhuizing extern Type 1 &amp; 7</t>
  </si>
  <si>
    <t>Verhuizing extern Type 5</t>
  </si>
  <si>
    <t>MFP 70 ppm A3</t>
  </si>
  <si>
    <t>MFP 80 ppm A3 Repro</t>
  </si>
  <si>
    <t>Leidraadnummer : TN344839</t>
  </si>
  <si>
    <t>NVI 07-02-2022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</si>
</sst>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quot;€&quot;\ * #,##0.0000_ ;_ &quot;€&quot;\ * \-#,##0.0000_ ;_ &quot;€&quot;\ * &quot;-&quot;??_ ;_ @_ "/>
    <numFmt numFmtId="166" formatCode="#,##0_ ;\-#,##0\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u/>
      <sz val="8"/>
      <color theme="1"/>
      <name val="Calibri"/>
      <family val="2"/>
      <scheme val="minor"/>
    </font>
    <font>
      <sz val="11"/>
      <name val="Calibri"/>
      <family val="2"/>
      <scheme val="minor"/>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right/>
      <top style="medium">
        <color rgb="FF000000"/>
      </top>
      <bottom/>
      <diagonal/>
    </border>
    <border>
      <left style="thin">
        <color indexed="64"/>
      </left>
      <right style="thin">
        <color indexed="64"/>
      </right>
      <top style="medium">
        <color indexed="64"/>
      </top>
      <bottom style="medium">
        <color rgb="FF000000"/>
      </bottom>
      <diagonal/>
    </border>
    <border>
      <left style="medium">
        <color indexed="64"/>
      </left>
      <right style="thin">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95">
    <xf numFmtId="0" fontId="0" fillId="0" borderId="0" xfId="0"/>
    <xf numFmtId="0" fontId="3" fillId="0" borderId="0" xfId="0" applyFont="1"/>
    <xf numFmtId="0" fontId="3" fillId="0" borderId="0" xfId="0" applyFont="1" applyAlignment="1">
      <alignment horizontal="center"/>
    </xf>
    <xf numFmtId="0" fontId="5" fillId="0" borderId="0" xfId="0" applyFont="1" applyAlignment="1">
      <alignment horizontal="center"/>
    </xf>
    <xf numFmtId="0" fontId="3" fillId="2" borderId="1" xfId="0" applyFont="1" applyFill="1" applyBorder="1" applyAlignment="1" applyProtection="1">
      <alignment horizontal="center"/>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0" borderId="1" xfId="0" applyBorder="1"/>
    <xf numFmtId="0" fontId="0" fillId="3" borderId="1" xfId="0" applyFill="1" applyBorder="1"/>
    <xf numFmtId="0" fontId="0" fillId="0" borderId="0" xfId="0" applyAlignment="1">
      <alignment wrapText="1"/>
    </xf>
    <xf numFmtId="0" fontId="0" fillId="2" borderId="1" xfId="0" applyFill="1" applyBorder="1" applyAlignment="1">
      <alignment vertical="center"/>
    </xf>
    <xf numFmtId="0" fontId="5" fillId="0" borderId="0" xfId="0" applyFont="1"/>
    <xf numFmtId="0" fontId="0" fillId="0" borderId="0" xfId="0" applyAlignment="1">
      <alignment vertical="center"/>
    </xf>
    <xf numFmtId="0" fontId="0" fillId="0" borderId="0" xfId="0" applyAlignment="1">
      <alignment horizontal="center"/>
    </xf>
    <xf numFmtId="0" fontId="2" fillId="4" borderId="17" xfId="0" applyFont="1" applyFill="1" applyBorder="1" applyAlignment="1">
      <alignment horizontal="center"/>
    </xf>
    <xf numFmtId="0" fontId="2" fillId="0" borderId="0" xfId="0" applyFont="1"/>
    <xf numFmtId="0" fontId="6" fillId="0" borderId="0" xfId="0" applyFont="1"/>
    <xf numFmtId="0" fontId="0" fillId="0" borderId="0" xfId="0" applyAlignment="1">
      <alignment horizontal="center" vertical="center"/>
    </xf>
    <xf numFmtId="0" fontId="0" fillId="5" borderId="1" xfId="0" applyFill="1" applyBorder="1"/>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4" fillId="4" borderId="7" xfId="0" applyFont="1" applyFill="1" applyBorder="1" applyAlignment="1">
      <alignment horizontal="center" vertical="center"/>
    </xf>
    <xf numFmtId="0" fontId="2" fillId="4" borderId="7" xfId="0" applyFont="1" applyFill="1" applyBorder="1" applyAlignment="1">
      <alignment horizontal="center" vertical="center" wrapText="1"/>
    </xf>
    <xf numFmtId="0" fontId="6" fillId="8" borderId="22" xfId="0" applyFont="1" applyFill="1" applyBorder="1" applyAlignment="1">
      <alignment vertical="center"/>
    </xf>
    <xf numFmtId="0" fontId="0" fillId="8" borderId="22" xfId="0" applyFill="1" applyBorder="1" applyAlignment="1">
      <alignment vertical="center"/>
    </xf>
    <xf numFmtId="0" fontId="0" fillId="8" borderId="22" xfId="0" applyFill="1" applyBorder="1"/>
    <xf numFmtId="49" fontId="6" fillId="8" borderId="24" xfId="0" applyNumberFormat="1" applyFont="1" applyFill="1" applyBorder="1" applyAlignment="1">
      <alignment vertical="center"/>
    </xf>
    <xf numFmtId="0" fontId="6" fillId="8" borderId="0" xfId="0" applyFont="1" applyFill="1" applyAlignment="1">
      <alignment vertical="center"/>
    </xf>
    <xf numFmtId="0" fontId="0" fillId="8" borderId="0" xfId="0" applyFill="1" applyAlignment="1">
      <alignment vertical="center"/>
    </xf>
    <xf numFmtId="0" fontId="0" fillId="8" borderId="0" xfId="0" applyFill="1"/>
    <xf numFmtId="49" fontId="6" fillId="8" borderId="26" xfId="0" applyNumberFormat="1" applyFont="1" applyFill="1" applyBorder="1" applyAlignment="1">
      <alignment vertical="center"/>
    </xf>
    <xf numFmtId="0" fontId="6" fillId="8" borderId="27" xfId="0" applyFont="1" applyFill="1" applyBorder="1" applyAlignment="1">
      <alignment vertical="center"/>
    </xf>
    <xf numFmtId="0" fontId="0" fillId="8" borderId="27" xfId="0" applyFill="1" applyBorder="1" applyAlignment="1">
      <alignment vertical="center"/>
    </xf>
    <xf numFmtId="0" fontId="0" fillId="8" borderId="27" xfId="0" applyFill="1" applyBorder="1"/>
    <xf numFmtId="0" fontId="7" fillId="8" borderId="21" xfId="0" applyFont="1" applyFill="1" applyBorder="1" applyAlignment="1">
      <alignment vertical="center"/>
    </xf>
    <xf numFmtId="0" fontId="0" fillId="0" borderId="24" xfId="0" applyBorder="1"/>
    <xf numFmtId="0" fontId="0" fillId="0" borderId="9"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44" fontId="0" fillId="0" borderId="0" xfId="0" applyNumberFormat="1"/>
    <xf numFmtId="44" fontId="0" fillId="3" borderId="5" xfId="0" applyNumberFormat="1" applyFill="1" applyBorder="1" applyAlignment="1">
      <alignment horizontal="center" vertical="center"/>
    </xf>
    <xf numFmtId="44" fontId="0" fillId="3" borderId="12" xfId="0" applyNumberFormat="1" applyFill="1" applyBorder="1" applyAlignment="1">
      <alignment horizontal="center" vertical="center"/>
    </xf>
    <xf numFmtId="44" fontId="0" fillId="0" borderId="0" xfId="2" applyFont="1" applyFill="1" applyBorder="1" applyAlignment="1">
      <alignment horizontal="right" vertical="center"/>
    </xf>
    <xf numFmtId="44" fontId="0" fillId="3" borderId="20" xfId="0" applyNumberFormat="1" applyFill="1" applyBorder="1" applyAlignment="1">
      <alignment horizontal="center" vertical="center"/>
    </xf>
    <xf numFmtId="44" fontId="0" fillId="3" borderId="17" xfId="0" applyNumberFormat="1" applyFill="1" applyBorder="1" applyAlignment="1">
      <alignment horizontal="center" vertical="center"/>
    </xf>
    <xf numFmtId="44" fontId="0" fillId="3" borderId="18" xfId="0" applyNumberFormat="1" applyFill="1" applyBorder="1" applyAlignment="1">
      <alignment horizontal="center" vertical="center"/>
    </xf>
    <xf numFmtId="0" fontId="0" fillId="0" borderId="38" xfId="0" applyBorder="1" applyAlignment="1">
      <alignment horizontal="center" vertical="center"/>
    </xf>
    <xf numFmtId="44" fontId="0" fillId="3" borderId="4" xfId="2" applyFont="1" applyFill="1" applyBorder="1" applyAlignment="1">
      <alignment vertical="center"/>
    </xf>
    <xf numFmtId="0" fontId="0" fillId="8" borderId="23" xfId="0" applyFill="1" applyBorder="1"/>
    <xf numFmtId="0" fontId="0" fillId="8" borderId="25" xfId="0" applyFill="1" applyBorder="1"/>
    <xf numFmtId="0" fontId="0" fillId="8" borderId="28" xfId="0" applyFill="1" applyBorder="1"/>
    <xf numFmtId="0" fontId="0" fillId="8" borderId="23" xfId="0" applyFill="1" applyBorder="1" applyAlignment="1">
      <alignment vertical="center"/>
    </xf>
    <xf numFmtId="0" fontId="0" fillId="8" borderId="25" xfId="0" applyFill="1" applyBorder="1" applyAlignment="1">
      <alignment vertical="center"/>
    </xf>
    <xf numFmtId="0" fontId="0" fillId="8" borderId="28" xfId="0" applyFill="1" applyBorder="1" applyAlignment="1">
      <alignment vertical="center"/>
    </xf>
    <xf numFmtId="0" fontId="0" fillId="8" borderId="1" xfId="0" applyFill="1" applyBorder="1" applyAlignment="1">
      <alignment vertical="center"/>
    </xf>
    <xf numFmtId="0" fontId="0" fillId="0" borderId="15" xfId="0" applyBorder="1" applyAlignment="1">
      <alignment vertical="center" wrapText="1"/>
    </xf>
    <xf numFmtId="0" fontId="0" fillId="0" borderId="5" xfId="0" applyBorder="1" applyAlignment="1">
      <alignment vertical="center" wrapText="1"/>
    </xf>
    <xf numFmtId="0" fontId="0" fillId="0" borderId="12" xfId="0" applyBorder="1" applyAlignment="1">
      <alignment vertical="center" wrapText="1"/>
    </xf>
    <xf numFmtId="0" fontId="2" fillId="4" borderId="19" xfId="0" applyFont="1" applyFill="1" applyBorder="1" applyAlignment="1">
      <alignment horizont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2" fillId="4" borderId="18" xfId="0" applyFont="1" applyFill="1" applyBorder="1" applyAlignment="1">
      <alignment horizontal="center" wrapText="1"/>
    </xf>
    <xf numFmtId="0" fontId="2" fillId="4" borderId="35" xfId="0" applyFont="1" applyFill="1" applyBorder="1" applyAlignment="1">
      <alignment horizontal="center" vertical="center"/>
    </xf>
    <xf numFmtId="0" fontId="0" fillId="0" borderId="30" xfId="0" applyBorder="1" applyAlignment="1">
      <alignment vertical="center"/>
    </xf>
    <xf numFmtId="164" fontId="0" fillId="0" borderId="9" xfId="2" applyNumberFormat="1" applyFont="1" applyBorder="1" applyAlignment="1">
      <alignment horizontal="center" vertical="center"/>
    </xf>
    <xf numFmtId="164" fontId="0" fillId="6" borderId="5" xfId="2" applyNumberFormat="1" applyFont="1" applyFill="1" applyBorder="1" applyAlignment="1">
      <alignment horizontal="center" vertical="center"/>
    </xf>
    <xf numFmtId="164" fontId="0" fillId="6" borderId="10" xfId="2" applyNumberFormat="1" applyFont="1" applyFill="1" applyBorder="1" applyAlignment="1">
      <alignment horizontal="center" vertical="center"/>
    </xf>
    <xf numFmtId="164" fontId="3" fillId="3" borderId="36" xfId="2" applyNumberFormat="1" applyFont="1" applyFill="1" applyBorder="1" applyAlignment="1">
      <alignment horizontal="center" vertical="center"/>
    </xf>
    <xf numFmtId="164" fontId="0" fillId="0" borderId="5" xfId="2" applyNumberFormat="1" applyFont="1" applyBorder="1" applyAlignment="1">
      <alignment horizontal="center" vertical="center"/>
    </xf>
    <xf numFmtId="164" fontId="0" fillId="0" borderId="10" xfId="2" applyNumberFormat="1" applyFont="1" applyBorder="1" applyAlignment="1">
      <alignment horizontal="center" vertical="center"/>
    </xf>
    <xf numFmtId="0" fontId="0" fillId="3" borderId="31" xfId="0" applyFill="1" applyBorder="1" applyAlignment="1">
      <alignment vertical="center"/>
    </xf>
    <xf numFmtId="164" fontId="3" fillId="3" borderId="11" xfId="2" applyNumberFormat="1" applyFont="1" applyFill="1" applyBorder="1" applyAlignment="1">
      <alignment horizontal="center" vertical="center"/>
    </xf>
    <xf numFmtId="164" fontId="3" fillId="3" borderId="12" xfId="2" applyNumberFormat="1" applyFont="1" applyFill="1" applyBorder="1" applyAlignment="1">
      <alignment horizontal="center" vertical="center"/>
    </xf>
    <xf numFmtId="164" fontId="3" fillId="3" borderId="13" xfId="2" applyNumberFormat="1" applyFont="1" applyFill="1" applyBorder="1" applyAlignment="1">
      <alignment horizontal="center" vertical="center"/>
    </xf>
    <xf numFmtId="164" fontId="3" fillId="5" borderId="37" xfId="2" applyNumberFormat="1" applyFont="1" applyFill="1" applyBorder="1" applyAlignment="1">
      <alignment horizontal="center" vertical="center"/>
    </xf>
    <xf numFmtId="44" fontId="0" fillId="3" borderId="39" xfId="0" applyNumberFormat="1" applyFill="1" applyBorder="1" applyAlignment="1">
      <alignment horizontal="center" vertical="center"/>
    </xf>
    <xf numFmtId="44" fontId="0" fillId="0" borderId="0" xfId="2" applyFont="1"/>
    <xf numFmtId="44" fontId="0" fillId="7" borderId="12" xfId="2" applyFont="1" applyFill="1" applyBorder="1" applyAlignment="1" applyProtection="1">
      <alignment horizontal="center" vertical="center"/>
      <protection locked="0"/>
    </xf>
    <xf numFmtId="44" fontId="0" fillId="3" borderId="40" xfId="0" applyNumberFormat="1" applyFill="1" applyBorder="1" applyAlignment="1">
      <alignment horizontal="center" vertical="center"/>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0" fillId="0" borderId="6" xfId="0" applyBorder="1" applyAlignment="1">
      <alignment horizontal="center" vertical="center"/>
    </xf>
    <xf numFmtId="164" fontId="0" fillId="6" borderId="9" xfId="2" applyNumberFormat="1" applyFont="1" applyFill="1" applyBorder="1" applyAlignment="1">
      <alignment horizontal="center" vertical="center"/>
    </xf>
    <xf numFmtId="44" fontId="0" fillId="0" borderId="10" xfId="2" applyFont="1" applyBorder="1" applyAlignment="1">
      <alignment horizontal="center" vertical="center"/>
    </xf>
    <xf numFmtId="44" fontId="0" fillId="0" borderId="13" xfId="2" applyFont="1"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8" borderId="41" xfId="0" applyFill="1" applyBorder="1"/>
    <xf numFmtId="0" fontId="7" fillId="8" borderId="42" xfId="0" applyFont="1" applyFill="1" applyBorder="1" applyAlignment="1">
      <alignment vertical="center"/>
    </xf>
    <xf numFmtId="0" fontId="6" fillId="8" borderId="43" xfId="0" applyFont="1" applyFill="1" applyBorder="1" applyAlignment="1">
      <alignment vertical="center"/>
    </xf>
    <xf numFmtId="0" fontId="0" fillId="8" borderId="43" xfId="0" applyFill="1" applyBorder="1" applyAlignment="1">
      <alignment vertical="center"/>
    </xf>
    <xf numFmtId="0" fontId="0" fillId="8" borderId="43" xfId="0" applyFill="1" applyBorder="1"/>
    <xf numFmtId="0" fontId="0" fillId="8" borderId="44" xfId="0" applyFill="1" applyBorder="1"/>
    <xf numFmtId="49" fontId="6" fillId="8" borderId="45" xfId="0" applyNumberFormat="1" applyFont="1" applyFill="1" applyBorder="1" applyAlignment="1">
      <alignment vertical="center"/>
    </xf>
    <xf numFmtId="49" fontId="6" fillId="8" borderId="46" xfId="0" applyNumberFormat="1" applyFont="1" applyFill="1" applyBorder="1" applyAlignment="1">
      <alignment vertical="center"/>
    </xf>
    <xf numFmtId="0" fontId="6" fillId="8" borderId="47" xfId="0" applyFont="1" applyFill="1" applyBorder="1" applyAlignment="1">
      <alignment vertical="center"/>
    </xf>
    <xf numFmtId="0" fontId="0" fillId="8" borderId="47" xfId="0" applyFill="1" applyBorder="1" applyAlignment="1">
      <alignment vertical="center"/>
    </xf>
    <xf numFmtId="0" fontId="0" fillId="8" borderId="47" xfId="0" applyFill="1" applyBorder="1"/>
    <xf numFmtId="0" fontId="0" fillId="8" borderId="48" xfId="0" applyFill="1" applyBorder="1"/>
    <xf numFmtId="49" fontId="6" fillId="8" borderId="49" xfId="0" applyNumberFormat="1" applyFont="1" applyFill="1" applyBorder="1" applyAlignment="1">
      <alignment vertical="center"/>
    </xf>
    <xf numFmtId="0" fontId="4" fillId="4" borderId="50" xfId="0" applyFont="1" applyFill="1" applyBorder="1" applyAlignment="1">
      <alignment horizontal="center" vertical="center"/>
    </xf>
    <xf numFmtId="44" fontId="0" fillId="3" borderId="51" xfId="2" applyFont="1" applyFill="1" applyBorder="1" applyAlignment="1">
      <alignment horizontal="center" vertical="center"/>
    </xf>
    <xf numFmtId="44" fontId="0" fillId="3" borderId="52" xfId="0" applyNumberFormat="1" applyFill="1" applyBorder="1" applyAlignment="1">
      <alignment horizontal="center" vertical="center"/>
    </xf>
    <xf numFmtId="44" fontId="0" fillId="3" borderId="54" xfId="0" applyNumberFormat="1" applyFill="1" applyBorder="1" applyAlignment="1">
      <alignment horizontal="center" vertical="center"/>
    </xf>
    <xf numFmtId="44" fontId="0" fillId="3" borderId="55" xfId="0" applyNumberFormat="1" applyFill="1" applyBorder="1" applyAlignment="1">
      <alignment horizontal="center" vertical="center"/>
    </xf>
    <xf numFmtId="44" fontId="0" fillId="3" borderId="21" xfId="0" applyNumberFormat="1" applyFill="1" applyBorder="1" applyAlignment="1">
      <alignment horizontal="center" vertical="center"/>
    </xf>
    <xf numFmtId="0" fontId="4" fillId="4" borderId="34" xfId="0" applyFont="1" applyFill="1" applyBorder="1" applyAlignment="1">
      <alignment horizontal="center" vertical="center"/>
    </xf>
    <xf numFmtId="0" fontId="0" fillId="0" borderId="64" xfId="0" applyBorder="1" applyAlignment="1">
      <alignment vertical="center"/>
    </xf>
    <xf numFmtId="0" fontId="4" fillId="4" borderId="65" xfId="0" applyFont="1" applyFill="1" applyBorder="1" applyAlignment="1">
      <alignment horizontal="center" vertical="center"/>
    </xf>
    <xf numFmtId="10" fontId="0" fillId="9" borderId="66" xfId="0" applyNumberFormat="1" applyFill="1" applyBorder="1" applyAlignment="1">
      <alignment horizontal="center" vertical="center"/>
    </xf>
    <xf numFmtId="44" fontId="0" fillId="7" borderId="1" xfId="2" applyFont="1" applyFill="1" applyBorder="1" applyAlignment="1" applyProtection="1">
      <alignment vertical="center"/>
      <protection locked="0"/>
    </xf>
    <xf numFmtId="0" fontId="4" fillId="4" borderId="1" xfId="0" applyFont="1" applyFill="1" applyBorder="1" applyAlignment="1">
      <alignment horizontal="center" vertical="center"/>
    </xf>
    <xf numFmtId="0" fontId="2" fillId="4" borderId="29" xfId="0" applyFont="1" applyFill="1" applyBorder="1" applyAlignment="1">
      <alignment horizontal="center" vertical="center"/>
    </xf>
    <xf numFmtId="44" fontId="0" fillId="3" borderId="58" xfId="0" applyNumberFormat="1" applyFill="1" applyBorder="1" applyAlignment="1">
      <alignment horizontal="center" vertical="center"/>
    </xf>
    <xf numFmtId="0" fontId="4" fillId="4" borderId="8" xfId="0" applyFont="1" applyFill="1" applyBorder="1" applyAlignment="1">
      <alignment horizontal="center" vertical="center"/>
    </xf>
    <xf numFmtId="0" fontId="0" fillId="0" borderId="12" xfId="0" applyBorder="1" applyAlignment="1">
      <alignment horizontal="center" vertical="center"/>
    </xf>
    <xf numFmtId="44" fontId="0" fillId="3" borderId="13" xfId="2" applyFont="1" applyFill="1" applyBorder="1" applyAlignment="1">
      <alignment horizontal="center" vertical="center"/>
    </xf>
    <xf numFmtId="0" fontId="2" fillId="4" borderId="33" xfId="0" applyFont="1" applyFill="1" applyBorder="1" applyAlignment="1">
      <alignment horizontal="center" vertical="center" wrapText="1"/>
    </xf>
    <xf numFmtId="0" fontId="4" fillId="4" borderId="33" xfId="0" applyFont="1" applyFill="1" applyBorder="1" applyAlignment="1">
      <alignment horizontal="center" vertical="center"/>
    </xf>
    <xf numFmtId="44" fontId="0" fillId="3" borderId="7" xfId="0" applyNumberFormat="1" applyFill="1" applyBorder="1" applyAlignment="1">
      <alignment horizontal="center" vertical="center"/>
    </xf>
    <xf numFmtId="44" fontId="0" fillId="3" borderId="53" xfId="0" applyNumberFormat="1" applyFill="1" applyBorder="1" applyAlignment="1">
      <alignment horizontal="center" vertical="center"/>
    </xf>
    <xf numFmtId="0" fontId="2" fillId="4" borderId="69" xfId="0" applyFont="1" applyFill="1" applyBorder="1" applyAlignment="1">
      <alignment horizontal="center" vertical="center" wrapText="1"/>
    </xf>
    <xf numFmtId="44" fontId="0" fillId="7" borderId="53" xfId="2" applyFont="1" applyFill="1" applyBorder="1" applyAlignment="1" applyProtection="1">
      <alignment horizontal="center" vertical="center"/>
      <protection locked="0"/>
    </xf>
    <xf numFmtId="44" fontId="0" fillId="7" borderId="54" xfId="2" applyFont="1" applyFill="1" applyBorder="1" applyAlignment="1" applyProtection="1">
      <alignment horizontal="center" vertical="center"/>
      <protection locked="0"/>
    </xf>
    <xf numFmtId="44" fontId="0" fillId="7" borderId="21" xfId="2" applyFont="1" applyFill="1" applyBorder="1" applyAlignment="1" applyProtection="1">
      <alignment horizontal="center" vertical="center"/>
      <protection locked="0"/>
    </xf>
    <xf numFmtId="44" fontId="0" fillId="7" borderId="24" xfId="2" applyFont="1" applyFill="1" applyBorder="1" applyAlignment="1" applyProtection="1">
      <alignment horizontal="center" vertical="center"/>
      <protection locked="0"/>
    </xf>
    <xf numFmtId="44" fontId="0" fillId="7" borderId="60" xfId="2" applyFont="1" applyFill="1" applyBorder="1" applyAlignment="1" applyProtection="1">
      <alignment horizontal="center" vertical="center"/>
      <protection locked="0"/>
    </xf>
    <xf numFmtId="0" fontId="4" fillId="4" borderId="71" xfId="0" applyFont="1" applyFill="1" applyBorder="1" applyAlignment="1">
      <alignment horizontal="center" vertical="center"/>
    </xf>
    <xf numFmtId="0" fontId="4" fillId="4" borderId="32" xfId="0" applyFont="1" applyFill="1" applyBorder="1" applyAlignment="1">
      <alignment horizontal="center" vertical="center"/>
    </xf>
    <xf numFmtId="44" fontId="0" fillId="3" borderId="6" xfId="0" applyNumberFormat="1" applyFill="1" applyBorder="1" applyAlignment="1">
      <alignment horizontal="center" vertical="center"/>
    </xf>
    <xf numFmtId="44" fontId="0" fillId="3" borderId="9" xfId="0" applyNumberFormat="1" applyFill="1" applyBorder="1" applyAlignment="1">
      <alignment horizontal="center" vertical="center"/>
    </xf>
    <xf numFmtId="44" fontId="0" fillId="3" borderId="38" xfId="0" applyNumberFormat="1" applyFill="1" applyBorder="1" applyAlignment="1">
      <alignment horizontal="center" vertical="center"/>
    </xf>
    <xf numFmtId="44" fontId="0" fillId="3" borderId="70" xfId="0" applyNumberFormat="1" applyFill="1" applyBorder="1" applyAlignment="1">
      <alignment horizontal="center" vertical="center"/>
    </xf>
    <xf numFmtId="44" fontId="0" fillId="3" borderId="11" xfId="0" applyNumberFormat="1" applyFill="1" applyBorder="1" applyAlignment="1">
      <alignment horizontal="center" vertical="center"/>
    </xf>
    <xf numFmtId="44" fontId="0" fillId="3" borderId="13" xfId="0" applyNumberFormat="1" applyFill="1" applyBorder="1" applyAlignment="1">
      <alignment horizontal="center" vertical="center"/>
    </xf>
    <xf numFmtId="44" fontId="8" fillId="3" borderId="8" xfId="2" applyFont="1" applyFill="1" applyBorder="1" applyAlignment="1">
      <alignment horizontal="center" vertical="center"/>
    </xf>
    <xf numFmtId="44" fontId="8" fillId="3" borderId="10" xfId="2" applyFont="1" applyFill="1" applyBorder="1" applyAlignment="1">
      <alignment horizontal="center" vertical="center"/>
    </xf>
    <xf numFmtId="44" fontId="8" fillId="3" borderId="68" xfId="2" applyFont="1" applyFill="1" applyBorder="1" applyAlignment="1">
      <alignment horizontal="center" vertical="center"/>
    </xf>
    <xf numFmtId="0" fontId="2" fillId="4" borderId="53" xfId="0" applyFont="1" applyFill="1" applyBorder="1" applyAlignment="1">
      <alignment horizontal="center" vertical="center" wrapText="1"/>
    </xf>
    <xf numFmtId="44" fontId="0" fillId="7" borderId="59" xfId="2" applyFont="1" applyFill="1" applyBorder="1" applyAlignment="1" applyProtection="1">
      <alignment horizontal="center" vertical="center"/>
      <protection locked="0"/>
    </xf>
    <xf numFmtId="44" fontId="0" fillId="3" borderId="63" xfId="2" applyFont="1" applyFill="1" applyBorder="1" applyAlignment="1">
      <alignment horizontal="center" vertical="center"/>
    </xf>
    <xf numFmtId="44" fontId="0" fillId="3" borderId="72" xfId="0" applyNumberFormat="1" applyFill="1" applyBorder="1" applyAlignment="1">
      <alignment horizontal="center" vertical="center"/>
    </xf>
    <xf numFmtId="0" fontId="4" fillId="4" borderId="6" xfId="0" applyFont="1" applyFill="1" applyBorder="1" applyAlignment="1">
      <alignment horizontal="center" vertical="center"/>
    </xf>
    <xf numFmtId="165" fontId="0" fillId="7" borderId="54" xfId="2" applyNumberFormat="1" applyFont="1" applyFill="1" applyBorder="1" applyAlignment="1" applyProtection="1">
      <alignment horizontal="center" vertical="center"/>
      <protection locked="0"/>
    </xf>
    <xf numFmtId="165" fontId="0" fillId="7" borderId="21" xfId="2" applyNumberFormat="1" applyFont="1" applyFill="1" applyBorder="1" applyAlignment="1" applyProtection="1">
      <alignment horizontal="center" vertical="center"/>
      <protection locked="0"/>
    </xf>
    <xf numFmtId="165" fontId="0" fillId="7" borderId="59" xfId="2" applyNumberFormat="1" applyFont="1" applyFill="1" applyBorder="1" applyAlignment="1" applyProtection="1">
      <alignment horizontal="center" vertical="center"/>
      <protection locked="0"/>
    </xf>
    <xf numFmtId="0" fontId="4" fillId="4" borderId="81" xfId="0" applyFont="1" applyFill="1" applyBorder="1" applyAlignment="1">
      <alignment horizontal="center" vertical="center"/>
    </xf>
    <xf numFmtId="44" fontId="0" fillId="3" borderId="62" xfId="2" applyFont="1" applyFill="1" applyBorder="1" applyAlignment="1">
      <alignment horizontal="center" vertical="center"/>
    </xf>
    <xf numFmtId="44" fontId="0" fillId="3" borderId="82" xfId="0" applyNumberFormat="1" applyFill="1" applyBorder="1" applyAlignment="1">
      <alignment horizontal="center" vertical="center"/>
    </xf>
    <xf numFmtId="165" fontId="0" fillId="7" borderId="10" xfId="2" applyNumberFormat="1" applyFont="1" applyFill="1" applyBorder="1" applyAlignment="1" applyProtection="1">
      <alignment horizontal="center" vertical="center"/>
      <protection locked="0"/>
    </xf>
    <xf numFmtId="165" fontId="0" fillId="7" borderId="13" xfId="2" applyNumberFormat="1" applyFont="1" applyFill="1" applyBorder="1" applyAlignment="1" applyProtection="1">
      <alignment horizontal="center" vertical="center"/>
      <protection locked="0"/>
    </xf>
    <xf numFmtId="0" fontId="0" fillId="0" borderId="20"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67" xfId="0" applyBorder="1" applyAlignment="1">
      <alignment horizontal="center" vertical="center"/>
    </xf>
    <xf numFmtId="0" fontId="0" fillId="0" borderId="40" xfId="0" applyBorder="1" applyAlignment="1">
      <alignment horizontal="center" vertical="center"/>
    </xf>
    <xf numFmtId="44" fontId="0" fillId="7" borderId="10" xfId="2" applyFont="1" applyFill="1" applyBorder="1" applyAlignment="1" applyProtection="1">
      <alignment horizontal="center" vertical="center"/>
      <protection locked="0"/>
    </xf>
    <xf numFmtId="0" fontId="0" fillId="0" borderId="83" xfId="0" applyBorder="1" applyAlignment="1">
      <alignment horizontal="center"/>
    </xf>
    <xf numFmtId="44" fontId="8" fillId="3" borderId="5" xfId="2" applyFont="1" applyFill="1" applyBorder="1" applyAlignment="1">
      <alignment horizontal="center" vertical="center"/>
    </xf>
    <xf numFmtId="44" fontId="8" fillId="3" borderId="7" xfId="2" applyFont="1" applyFill="1" applyBorder="1" applyAlignment="1">
      <alignment horizontal="center" vertical="center"/>
    </xf>
    <xf numFmtId="44" fontId="0" fillId="3" borderId="80" xfId="0" applyNumberFormat="1" applyFill="1" applyBorder="1" applyAlignment="1">
      <alignment horizontal="center" vertical="center"/>
    </xf>
    <xf numFmtId="44" fontId="8" fillId="3" borderId="20" xfId="2" applyFont="1" applyFill="1" applyBorder="1" applyAlignment="1">
      <alignment horizontal="center" vertical="center"/>
    </xf>
    <xf numFmtId="44" fontId="0" fillId="3" borderId="5" xfId="2" applyFont="1" applyFill="1" applyBorder="1" applyAlignment="1">
      <alignment horizontal="center" vertical="center"/>
    </xf>
    <xf numFmtId="44" fontId="0" fillId="3" borderId="12" xfId="2" applyFont="1" applyFill="1" applyBorder="1" applyAlignment="1">
      <alignment horizontal="center" vertical="center"/>
    </xf>
    <xf numFmtId="44" fontId="0" fillId="3" borderId="84" xfId="0" applyNumberFormat="1" applyFill="1" applyBorder="1" applyAlignment="1">
      <alignment horizontal="center" vertical="center"/>
    </xf>
    <xf numFmtId="166" fontId="0" fillId="0" borderId="5" xfId="1" applyNumberFormat="1" applyFont="1" applyFill="1" applyBorder="1" applyAlignment="1">
      <alignment horizontal="right" vertical="center" indent="11"/>
    </xf>
    <xf numFmtId="166" fontId="0" fillId="0" borderId="20" xfId="1" applyNumberFormat="1" applyFont="1" applyFill="1" applyBorder="1" applyAlignment="1">
      <alignment horizontal="right" vertical="center" indent="11"/>
    </xf>
    <xf numFmtId="166" fontId="0" fillId="0" borderId="12" xfId="1" applyNumberFormat="1" applyFont="1" applyFill="1" applyBorder="1" applyAlignment="1">
      <alignment horizontal="right" vertical="center" indent="11"/>
    </xf>
    <xf numFmtId="0" fontId="0" fillId="0" borderId="39" xfId="0" applyBorder="1" applyAlignment="1">
      <alignment horizontal="center" vertical="center"/>
    </xf>
    <xf numFmtId="0" fontId="0" fillId="0" borderId="20" xfId="0" applyBorder="1" applyAlignment="1">
      <alignment horizontal="left" vertical="center" wrapText="1"/>
    </xf>
    <xf numFmtId="165" fontId="0" fillId="7" borderId="68" xfId="2" applyNumberFormat="1" applyFont="1" applyFill="1" applyBorder="1" applyAlignment="1" applyProtection="1">
      <alignment horizontal="center" vertical="center"/>
      <protection locked="0"/>
    </xf>
    <xf numFmtId="0" fontId="0" fillId="7" borderId="7" xfId="0" applyFill="1" applyBorder="1" applyAlignment="1" applyProtection="1">
      <alignment horizontal="left" vertical="center"/>
      <protection locked="0"/>
    </xf>
    <xf numFmtId="0" fontId="0" fillId="7" borderId="5" xfId="0" applyFill="1" applyBorder="1" applyAlignment="1" applyProtection="1">
      <alignment horizontal="left" vertical="center"/>
      <protection locked="0"/>
    </xf>
    <xf numFmtId="0" fontId="0" fillId="0" borderId="40" xfId="0" applyBorder="1" applyAlignment="1">
      <alignment horizontal="left" vertical="center" wrapText="1"/>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65"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0" fillId="0" borderId="73" xfId="0" applyBorder="1" applyAlignment="1">
      <alignment horizontal="center"/>
    </xf>
    <xf numFmtId="0" fontId="0" fillId="0" borderId="74" xfId="0" applyBorder="1" applyAlignment="1">
      <alignment horizontal="center"/>
    </xf>
    <xf numFmtId="0" fontId="0" fillId="0" borderId="75" xfId="0" applyBorder="1" applyAlignment="1">
      <alignment horizontal="center"/>
    </xf>
    <xf numFmtId="0" fontId="0" fillId="0" borderId="76" xfId="0" applyBorder="1" applyAlignment="1">
      <alignment horizontal="center"/>
    </xf>
    <xf numFmtId="0" fontId="0" fillId="0" borderId="77" xfId="0" applyBorder="1" applyAlignment="1">
      <alignment horizontal="center"/>
    </xf>
    <xf numFmtId="0" fontId="0" fillId="0" borderId="78" xfId="0" applyBorder="1" applyAlignment="1">
      <alignment horizontal="center"/>
    </xf>
    <xf numFmtId="0" fontId="2" fillId="4" borderId="29" xfId="0" applyFont="1" applyFill="1" applyBorder="1" applyAlignment="1">
      <alignment horizontal="center" vertical="center"/>
    </xf>
    <xf numFmtId="0" fontId="2" fillId="4" borderId="61" xfId="0" applyFont="1" applyFill="1" applyBorder="1" applyAlignment="1">
      <alignment horizontal="center" vertical="center"/>
    </xf>
    <xf numFmtId="0" fontId="0" fillId="0" borderId="31" xfId="0" applyBorder="1" applyAlignment="1">
      <alignment horizontal="left" vertical="center"/>
    </xf>
    <xf numFmtId="0" fontId="0" fillId="0" borderId="63" xfId="0" applyBorder="1" applyAlignment="1">
      <alignment horizontal="left" vertical="center"/>
    </xf>
    <xf numFmtId="0" fontId="0" fillId="0" borderId="56" xfId="0" applyBorder="1" applyAlignment="1">
      <alignment horizontal="center"/>
    </xf>
    <xf numFmtId="0" fontId="0" fillId="0" borderId="57" xfId="0" applyBorder="1" applyAlignment="1">
      <alignment horizontal="center"/>
    </xf>
    <xf numFmtId="0" fontId="0" fillId="0" borderId="85" xfId="0" applyBorder="1" applyAlignment="1">
      <alignment horizontal="left"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tabSelected="1" zoomScaleNormal="100" workbookViewId="0">
      <selection activeCell="E8" sqref="E8"/>
    </sheetView>
  </sheetViews>
  <sheetFormatPr defaultRowHeight="14.25" x14ac:dyDescent="0.45"/>
  <cols>
    <col min="1" max="1" width="19.265625" customWidth="1"/>
    <col min="2" max="2" width="46.86328125" customWidth="1"/>
    <col min="3" max="3" width="19.265625" customWidth="1"/>
  </cols>
  <sheetData>
    <row r="2" spans="2:2" ht="21" x14ac:dyDescent="0.65">
      <c r="B2" s="3" t="s">
        <v>0</v>
      </c>
    </row>
    <row r="3" spans="2:2" ht="20.25" customHeight="1" x14ac:dyDescent="0.45">
      <c r="B3" s="2"/>
    </row>
    <row r="4" spans="2:2" ht="20.25" customHeight="1" x14ac:dyDescent="0.45">
      <c r="B4" s="2" t="s">
        <v>149</v>
      </c>
    </row>
    <row r="5" spans="2:2" ht="20.25" customHeight="1" x14ac:dyDescent="0.45">
      <c r="B5" s="2"/>
    </row>
    <row r="6" spans="2:2" ht="20.25" customHeight="1" thickBot="1" x14ac:dyDescent="0.5">
      <c r="B6" s="2" t="s">
        <v>1</v>
      </c>
    </row>
    <row r="7" spans="2:2" ht="20.25" customHeight="1" thickBot="1" x14ac:dyDescent="0.5">
      <c r="B7" s="4"/>
    </row>
    <row r="8" spans="2:2" ht="20.25" customHeight="1" x14ac:dyDescent="0.45">
      <c r="B8" s="2"/>
    </row>
    <row r="9" spans="2:2" ht="20.25" customHeight="1" thickBot="1" x14ac:dyDescent="0.5">
      <c r="B9" s="2" t="s">
        <v>2</v>
      </c>
    </row>
    <row r="10" spans="2:2" ht="20.25" customHeight="1" thickBot="1" x14ac:dyDescent="0.5">
      <c r="B10" s="4" t="s">
        <v>150</v>
      </c>
    </row>
    <row r="11" spans="2:2" ht="20.25" customHeight="1" x14ac:dyDescent="0.45">
      <c r="B11" s="2"/>
    </row>
    <row r="12" spans="2:2" ht="20.25" customHeight="1" thickBot="1" x14ac:dyDescent="0.5">
      <c r="B12" s="2" t="s">
        <v>3</v>
      </c>
    </row>
    <row r="13" spans="2:2" ht="20.25" customHeight="1" thickBot="1" x14ac:dyDescent="0.5">
      <c r="B13" s="4"/>
    </row>
    <row r="14" spans="2:2" ht="20.25" customHeight="1" x14ac:dyDescent="0.45">
      <c r="B14" s="2"/>
    </row>
    <row r="15" spans="2:2" ht="20.25" customHeight="1" thickBot="1" x14ac:dyDescent="0.5">
      <c r="B15" s="2" t="s">
        <v>4</v>
      </c>
    </row>
    <row r="16" spans="2:2" ht="20.25" customHeight="1" thickBot="1" x14ac:dyDescent="0.5">
      <c r="B16" s="4"/>
    </row>
    <row r="17" spans="2:2" ht="20.25" customHeight="1" x14ac:dyDescent="0.45">
      <c r="B17" s="2"/>
    </row>
    <row r="18" spans="2:2" ht="20.25" customHeight="1" thickBot="1" x14ac:dyDescent="0.5">
      <c r="B18" s="2" t="s">
        <v>5</v>
      </c>
    </row>
    <row r="19" spans="2:2" x14ac:dyDescent="0.45">
      <c r="B19" s="5"/>
    </row>
    <row r="20" spans="2:2" x14ac:dyDescent="0.45">
      <c r="B20" s="6"/>
    </row>
    <row r="21" spans="2:2" x14ac:dyDescent="0.45">
      <c r="B21" s="6"/>
    </row>
    <row r="22" spans="2:2" x14ac:dyDescent="0.45">
      <c r="B22" s="6"/>
    </row>
    <row r="23" spans="2:2" x14ac:dyDescent="0.45">
      <c r="B23" s="6"/>
    </row>
    <row r="24" spans="2:2" x14ac:dyDescent="0.45">
      <c r="B24" s="6"/>
    </row>
    <row r="25" spans="2:2" ht="14.65" thickBot="1" x14ac:dyDescent="0.5">
      <c r="B25" s="7"/>
    </row>
  </sheetData>
  <sheetProtection algorithmName="SHA-512" hashValue="l1aAP6M3ndehFSTXVW0S34MVx3M1uDJVoDms5EhtA90KJmG4ulolb+SoaNQglVRIkG46gY/6IRuYE1/chByjNA==" saltValue="Gw5nzUqMylDBRGH5k3vQ8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topLeftCell="A7" workbookViewId="0">
      <selection activeCell="G25" sqref="G25"/>
    </sheetView>
  </sheetViews>
  <sheetFormatPr defaultRowHeight="14.25" x14ac:dyDescent="0.45"/>
  <cols>
    <col min="1" max="1" width="4.1328125" customWidth="1"/>
    <col min="2" max="2" width="13.265625" customWidth="1"/>
    <col min="3" max="3" width="4.1328125" customWidth="1"/>
    <col min="4" max="4" width="96.1328125" customWidth="1"/>
  </cols>
  <sheetData>
    <row r="2" spans="2:4" ht="21" x14ac:dyDescent="0.65">
      <c r="B2" s="12" t="s">
        <v>6</v>
      </c>
    </row>
    <row r="3" spans="2:4" ht="14.65" thickBot="1" x14ac:dyDescent="0.5"/>
    <row r="4" spans="2:4" ht="14.65" thickBot="1" x14ac:dyDescent="0.5">
      <c r="B4" s="8" t="s">
        <v>7</v>
      </c>
      <c r="D4" t="s">
        <v>8</v>
      </c>
    </row>
    <row r="6" spans="2:4" ht="14.65" thickBot="1" x14ac:dyDescent="0.5"/>
    <row r="7" spans="2:4" ht="28.5" x14ac:dyDescent="0.45">
      <c r="B7" s="11" t="s">
        <v>9</v>
      </c>
      <c r="D7" s="10" t="s">
        <v>10</v>
      </c>
    </row>
    <row r="8" spans="2:4" x14ac:dyDescent="0.45">
      <c r="B8" s="13"/>
      <c r="D8" s="10"/>
    </row>
    <row r="9" spans="2:4" ht="14.65" thickBot="1" x14ac:dyDescent="0.5"/>
    <row r="10" spans="2:4" ht="42.75" x14ac:dyDescent="0.45">
      <c r="B10" s="56" t="s">
        <v>11</v>
      </c>
      <c r="D10" s="10" t="s">
        <v>12</v>
      </c>
    </row>
    <row r="11" spans="2:4" x14ac:dyDescent="0.45">
      <c r="D11" s="10"/>
    </row>
    <row r="12" spans="2:4" ht="14.65" thickBot="1" x14ac:dyDescent="0.5"/>
    <row r="13" spans="2:4" ht="14.65" thickBot="1" x14ac:dyDescent="0.5">
      <c r="B13" s="9" t="s">
        <v>13</v>
      </c>
      <c r="D13" t="s">
        <v>14</v>
      </c>
    </row>
    <row r="14" spans="2:4" ht="14.65" thickBot="1" x14ac:dyDescent="0.5"/>
    <row r="15" spans="2:4" ht="14.65" thickBot="1" x14ac:dyDescent="0.5">
      <c r="B15" s="19" t="s">
        <v>15</v>
      </c>
      <c r="D15" t="s">
        <v>16</v>
      </c>
    </row>
  </sheetData>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workbookViewId="0">
      <selection activeCell="C7" sqref="C7"/>
    </sheetView>
  </sheetViews>
  <sheetFormatPr defaultRowHeight="14.25" x14ac:dyDescent="0.45"/>
  <cols>
    <col min="3" max="3" width="79.265625" style="10" customWidth="1"/>
    <col min="4" max="4" width="30.265625" style="14" customWidth="1"/>
  </cols>
  <sheetData>
    <row r="2" spans="2:4" ht="21" x14ac:dyDescent="0.65">
      <c r="B2" s="12" t="s">
        <v>138</v>
      </c>
    </row>
    <row r="3" spans="2:4" ht="14.65" thickBot="1" x14ac:dyDescent="0.5"/>
    <row r="4" spans="2:4" s="16" customFormat="1" ht="14.65" thickBot="1" x14ac:dyDescent="0.5">
      <c r="B4" s="15" t="s">
        <v>17</v>
      </c>
      <c r="C4" s="64" t="s">
        <v>139</v>
      </c>
      <c r="D4" s="60" t="s">
        <v>18</v>
      </c>
    </row>
    <row r="5" spans="2:4" ht="54.75" customHeight="1" x14ac:dyDescent="0.45">
      <c r="B5" s="40">
        <v>1</v>
      </c>
      <c r="C5" s="57" t="s">
        <v>19</v>
      </c>
      <c r="D5" s="61" t="s">
        <v>20</v>
      </c>
    </row>
    <row r="6" spans="2:4" ht="54.75" customHeight="1" x14ac:dyDescent="0.45">
      <c r="B6" s="38">
        <v>2</v>
      </c>
      <c r="C6" s="58" t="s">
        <v>21</v>
      </c>
      <c r="D6" s="62" t="s">
        <v>22</v>
      </c>
    </row>
    <row r="7" spans="2:4" ht="54.75" customHeight="1" x14ac:dyDescent="0.45">
      <c r="B7" s="38">
        <v>3</v>
      </c>
      <c r="C7" s="58" t="s">
        <v>23</v>
      </c>
      <c r="D7" s="61" t="s">
        <v>20</v>
      </c>
    </row>
    <row r="8" spans="2:4" ht="54.75" customHeight="1" x14ac:dyDescent="0.45">
      <c r="B8" s="38">
        <v>4</v>
      </c>
      <c r="C8" s="58" t="s">
        <v>24</v>
      </c>
      <c r="D8" s="62" t="s">
        <v>25</v>
      </c>
    </row>
    <row r="9" spans="2:4" ht="54.75" customHeight="1" x14ac:dyDescent="0.45">
      <c r="B9" s="38">
        <v>5</v>
      </c>
      <c r="C9" s="58" t="s">
        <v>26</v>
      </c>
      <c r="D9" s="62" t="s">
        <v>22</v>
      </c>
    </row>
    <row r="10" spans="2:4" ht="54.75" customHeight="1" x14ac:dyDescent="0.45">
      <c r="B10" s="38">
        <v>6</v>
      </c>
      <c r="C10" s="58" t="s">
        <v>27</v>
      </c>
      <c r="D10" s="62" t="s">
        <v>22</v>
      </c>
    </row>
    <row r="11" spans="2:4" ht="54.75" customHeight="1" x14ac:dyDescent="0.45">
      <c r="B11" s="38">
        <v>7</v>
      </c>
      <c r="C11" s="58" t="s">
        <v>28</v>
      </c>
      <c r="D11" s="62" t="s">
        <v>22</v>
      </c>
    </row>
    <row r="12" spans="2:4" ht="57.4" thickBot="1" x14ac:dyDescent="0.5">
      <c r="B12" s="39">
        <v>8</v>
      </c>
      <c r="C12" s="59" t="s">
        <v>29</v>
      </c>
      <c r="D12" s="63" t="s">
        <v>22</v>
      </c>
    </row>
  </sheetData>
  <sheetProtection algorithmName="SHA-512" hashValue="mBmp7E7ZxPzk8Fx4T6eq4KjcSNvuJNBMsiprmkOHyuFY1cjEwNUtm++w4fJkDR/tykca0H5CHkFrmblGQYdHlg==" saltValue="BouKAuQ9WpdHBq2Kp9C6TA=="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K19"/>
  <sheetViews>
    <sheetView showGridLines="0" workbookViewId="0">
      <selection activeCell="J9" sqref="J9"/>
    </sheetView>
  </sheetViews>
  <sheetFormatPr defaultRowHeight="14.25" x14ac:dyDescent="0.45"/>
  <cols>
    <col min="2" max="2" width="61.265625" customWidth="1"/>
    <col min="3" max="7" width="15.59765625" style="18" customWidth="1"/>
    <col min="8" max="11" width="15.1328125" style="18" customWidth="1"/>
  </cols>
  <sheetData>
    <row r="2" spans="2:11" ht="21" x14ac:dyDescent="0.65">
      <c r="B2" s="12" t="s">
        <v>30</v>
      </c>
    </row>
    <row r="3" spans="2:11" ht="14.65" thickBot="1" x14ac:dyDescent="0.5"/>
    <row r="4" spans="2:11" ht="14.65" thickBot="1" x14ac:dyDescent="0.5">
      <c r="B4" s="17" t="s">
        <v>31</v>
      </c>
      <c r="C4" s="179" t="s">
        <v>32</v>
      </c>
      <c r="D4" s="180"/>
      <c r="E4" s="180"/>
      <c r="F4" s="180"/>
      <c r="G4" s="181"/>
      <c r="H4" s="177" t="s">
        <v>33</v>
      </c>
      <c r="I4" s="178"/>
      <c r="K4"/>
    </row>
    <row r="5" spans="2:11" ht="21.75" customHeight="1" x14ac:dyDescent="0.45">
      <c r="B5" s="115" t="s">
        <v>34</v>
      </c>
      <c r="C5" s="20" t="s">
        <v>35</v>
      </c>
      <c r="D5" s="21" t="s">
        <v>36</v>
      </c>
      <c r="E5" s="21" t="s">
        <v>37</v>
      </c>
      <c r="F5" s="21" t="s">
        <v>38</v>
      </c>
      <c r="G5" s="21" t="s">
        <v>39</v>
      </c>
      <c r="H5" s="20" t="s">
        <v>40</v>
      </c>
      <c r="I5" s="22" t="s">
        <v>41</v>
      </c>
      <c r="J5" s="65" t="s">
        <v>42</v>
      </c>
      <c r="K5"/>
    </row>
    <row r="6" spans="2:11" ht="21.75" customHeight="1" x14ac:dyDescent="0.45">
      <c r="B6" s="66" t="s">
        <v>43</v>
      </c>
      <c r="C6" s="67">
        <f>Implementatie!C7</f>
        <v>0</v>
      </c>
      <c r="D6" s="68"/>
      <c r="E6" s="68"/>
      <c r="F6" s="68"/>
      <c r="G6" s="68"/>
      <c r="H6" s="85"/>
      <c r="I6" s="69"/>
      <c r="J6" s="70">
        <f>SUM(C6:I6)</f>
        <v>0</v>
      </c>
      <c r="K6"/>
    </row>
    <row r="7" spans="2:11" ht="21.75" customHeight="1" x14ac:dyDescent="0.45">
      <c r="B7" s="66" t="s">
        <v>44</v>
      </c>
      <c r="C7" s="67">
        <f>Exploitatie!F20</f>
        <v>0</v>
      </c>
      <c r="D7" s="71">
        <f>Exploitatie!G20</f>
        <v>0</v>
      </c>
      <c r="E7" s="71">
        <f>Exploitatie!H20</f>
        <v>0</v>
      </c>
      <c r="F7" s="71">
        <f>Exploitatie!I20</f>
        <v>0</v>
      </c>
      <c r="G7" s="71">
        <f>Exploitatie!J20</f>
        <v>0</v>
      </c>
      <c r="H7" s="67">
        <f>Exploitatie!K20</f>
        <v>0</v>
      </c>
      <c r="I7" s="72">
        <f>Exploitatie!L20</f>
        <v>0</v>
      </c>
      <c r="J7" s="70">
        <f>SUM(C7:I7)</f>
        <v>0</v>
      </c>
      <c r="K7"/>
    </row>
    <row r="8" spans="2:11" ht="21.75" customHeight="1" x14ac:dyDescent="0.45">
      <c r="B8" s="66" t="s">
        <v>45</v>
      </c>
      <c r="C8" s="67">
        <f>Exploitatie!E36</f>
        <v>0</v>
      </c>
      <c r="D8" s="71">
        <f>Exploitatie!F36</f>
        <v>0</v>
      </c>
      <c r="E8" s="71">
        <f>Exploitatie!G36</f>
        <v>0</v>
      </c>
      <c r="F8" s="71">
        <f>Exploitatie!G36</f>
        <v>0</v>
      </c>
      <c r="G8" s="71">
        <f>Exploitatie!H36</f>
        <v>0</v>
      </c>
      <c r="H8" s="67">
        <f>Exploitatie!J36</f>
        <v>0</v>
      </c>
      <c r="I8" s="72">
        <f>Exploitatie!K36</f>
        <v>0</v>
      </c>
      <c r="J8" s="70">
        <f>SUM(C8:I8)</f>
        <v>0</v>
      </c>
      <c r="K8"/>
    </row>
    <row r="9" spans="2:11" ht="21.75" customHeight="1" x14ac:dyDescent="0.45">
      <c r="B9" s="66" t="s">
        <v>46</v>
      </c>
      <c r="C9" s="67">
        <f>Exploitatie!G49</f>
        <v>0</v>
      </c>
      <c r="D9" s="71">
        <f>Exploitatie!H49</f>
        <v>0</v>
      </c>
      <c r="E9" s="71">
        <f>Exploitatie!J49</f>
        <v>0</v>
      </c>
      <c r="F9" s="71">
        <f>Exploitatie!J49</f>
        <v>0</v>
      </c>
      <c r="G9" s="71">
        <f>Exploitatie!K49</f>
        <v>0</v>
      </c>
      <c r="H9" s="67">
        <f>Exploitatie!L49</f>
        <v>0</v>
      </c>
      <c r="I9" s="72">
        <f>Exploitatie!M49</f>
        <v>0</v>
      </c>
      <c r="J9" s="70">
        <f>SUM(C9:I9)</f>
        <v>0</v>
      </c>
      <c r="K9"/>
    </row>
    <row r="10" spans="2:11" ht="21.75" customHeight="1" thickBot="1" x14ac:dyDescent="0.5">
      <c r="B10" s="73" t="s">
        <v>47</v>
      </c>
      <c r="C10" s="74">
        <f>SUM(C6:C9)</f>
        <v>0</v>
      </c>
      <c r="D10" s="75">
        <f t="shared" ref="D10:G10" si="0">SUM(D6:D9)</f>
        <v>0</v>
      </c>
      <c r="E10" s="75">
        <f t="shared" si="0"/>
        <v>0</v>
      </c>
      <c r="F10" s="75">
        <f t="shared" ref="F10" si="1">SUM(F6:F9)</f>
        <v>0</v>
      </c>
      <c r="G10" s="75">
        <f t="shared" si="0"/>
        <v>0</v>
      </c>
      <c r="H10" s="74">
        <f>SUM(H6:H9)</f>
        <v>0</v>
      </c>
      <c r="I10" s="76">
        <f>SUM(I6:I9)</f>
        <v>0</v>
      </c>
      <c r="J10" s="77">
        <f>SUM(J6:J9)</f>
        <v>0</v>
      </c>
      <c r="K10"/>
    </row>
    <row r="12" spans="2:11" x14ac:dyDescent="0.45">
      <c r="B12" s="36" t="s">
        <v>11</v>
      </c>
      <c r="C12" s="25"/>
      <c r="D12" s="26"/>
      <c r="E12" s="53"/>
      <c r="F12" s="30"/>
      <c r="G12"/>
      <c r="H12"/>
      <c r="I12"/>
      <c r="J12"/>
      <c r="K12"/>
    </row>
    <row r="13" spans="2:11" x14ac:dyDescent="0.45">
      <c r="B13" s="28" t="s">
        <v>48</v>
      </c>
      <c r="C13" s="29"/>
      <c r="D13" s="30"/>
      <c r="E13" s="54"/>
      <c r="F13" s="30"/>
      <c r="G13"/>
      <c r="H13"/>
      <c r="I13"/>
      <c r="J13"/>
      <c r="K13"/>
    </row>
    <row r="14" spans="2:11" x14ac:dyDescent="0.45">
      <c r="B14" s="28" t="s">
        <v>49</v>
      </c>
      <c r="C14" s="29"/>
      <c r="D14" s="30"/>
      <c r="E14" s="54"/>
      <c r="F14" s="30"/>
      <c r="G14"/>
      <c r="H14"/>
      <c r="I14"/>
      <c r="J14"/>
      <c r="K14"/>
    </row>
    <row r="15" spans="2:11" x14ac:dyDescent="0.45">
      <c r="B15" s="28" t="s">
        <v>50</v>
      </c>
      <c r="C15" s="29"/>
      <c r="D15" s="30"/>
      <c r="E15" s="54"/>
      <c r="F15" s="30"/>
      <c r="G15"/>
      <c r="H15"/>
      <c r="I15"/>
      <c r="J15"/>
      <c r="K15"/>
    </row>
    <row r="16" spans="2:11" x14ac:dyDescent="0.45">
      <c r="B16" s="32" t="s">
        <v>51</v>
      </c>
      <c r="C16" s="33"/>
      <c r="D16" s="34"/>
      <c r="E16" s="55"/>
      <c r="F16" s="30"/>
      <c r="G16"/>
      <c r="H16"/>
      <c r="I16"/>
      <c r="J16"/>
      <c r="K16"/>
    </row>
    <row r="19" spans="2:2" x14ac:dyDescent="0.45">
      <c r="B19" s="1"/>
    </row>
  </sheetData>
  <sheetProtection algorithmName="SHA-512" hashValue="4ohrHcIXtj4DR6VU9tCu7i6hm5pbBQ4/uQzNprYOxLfszLTWK1i5lUQQ1MYYipKSAJPg5moKGAeXrRXaLGfCQQ==" saltValue="ZkpGugqBEq+Uaq+p+eE2Gg==" spinCount="100000" sheet="1" objects="1" scenarios="1"/>
  <mergeCells count="2">
    <mergeCell ref="H4:I4"/>
    <mergeCell ref="C4:G4"/>
  </mergeCells>
  <phoneticPr fontId="9"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11"/>
  <sheetViews>
    <sheetView showGridLines="0" topLeftCell="A10" workbookViewId="0">
      <selection activeCell="C6" sqref="C6"/>
    </sheetView>
  </sheetViews>
  <sheetFormatPr defaultRowHeight="14.25" x14ac:dyDescent="0.45"/>
  <cols>
    <col min="2" max="2" width="39.59765625" customWidth="1"/>
    <col min="3" max="3" width="18.3984375" customWidth="1"/>
    <col min="4" max="4" width="17.59765625" customWidth="1"/>
    <col min="5" max="5" width="53.265625" customWidth="1"/>
    <col min="6" max="6" width="17.59765625" customWidth="1"/>
  </cols>
  <sheetData>
    <row r="2" spans="2:6" ht="21" x14ac:dyDescent="0.65">
      <c r="B2" s="12" t="s">
        <v>52</v>
      </c>
    </row>
    <row r="3" spans="2:6" x14ac:dyDescent="0.45">
      <c r="B3" s="1"/>
    </row>
    <row r="4" spans="2:6" x14ac:dyDescent="0.45">
      <c r="B4" s="17" t="s">
        <v>53</v>
      </c>
    </row>
    <row r="5" spans="2:6" ht="20.65" customHeight="1" thickBot="1" x14ac:dyDescent="0.5">
      <c r="B5" s="111" t="s">
        <v>34</v>
      </c>
      <c r="C5" s="114" t="s">
        <v>54</v>
      </c>
      <c r="D5" s="109" t="s">
        <v>55</v>
      </c>
    </row>
    <row r="6" spans="2:6" ht="20.65" customHeight="1" thickBot="1" x14ac:dyDescent="0.5">
      <c r="B6" s="110" t="s">
        <v>56</v>
      </c>
      <c r="C6" s="113"/>
      <c r="D6" s="112">
        <f>IF(('Totale Kosten Inschrijver'!J10&gt;0),(C6/'Totale Kosten Inschrijver'!J10),0)</f>
        <v>0</v>
      </c>
    </row>
    <row r="7" spans="2:6" ht="20.65" customHeight="1" thickBot="1" x14ac:dyDescent="0.5">
      <c r="B7" s="13" t="s">
        <v>57</v>
      </c>
      <c r="C7" s="49">
        <f>C6</f>
        <v>0</v>
      </c>
    </row>
    <row r="8" spans="2:6" x14ac:dyDescent="0.45">
      <c r="B8" s="13"/>
      <c r="C8" s="13"/>
      <c r="D8" s="13"/>
    </row>
    <row r="9" spans="2:6" x14ac:dyDescent="0.45">
      <c r="B9" s="36" t="s">
        <v>11</v>
      </c>
      <c r="C9" s="25"/>
      <c r="D9" s="26"/>
      <c r="E9" s="27"/>
      <c r="F9" s="37"/>
    </row>
    <row r="10" spans="2:6" x14ac:dyDescent="0.45">
      <c r="B10" s="28" t="s">
        <v>58</v>
      </c>
      <c r="C10" s="29"/>
      <c r="D10" s="30"/>
      <c r="E10" s="31"/>
      <c r="F10" s="37"/>
    </row>
    <row r="11" spans="2:6" x14ac:dyDescent="0.45">
      <c r="B11" s="32" t="s">
        <v>59</v>
      </c>
      <c r="C11" s="33"/>
      <c r="D11" s="34"/>
      <c r="E11" s="35"/>
      <c r="F11" s="37"/>
    </row>
  </sheetData>
  <sheetProtection algorithmName="SHA-512" hashValue="YT6ucAnL/Bom14lhsNxWGiP5AsO6zyD82Ve0DVDEBZAJz1yvfP4WpHpI1/XeW2KX3OV7P2U8pye2rKhTzWbDkw==" saltValue="UHggBVhW4/68NvhtB6938Q==" spinCount="100000" sheet="1" objects="1" scenarios="1"/>
  <conditionalFormatting sqref="D6">
    <cfRule type="cellIs" dxfId="0" priority="1" operator="greaterThan">
      <formula>0.05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54"/>
  <sheetViews>
    <sheetView showGridLines="0" topLeftCell="A10" workbookViewId="0">
      <selection activeCell="E8" sqref="E8"/>
    </sheetView>
  </sheetViews>
  <sheetFormatPr defaultRowHeight="14.25" x14ac:dyDescent="0.45"/>
  <cols>
    <col min="2" max="2" width="13.3984375" customWidth="1"/>
    <col min="3" max="3" width="40" customWidth="1"/>
    <col min="4" max="6" width="12.86328125" customWidth="1"/>
    <col min="7" max="12" width="12.59765625" customWidth="1"/>
    <col min="13" max="14" width="12.86328125" customWidth="1"/>
  </cols>
  <sheetData>
    <row r="2" spans="2:12" ht="21" x14ac:dyDescent="0.65">
      <c r="B2" s="12" t="s">
        <v>60</v>
      </c>
    </row>
    <row r="3" spans="2:12" ht="21.4" thickBot="1" x14ac:dyDescent="0.7">
      <c r="B3" s="12"/>
    </row>
    <row r="4" spans="2:12" ht="14.65" thickBot="1" x14ac:dyDescent="0.5">
      <c r="F4" s="182" t="s">
        <v>61</v>
      </c>
      <c r="G4" s="183"/>
      <c r="H4" s="183"/>
      <c r="I4" s="183"/>
      <c r="J4" s="183"/>
      <c r="K4" s="183"/>
      <c r="L4" s="184"/>
    </row>
    <row r="5" spans="2:12" ht="14.65" thickBot="1" x14ac:dyDescent="0.5">
      <c r="B5" s="17" t="s">
        <v>62</v>
      </c>
      <c r="F5" s="185" t="s">
        <v>63</v>
      </c>
      <c r="G5" s="186"/>
      <c r="H5" s="186"/>
      <c r="I5" s="186"/>
      <c r="J5" s="187"/>
      <c r="K5" s="192" t="s">
        <v>33</v>
      </c>
      <c r="L5" s="193"/>
    </row>
    <row r="6" spans="2:12" ht="28.9" thickBot="1" x14ac:dyDescent="0.5">
      <c r="B6" s="82" t="s">
        <v>64</v>
      </c>
      <c r="C6" s="83" t="s">
        <v>65</v>
      </c>
      <c r="D6" s="120" t="s">
        <v>66</v>
      </c>
      <c r="E6" s="124" t="s">
        <v>67</v>
      </c>
      <c r="F6" s="131" t="s">
        <v>35</v>
      </c>
      <c r="G6" s="121" t="s">
        <v>36</v>
      </c>
      <c r="H6" s="121" t="s">
        <v>37</v>
      </c>
      <c r="I6" s="109" t="s">
        <v>38</v>
      </c>
      <c r="J6" s="109" t="s">
        <v>39</v>
      </c>
      <c r="K6" s="130" t="s">
        <v>40</v>
      </c>
      <c r="L6" s="109" t="s">
        <v>41</v>
      </c>
    </row>
    <row r="7" spans="2:12" ht="20.100000000000001" customHeight="1" x14ac:dyDescent="0.45">
      <c r="B7" s="84" t="s">
        <v>68</v>
      </c>
      <c r="C7" s="174" t="s">
        <v>69</v>
      </c>
      <c r="D7" s="155">
        <v>26</v>
      </c>
      <c r="E7" s="125">
        <v>0</v>
      </c>
      <c r="F7" s="132">
        <f>$D7*$E7*12</f>
        <v>0</v>
      </c>
      <c r="G7" s="122">
        <f t="shared" ref="G7:J19" si="0">$D7*$E7*12</f>
        <v>0</v>
      </c>
      <c r="H7" s="122">
        <f t="shared" si="0"/>
        <v>0</v>
      </c>
      <c r="I7" s="123">
        <f t="shared" si="0"/>
        <v>0</v>
      </c>
      <c r="J7" s="123">
        <f t="shared" si="0"/>
        <v>0</v>
      </c>
      <c r="K7" s="162">
        <f>J7*0</f>
        <v>0</v>
      </c>
      <c r="L7" s="138">
        <f>K7</f>
        <v>0</v>
      </c>
    </row>
    <row r="8" spans="2:12" ht="20.100000000000001" customHeight="1" x14ac:dyDescent="0.45">
      <c r="B8" s="38" t="s">
        <v>70</v>
      </c>
      <c r="C8" s="175" t="s">
        <v>71</v>
      </c>
      <c r="D8" s="156">
        <v>41</v>
      </c>
      <c r="E8" s="126">
        <v>0</v>
      </c>
      <c r="F8" s="133">
        <f t="shared" ref="F8:F19" si="1">$D8*$E8*12</f>
        <v>0</v>
      </c>
      <c r="G8" s="42">
        <f t="shared" si="0"/>
        <v>0</v>
      </c>
      <c r="H8" s="42">
        <f t="shared" si="0"/>
        <v>0</v>
      </c>
      <c r="I8" s="106">
        <f t="shared" si="0"/>
        <v>0</v>
      </c>
      <c r="J8" s="106">
        <f t="shared" si="0"/>
        <v>0</v>
      </c>
      <c r="K8" s="161">
        <f t="shared" ref="K8:K19" si="2">J8*0</f>
        <v>0</v>
      </c>
      <c r="L8" s="139">
        <f t="shared" ref="L8:L19" si="3">K8</f>
        <v>0</v>
      </c>
    </row>
    <row r="9" spans="2:12" ht="59.25" customHeight="1" x14ac:dyDescent="0.45">
      <c r="B9" s="48" t="s">
        <v>72</v>
      </c>
      <c r="C9" s="172" t="s">
        <v>73</v>
      </c>
      <c r="D9" s="154">
        <v>23</v>
      </c>
      <c r="E9" s="127">
        <v>0</v>
      </c>
      <c r="F9" s="133">
        <f t="shared" si="1"/>
        <v>0</v>
      </c>
      <c r="G9" s="42">
        <f t="shared" si="0"/>
        <v>0</v>
      </c>
      <c r="H9" s="42">
        <f t="shared" si="0"/>
        <v>0</v>
      </c>
      <c r="I9" s="106">
        <f t="shared" si="0"/>
        <v>0</v>
      </c>
      <c r="J9" s="106">
        <f t="shared" si="0"/>
        <v>0</v>
      </c>
      <c r="K9" s="161">
        <f t="shared" si="2"/>
        <v>0</v>
      </c>
      <c r="L9" s="139">
        <f t="shared" si="3"/>
        <v>0</v>
      </c>
    </row>
    <row r="10" spans="2:12" x14ac:dyDescent="0.45">
      <c r="B10" s="48" t="s">
        <v>72</v>
      </c>
      <c r="C10" s="172" t="s">
        <v>137</v>
      </c>
      <c r="D10" s="154">
        <v>5</v>
      </c>
      <c r="E10" s="127">
        <v>0</v>
      </c>
      <c r="F10" s="133">
        <f t="shared" si="1"/>
        <v>0</v>
      </c>
      <c r="G10" s="42">
        <f t="shared" si="0"/>
        <v>0</v>
      </c>
      <c r="H10" s="42">
        <f t="shared" si="0"/>
        <v>0</v>
      </c>
      <c r="I10" s="106">
        <f t="shared" si="0"/>
        <v>0</v>
      </c>
      <c r="J10" s="106">
        <f t="shared" si="0"/>
        <v>0</v>
      </c>
      <c r="K10" s="161">
        <f t="shared" ref="K10" si="4">J10*0</f>
        <v>0</v>
      </c>
      <c r="L10" s="139">
        <f t="shared" ref="L10" si="5">K10</f>
        <v>0</v>
      </c>
    </row>
    <row r="11" spans="2:12" ht="20.100000000000001" customHeight="1" x14ac:dyDescent="0.45">
      <c r="B11" s="38" t="s">
        <v>74</v>
      </c>
      <c r="C11" s="175" t="s">
        <v>75</v>
      </c>
      <c r="D11" s="156">
        <v>22</v>
      </c>
      <c r="E11" s="126">
        <v>0</v>
      </c>
      <c r="F11" s="133">
        <f t="shared" si="1"/>
        <v>0</v>
      </c>
      <c r="G11" s="42">
        <f t="shared" si="0"/>
        <v>0</v>
      </c>
      <c r="H11" s="42">
        <f t="shared" si="0"/>
        <v>0</v>
      </c>
      <c r="I11" s="106">
        <f t="shared" si="0"/>
        <v>0</v>
      </c>
      <c r="J11" s="106">
        <f t="shared" si="0"/>
        <v>0</v>
      </c>
      <c r="K11" s="161">
        <f t="shared" si="2"/>
        <v>0</v>
      </c>
      <c r="L11" s="139">
        <f t="shared" si="3"/>
        <v>0</v>
      </c>
    </row>
    <row r="12" spans="2:12" ht="62.25" customHeight="1" x14ac:dyDescent="0.45">
      <c r="B12" s="48" t="s">
        <v>72</v>
      </c>
      <c r="C12" s="172" t="s">
        <v>76</v>
      </c>
      <c r="D12" s="154">
        <v>6</v>
      </c>
      <c r="E12" s="127">
        <v>0</v>
      </c>
      <c r="F12" s="133">
        <f t="shared" si="1"/>
        <v>0</v>
      </c>
      <c r="G12" s="42">
        <f t="shared" si="0"/>
        <v>0</v>
      </c>
      <c r="H12" s="42">
        <f t="shared" si="0"/>
        <v>0</v>
      </c>
      <c r="I12" s="106">
        <f t="shared" si="0"/>
        <v>0</v>
      </c>
      <c r="J12" s="106">
        <f t="shared" si="0"/>
        <v>0</v>
      </c>
      <c r="K12" s="161">
        <f t="shared" si="2"/>
        <v>0</v>
      </c>
      <c r="L12" s="139">
        <f t="shared" si="3"/>
        <v>0</v>
      </c>
    </row>
    <row r="13" spans="2:12" ht="32.25" customHeight="1" x14ac:dyDescent="0.45">
      <c r="B13" s="48" t="s">
        <v>72</v>
      </c>
      <c r="C13" s="172" t="s">
        <v>77</v>
      </c>
      <c r="D13" s="154">
        <v>10</v>
      </c>
      <c r="E13" s="127">
        <v>0</v>
      </c>
      <c r="F13" s="133">
        <f t="shared" si="1"/>
        <v>0</v>
      </c>
      <c r="G13" s="42">
        <f t="shared" si="0"/>
        <v>0</v>
      </c>
      <c r="H13" s="42">
        <f t="shared" si="0"/>
        <v>0</v>
      </c>
      <c r="I13" s="106">
        <f t="shared" si="0"/>
        <v>0</v>
      </c>
      <c r="J13" s="106">
        <f t="shared" si="0"/>
        <v>0</v>
      </c>
      <c r="K13" s="161">
        <f t="shared" ref="K13" si="6">J13*0</f>
        <v>0</v>
      </c>
      <c r="L13" s="139">
        <f t="shared" ref="L13" si="7">K13</f>
        <v>0</v>
      </c>
    </row>
    <row r="14" spans="2:12" x14ac:dyDescent="0.45">
      <c r="B14" s="48" t="s">
        <v>72</v>
      </c>
      <c r="C14" s="172" t="s">
        <v>137</v>
      </c>
      <c r="D14" s="154">
        <v>5</v>
      </c>
      <c r="E14" s="127">
        <v>0</v>
      </c>
      <c r="F14" s="133">
        <f t="shared" si="1"/>
        <v>0</v>
      </c>
      <c r="G14" s="42">
        <f t="shared" si="0"/>
        <v>0</v>
      </c>
      <c r="H14" s="42">
        <f t="shared" si="0"/>
        <v>0</v>
      </c>
      <c r="I14" s="106">
        <f t="shared" si="0"/>
        <v>0</v>
      </c>
      <c r="J14" s="106">
        <f t="shared" si="0"/>
        <v>0</v>
      </c>
      <c r="K14" s="161">
        <f t="shared" ref="K14" si="8">J14*0</f>
        <v>0</v>
      </c>
      <c r="L14" s="139">
        <f t="shared" ref="L14" si="9">K14</f>
        <v>0</v>
      </c>
    </row>
    <row r="15" spans="2:12" ht="20.25" customHeight="1" x14ac:dyDescent="0.45">
      <c r="B15" s="38" t="s">
        <v>78</v>
      </c>
      <c r="C15" s="175" t="s">
        <v>79</v>
      </c>
      <c r="D15" s="156">
        <v>13</v>
      </c>
      <c r="E15" s="126">
        <v>0</v>
      </c>
      <c r="F15" s="133">
        <f t="shared" si="1"/>
        <v>0</v>
      </c>
      <c r="G15" s="42">
        <f t="shared" si="0"/>
        <v>0</v>
      </c>
      <c r="H15" s="42">
        <f t="shared" si="0"/>
        <v>0</v>
      </c>
      <c r="I15" s="106">
        <f t="shared" si="0"/>
        <v>0</v>
      </c>
      <c r="J15" s="106">
        <f t="shared" si="0"/>
        <v>0</v>
      </c>
      <c r="K15" s="161">
        <f t="shared" si="2"/>
        <v>0</v>
      </c>
      <c r="L15" s="139">
        <f t="shared" si="3"/>
        <v>0</v>
      </c>
    </row>
    <row r="16" spans="2:12" ht="20.25" customHeight="1" x14ac:dyDescent="0.45">
      <c r="B16" s="38" t="s">
        <v>80</v>
      </c>
      <c r="C16" s="175" t="s">
        <v>147</v>
      </c>
      <c r="D16" s="156">
        <v>6</v>
      </c>
      <c r="E16" s="159">
        <v>0</v>
      </c>
      <c r="F16" s="133">
        <f t="shared" si="1"/>
        <v>0</v>
      </c>
      <c r="G16" s="42">
        <f t="shared" si="0"/>
        <v>0</v>
      </c>
      <c r="H16" s="42">
        <f t="shared" si="0"/>
        <v>0</v>
      </c>
      <c r="I16" s="106">
        <f t="shared" si="0"/>
        <v>0</v>
      </c>
      <c r="J16" s="106">
        <f t="shared" si="0"/>
        <v>0</v>
      </c>
      <c r="K16" s="161">
        <f t="shared" si="2"/>
        <v>0</v>
      </c>
      <c r="L16" s="139">
        <f t="shared" si="3"/>
        <v>0</v>
      </c>
    </row>
    <row r="17" spans="2:12 16384:16384" ht="20.25" customHeight="1" x14ac:dyDescent="0.45">
      <c r="B17" s="40" t="s">
        <v>81</v>
      </c>
      <c r="C17" s="175" t="s">
        <v>148</v>
      </c>
      <c r="D17" s="157">
        <v>3</v>
      </c>
      <c r="E17" s="128">
        <v>0</v>
      </c>
      <c r="F17" s="133">
        <f t="shared" si="1"/>
        <v>0</v>
      </c>
      <c r="G17" s="42">
        <f t="shared" si="0"/>
        <v>0</v>
      </c>
      <c r="H17" s="42">
        <f t="shared" si="0"/>
        <v>0</v>
      </c>
      <c r="I17" s="106">
        <f t="shared" si="0"/>
        <v>0</v>
      </c>
      <c r="J17" s="106">
        <f t="shared" si="0"/>
        <v>0</v>
      </c>
      <c r="K17" s="161">
        <f t="shared" si="2"/>
        <v>0</v>
      </c>
      <c r="L17" s="139">
        <f t="shared" si="3"/>
        <v>0</v>
      </c>
    </row>
    <row r="18" spans="2:12 16384:16384" ht="20.25" customHeight="1" x14ac:dyDescent="0.45">
      <c r="B18" s="38" t="s">
        <v>82</v>
      </c>
      <c r="C18" s="175" t="s">
        <v>83</v>
      </c>
      <c r="D18" s="156">
        <v>17</v>
      </c>
      <c r="E18" s="126">
        <v>0</v>
      </c>
      <c r="F18" s="133">
        <f t="shared" si="1"/>
        <v>0</v>
      </c>
      <c r="G18" s="42">
        <f t="shared" si="0"/>
        <v>0</v>
      </c>
      <c r="H18" s="42">
        <f t="shared" si="0"/>
        <v>0</v>
      </c>
      <c r="I18" s="106">
        <f t="shared" si="0"/>
        <v>0</v>
      </c>
      <c r="J18" s="106">
        <f t="shared" si="0"/>
        <v>0</v>
      </c>
      <c r="K18" s="161">
        <f t="shared" si="2"/>
        <v>0</v>
      </c>
      <c r="L18" s="139">
        <f t="shared" si="3"/>
        <v>0</v>
      </c>
    </row>
    <row r="19" spans="2:12 16384:16384" ht="14.65" thickBot="1" x14ac:dyDescent="0.5">
      <c r="B19" s="171" t="s">
        <v>72</v>
      </c>
      <c r="C19" s="176" t="s">
        <v>84</v>
      </c>
      <c r="D19" s="158">
        <v>4</v>
      </c>
      <c r="E19" s="129">
        <v>0</v>
      </c>
      <c r="F19" s="134">
        <f t="shared" si="1"/>
        <v>0</v>
      </c>
      <c r="G19" s="45">
        <f t="shared" si="0"/>
        <v>0</v>
      </c>
      <c r="H19" s="45">
        <f t="shared" si="0"/>
        <v>0</v>
      </c>
      <c r="I19" s="108">
        <f t="shared" si="0"/>
        <v>0</v>
      </c>
      <c r="J19" s="108">
        <f t="shared" si="0"/>
        <v>0</v>
      </c>
      <c r="K19" s="164">
        <f t="shared" si="2"/>
        <v>0</v>
      </c>
      <c r="L19" s="140">
        <f t="shared" si="3"/>
        <v>0</v>
      </c>
    </row>
    <row r="20" spans="2:12 16384:16384" ht="20.25" customHeight="1" thickBot="1" x14ac:dyDescent="0.5">
      <c r="E20" s="44" t="s">
        <v>57</v>
      </c>
      <c r="F20" s="46">
        <f>SUM(F7:F19)</f>
        <v>0</v>
      </c>
      <c r="G20" s="47">
        <f>SUM(G7:G19)</f>
        <v>0</v>
      </c>
      <c r="H20" s="47">
        <f>SUM(H7:H19)</f>
        <v>0</v>
      </c>
      <c r="I20" s="107">
        <f>SUM(I7:I19)</f>
        <v>0</v>
      </c>
      <c r="J20" s="107">
        <f>SUM(J7:J19)</f>
        <v>0</v>
      </c>
      <c r="K20" s="47">
        <f>SUM(K7:K19)</f>
        <v>0</v>
      </c>
      <c r="L20" s="163">
        <f>SUM(L7:L19)</f>
        <v>0</v>
      </c>
      <c r="XFD20" s="41"/>
    </row>
    <row r="22" spans="2:12 16384:16384" x14ac:dyDescent="0.45">
      <c r="B22" s="36" t="s">
        <v>11</v>
      </c>
      <c r="C22" s="25"/>
      <c r="D22" s="26"/>
      <c r="E22" s="27"/>
      <c r="F22" s="27"/>
      <c r="G22" s="27"/>
      <c r="H22" s="27"/>
      <c r="I22" s="27"/>
      <c r="J22" s="27"/>
      <c r="K22" s="50"/>
    </row>
    <row r="23" spans="2:12 16384:16384" x14ac:dyDescent="0.45">
      <c r="B23" s="28" t="s">
        <v>85</v>
      </c>
      <c r="C23" s="29"/>
      <c r="D23" s="30"/>
      <c r="E23" s="31"/>
      <c r="F23" s="31"/>
      <c r="G23" s="31"/>
      <c r="H23" s="31"/>
      <c r="I23" s="31"/>
      <c r="J23" s="31"/>
      <c r="K23" s="51"/>
    </row>
    <row r="24" spans="2:12 16384:16384" x14ac:dyDescent="0.45">
      <c r="B24" s="28" t="s">
        <v>86</v>
      </c>
      <c r="C24" s="29"/>
      <c r="D24" s="30"/>
      <c r="E24" s="31"/>
      <c r="F24" s="31"/>
      <c r="G24" s="31"/>
      <c r="H24" s="31"/>
      <c r="I24" s="31"/>
      <c r="J24" s="31"/>
      <c r="K24" s="51"/>
    </row>
    <row r="25" spans="2:12 16384:16384" x14ac:dyDescent="0.45">
      <c r="B25" s="32" t="s">
        <v>87</v>
      </c>
      <c r="C25" s="33"/>
      <c r="D25" s="34"/>
      <c r="E25" s="35"/>
      <c r="F25" s="35"/>
      <c r="G25" s="35"/>
      <c r="H25" s="35"/>
      <c r="I25" s="35"/>
      <c r="J25" s="35"/>
      <c r="K25" s="52"/>
    </row>
    <row r="28" spans="2:12 16384:16384" ht="14.65" thickBot="1" x14ac:dyDescent="0.5"/>
    <row r="29" spans="2:12 16384:16384" ht="14.65" thickBot="1" x14ac:dyDescent="0.5">
      <c r="E29" s="182" t="s">
        <v>88</v>
      </c>
      <c r="F29" s="183"/>
      <c r="G29" s="183"/>
      <c r="H29" s="183"/>
      <c r="I29" s="183"/>
      <c r="J29" s="183"/>
      <c r="K29" s="184"/>
    </row>
    <row r="30" spans="2:12 16384:16384" ht="14.65" thickBot="1" x14ac:dyDescent="0.5">
      <c r="B30" s="17" t="s">
        <v>45</v>
      </c>
      <c r="E30" s="185" t="s">
        <v>32</v>
      </c>
      <c r="F30" s="186"/>
      <c r="G30" s="186"/>
      <c r="H30" s="187"/>
      <c r="I30" s="160"/>
      <c r="J30" s="192" t="s">
        <v>33</v>
      </c>
      <c r="K30" s="193"/>
    </row>
    <row r="31" spans="2:12 16384:16384" ht="20.25" customHeight="1" x14ac:dyDescent="0.45">
      <c r="B31" s="20" t="s">
        <v>89</v>
      </c>
      <c r="C31" s="24" t="s">
        <v>90</v>
      </c>
      <c r="D31" s="141" t="s">
        <v>91</v>
      </c>
      <c r="E31" s="145" t="s">
        <v>35</v>
      </c>
      <c r="F31" s="23" t="s">
        <v>36</v>
      </c>
      <c r="G31" s="23" t="s">
        <v>37</v>
      </c>
      <c r="H31" s="117" t="s">
        <v>38</v>
      </c>
      <c r="I31" s="149" t="s">
        <v>39</v>
      </c>
      <c r="J31" s="149" t="s">
        <v>40</v>
      </c>
      <c r="K31" s="103" t="s">
        <v>41</v>
      </c>
    </row>
    <row r="32" spans="2:12 16384:16384" ht="20.25" customHeight="1" x14ac:dyDescent="0.45">
      <c r="B32" s="38" t="s">
        <v>92</v>
      </c>
      <c r="C32" s="168">
        <v>1290000</v>
      </c>
      <c r="D32" s="146">
        <v>0</v>
      </c>
      <c r="E32" s="133">
        <f>C32*D32*12</f>
        <v>0</v>
      </c>
      <c r="F32" s="42">
        <f>E32</f>
        <v>0</v>
      </c>
      <c r="G32" s="42">
        <f>F32</f>
        <v>0</v>
      </c>
      <c r="H32" s="106">
        <f>G32</f>
        <v>0</v>
      </c>
      <c r="I32" s="165">
        <f t="shared" ref="I32:J35" si="10">G32</f>
        <v>0</v>
      </c>
      <c r="J32" s="150">
        <f t="shared" si="10"/>
        <v>0</v>
      </c>
      <c r="K32" s="104">
        <f>J32</f>
        <v>0</v>
      </c>
    </row>
    <row r="33" spans="2:13" ht="20.25" customHeight="1" x14ac:dyDescent="0.45">
      <c r="B33" s="38" t="s">
        <v>93</v>
      </c>
      <c r="C33" s="168">
        <v>110000</v>
      </c>
      <c r="D33" s="146">
        <v>0</v>
      </c>
      <c r="E33" s="133">
        <f t="shared" ref="E33:E35" si="11">C33*D33*12</f>
        <v>0</v>
      </c>
      <c r="F33" s="42">
        <f t="shared" ref="F33:K35" si="12">E33</f>
        <v>0</v>
      </c>
      <c r="G33" s="42">
        <f t="shared" si="12"/>
        <v>0</v>
      </c>
      <c r="H33" s="106">
        <f t="shared" si="12"/>
        <v>0</v>
      </c>
      <c r="I33" s="165">
        <f t="shared" si="10"/>
        <v>0</v>
      </c>
      <c r="J33" s="150">
        <f t="shared" si="10"/>
        <v>0</v>
      </c>
      <c r="K33" s="104">
        <f t="shared" si="12"/>
        <v>0</v>
      </c>
    </row>
    <row r="34" spans="2:13" ht="20.25" customHeight="1" x14ac:dyDescent="0.45">
      <c r="B34" s="48" t="s">
        <v>94</v>
      </c>
      <c r="C34" s="169">
        <v>138000</v>
      </c>
      <c r="D34" s="147">
        <v>0</v>
      </c>
      <c r="E34" s="133">
        <f t="shared" si="11"/>
        <v>0</v>
      </c>
      <c r="F34" s="42">
        <f t="shared" si="12"/>
        <v>0</v>
      </c>
      <c r="G34" s="42">
        <f t="shared" si="12"/>
        <v>0</v>
      </c>
      <c r="H34" s="106">
        <f t="shared" si="12"/>
        <v>0</v>
      </c>
      <c r="I34" s="165">
        <f t="shared" si="10"/>
        <v>0</v>
      </c>
      <c r="J34" s="150">
        <f t="shared" si="10"/>
        <v>0</v>
      </c>
      <c r="K34" s="104">
        <f t="shared" si="12"/>
        <v>0</v>
      </c>
    </row>
    <row r="35" spans="2:13" ht="20.25" customHeight="1" thickBot="1" x14ac:dyDescent="0.5">
      <c r="B35" s="39" t="s">
        <v>95</v>
      </c>
      <c r="C35" s="170">
        <v>12000</v>
      </c>
      <c r="D35" s="148">
        <v>0</v>
      </c>
      <c r="E35" s="133">
        <f t="shared" si="11"/>
        <v>0</v>
      </c>
      <c r="F35" s="42">
        <f t="shared" si="12"/>
        <v>0</v>
      </c>
      <c r="G35" s="42">
        <f t="shared" si="12"/>
        <v>0</v>
      </c>
      <c r="H35" s="106">
        <f t="shared" si="12"/>
        <v>0</v>
      </c>
      <c r="I35" s="166">
        <f t="shared" si="10"/>
        <v>0</v>
      </c>
      <c r="J35" s="150">
        <f t="shared" si="10"/>
        <v>0</v>
      </c>
      <c r="K35" s="104">
        <f t="shared" si="12"/>
        <v>0</v>
      </c>
    </row>
    <row r="36" spans="2:13" ht="20.25" customHeight="1" thickBot="1" x14ac:dyDescent="0.5">
      <c r="D36" s="44" t="s">
        <v>57</v>
      </c>
      <c r="E36" s="46">
        <f>SUM(E32:E35)</f>
        <v>0</v>
      </c>
      <c r="F36" s="47">
        <f>SUM(F32:F35)</f>
        <v>0</v>
      </c>
      <c r="G36" s="47">
        <f t="shared" ref="G36:J36" si="13">SUM(G32:G35)</f>
        <v>0</v>
      </c>
      <c r="H36" s="107">
        <f t="shared" si="13"/>
        <v>0</v>
      </c>
      <c r="I36" s="167">
        <f t="shared" ref="I36" si="14">SUM(I32:I35)</f>
        <v>0</v>
      </c>
      <c r="J36" s="151">
        <f t="shared" si="13"/>
        <v>0</v>
      </c>
      <c r="K36" s="105">
        <f>SUM(K32:K35)</f>
        <v>0</v>
      </c>
    </row>
    <row r="38" spans="2:13" x14ac:dyDescent="0.45">
      <c r="B38" s="36" t="s">
        <v>11</v>
      </c>
      <c r="C38" s="25"/>
      <c r="D38" s="26"/>
      <c r="E38" s="27"/>
      <c r="F38" s="27"/>
      <c r="G38" s="27"/>
      <c r="H38" s="27"/>
      <c r="I38" s="27"/>
      <c r="J38" s="50"/>
    </row>
    <row r="39" spans="2:13" x14ac:dyDescent="0.45">
      <c r="B39" s="28" t="s">
        <v>96</v>
      </c>
      <c r="C39" s="29"/>
      <c r="D39" s="30"/>
      <c r="E39" s="31"/>
      <c r="F39" s="31"/>
      <c r="G39" s="31"/>
      <c r="H39" s="31"/>
      <c r="I39" s="31"/>
      <c r="J39" s="51"/>
    </row>
    <row r="40" spans="2:13" x14ac:dyDescent="0.45">
      <c r="B40" s="28" t="s">
        <v>97</v>
      </c>
      <c r="C40" s="29"/>
      <c r="D40" s="30"/>
      <c r="E40" s="31"/>
      <c r="F40" s="31"/>
      <c r="G40" s="31"/>
      <c r="H40" s="31"/>
      <c r="I40" s="31"/>
      <c r="J40" s="51"/>
    </row>
    <row r="41" spans="2:13" x14ac:dyDescent="0.45">
      <c r="B41" s="32" t="s">
        <v>87</v>
      </c>
      <c r="C41" s="33"/>
      <c r="D41" s="34"/>
      <c r="E41" s="35"/>
      <c r="F41" s="35"/>
      <c r="G41" s="35"/>
      <c r="H41" s="35"/>
      <c r="I41" s="35"/>
      <c r="J41" s="52"/>
    </row>
    <row r="44" spans="2:13" ht="14.65" thickBot="1" x14ac:dyDescent="0.5"/>
    <row r="45" spans="2:13" ht="14.65" thickBot="1" x14ac:dyDescent="0.5">
      <c r="G45" s="182" t="s">
        <v>98</v>
      </c>
      <c r="H45" s="183"/>
      <c r="I45" s="183"/>
      <c r="J45" s="183"/>
      <c r="K45" s="183"/>
      <c r="L45" s="183"/>
      <c r="M45" s="184"/>
    </row>
    <row r="46" spans="2:13" ht="14.65" thickBot="1" x14ac:dyDescent="0.5">
      <c r="B46" s="17" t="s">
        <v>99</v>
      </c>
      <c r="G46" s="185" t="s">
        <v>32</v>
      </c>
      <c r="H46" s="186"/>
      <c r="I46" s="186"/>
      <c r="J46" s="186"/>
      <c r="K46" s="187"/>
      <c r="L46" s="192" t="s">
        <v>33</v>
      </c>
      <c r="M46" s="193"/>
    </row>
    <row r="47" spans="2:13" ht="42.75" x14ac:dyDescent="0.45">
      <c r="B47" s="188" t="s">
        <v>100</v>
      </c>
      <c r="C47" s="189"/>
      <c r="D47" s="24" t="s">
        <v>101</v>
      </c>
      <c r="E47" s="24" t="s">
        <v>102</v>
      </c>
      <c r="F47" s="141" t="s">
        <v>103</v>
      </c>
      <c r="G47" s="145" t="s">
        <v>35</v>
      </c>
      <c r="H47" s="145" t="s">
        <v>36</v>
      </c>
      <c r="I47" s="145" t="s">
        <v>37</v>
      </c>
      <c r="J47" s="145" t="s">
        <v>38</v>
      </c>
      <c r="K47" s="145" t="s">
        <v>39</v>
      </c>
      <c r="L47" s="145" t="s">
        <v>40</v>
      </c>
      <c r="M47" s="145" t="s">
        <v>41</v>
      </c>
    </row>
    <row r="48" spans="2:13" ht="20.25" customHeight="1" thickBot="1" x14ac:dyDescent="0.5">
      <c r="B48" s="190" t="s">
        <v>104</v>
      </c>
      <c r="C48" s="191"/>
      <c r="D48" s="118">
        <v>1</v>
      </c>
      <c r="E48" s="80">
        <v>0</v>
      </c>
      <c r="F48" s="142">
        <v>0</v>
      </c>
      <c r="G48" s="136">
        <f>D48*E48*12</f>
        <v>0</v>
      </c>
      <c r="H48" s="43">
        <f>E48*D48*12</f>
        <v>0</v>
      </c>
      <c r="I48" s="43">
        <f>D48*E48*12</f>
        <v>0</v>
      </c>
      <c r="J48" s="43">
        <f>E48*D48*12</f>
        <v>0</v>
      </c>
      <c r="K48" s="137">
        <f>E48*D48*12</f>
        <v>0</v>
      </c>
      <c r="L48" s="143">
        <f>F48*D48*12</f>
        <v>0</v>
      </c>
      <c r="M48" s="119">
        <f>F48*D48*12</f>
        <v>0</v>
      </c>
    </row>
    <row r="49" spans="2:13" ht="20.25" customHeight="1" thickBot="1" x14ac:dyDescent="0.5">
      <c r="F49" s="44" t="s">
        <v>57</v>
      </c>
      <c r="G49" s="78">
        <f t="shared" ref="G49:M49" si="15">SUM(G48:G48)</f>
        <v>0</v>
      </c>
      <c r="H49" s="81">
        <f t="shared" si="15"/>
        <v>0</v>
      </c>
      <c r="I49" s="81">
        <f t="shared" ref="I49" si="16">SUM(I48:I48)</f>
        <v>0</v>
      </c>
      <c r="J49" s="81">
        <f t="shared" si="15"/>
        <v>0</v>
      </c>
      <c r="K49" s="135">
        <f t="shared" si="15"/>
        <v>0</v>
      </c>
      <c r="L49" s="144">
        <f t="shared" si="15"/>
        <v>0</v>
      </c>
      <c r="M49" s="116">
        <f t="shared" si="15"/>
        <v>0</v>
      </c>
    </row>
    <row r="51" spans="2:13" x14ac:dyDescent="0.45">
      <c r="B51" s="36" t="s">
        <v>11</v>
      </c>
      <c r="C51" s="25"/>
      <c r="D51" s="26"/>
      <c r="E51" s="27"/>
      <c r="F51" s="27"/>
      <c r="G51" s="27"/>
      <c r="H51" s="27"/>
      <c r="I51" s="27"/>
      <c r="J51" s="50"/>
    </row>
    <row r="52" spans="2:13" x14ac:dyDescent="0.45">
      <c r="B52" s="28" t="s">
        <v>105</v>
      </c>
      <c r="C52" s="29"/>
      <c r="D52" s="30"/>
      <c r="E52" s="31"/>
      <c r="F52" s="31"/>
      <c r="G52" s="31"/>
      <c r="H52" s="31"/>
      <c r="I52" s="31"/>
      <c r="J52" s="51"/>
    </row>
    <row r="53" spans="2:13" x14ac:dyDescent="0.45">
      <c r="B53" s="28" t="s">
        <v>106</v>
      </c>
      <c r="C53" s="29"/>
      <c r="D53" s="30"/>
      <c r="E53" s="31"/>
      <c r="F53" s="31"/>
      <c r="G53" s="31"/>
      <c r="H53" s="31"/>
      <c r="I53" s="31"/>
      <c r="J53" s="51"/>
    </row>
    <row r="54" spans="2:13" x14ac:dyDescent="0.45">
      <c r="B54" s="32" t="s">
        <v>87</v>
      </c>
      <c r="C54" s="33"/>
      <c r="D54" s="34"/>
      <c r="E54" s="35"/>
      <c r="F54" s="35"/>
      <c r="G54" s="35"/>
      <c r="H54" s="35"/>
      <c r="I54" s="35"/>
      <c r="J54" s="52"/>
    </row>
  </sheetData>
  <sheetProtection algorithmName="SHA-512" hashValue="BzhRsR6fH5Pp7WL2IUllEPgCHYuQ5/yexvUqtC5tOyDdtnzNQPD0bLrWDKsp4iPHSSjUpJWjOQXB7F+Y0QqCJQ==" saltValue="Jis1ahm3FCBBOD3Pr4xFpA==" spinCount="100000" sheet="1" objects="1" scenarios="1"/>
  <mergeCells count="11">
    <mergeCell ref="B47:C47"/>
    <mergeCell ref="B48:C48"/>
    <mergeCell ref="K5:L5"/>
    <mergeCell ref="J30:K30"/>
    <mergeCell ref="L46:M46"/>
    <mergeCell ref="G46:K46"/>
    <mergeCell ref="F4:L4"/>
    <mergeCell ref="F5:J5"/>
    <mergeCell ref="E29:K29"/>
    <mergeCell ref="E30:H30"/>
    <mergeCell ref="G45:M45"/>
  </mergeCells>
  <phoneticPr fontId="9"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dimension ref="B2:G51"/>
  <sheetViews>
    <sheetView showGridLines="0" zoomScaleNormal="100" workbookViewId="0">
      <selection activeCell="E28" sqref="E28"/>
    </sheetView>
  </sheetViews>
  <sheetFormatPr defaultRowHeight="14.25" x14ac:dyDescent="0.45"/>
  <cols>
    <col min="2" max="2" width="27.86328125" customWidth="1"/>
    <col min="3" max="3" width="16" customWidth="1"/>
    <col min="4" max="4" width="29.1328125" customWidth="1"/>
    <col min="5" max="5" width="16.59765625" customWidth="1"/>
    <col min="6" max="6" width="27.265625" customWidth="1"/>
    <col min="7" max="7" width="11.3984375" customWidth="1"/>
  </cols>
  <sheetData>
    <row r="2" spans="2:6" ht="21" x14ac:dyDescent="0.65">
      <c r="B2" s="12" t="s">
        <v>107</v>
      </c>
    </row>
    <row r="3" spans="2:6" ht="21" customHeight="1" x14ac:dyDescent="0.65">
      <c r="B3" s="12"/>
    </row>
    <row r="4" spans="2:6" ht="14.65" thickBot="1" x14ac:dyDescent="0.5">
      <c r="B4" s="17" t="s">
        <v>108</v>
      </c>
    </row>
    <row r="5" spans="2:6" ht="22.15" customHeight="1" x14ac:dyDescent="0.45">
      <c r="B5" s="20" t="s">
        <v>109</v>
      </c>
      <c r="C5" s="22" t="s">
        <v>54</v>
      </c>
    </row>
    <row r="6" spans="2:6" ht="22.15" customHeight="1" x14ac:dyDescent="0.45">
      <c r="B6" s="88" t="s">
        <v>110</v>
      </c>
      <c r="C6" s="86">
        <v>120</v>
      </c>
    </row>
    <row r="7" spans="2:6" ht="22.15" customHeight="1" x14ac:dyDescent="0.45">
      <c r="B7" s="88" t="s">
        <v>111</v>
      </c>
      <c r="C7" s="86">
        <v>120</v>
      </c>
    </row>
    <row r="8" spans="2:6" ht="22.15" customHeight="1" x14ac:dyDescent="0.45">
      <c r="B8" s="88" t="s">
        <v>112</v>
      </c>
      <c r="C8" s="86">
        <v>100</v>
      </c>
    </row>
    <row r="9" spans="2:6" ht="22.15" customHeight="1" thickBot="1" x14ac:dyDescent="0.5">
      <c r="B9" s="89" t="s">
        <v>113</v>
      </c>
      <c r="C9" s="87">
        <v>80</v>
      </c>
    </row>
    <row r="10" spans="2:6" x14ac:dyDescent="0.45">
      <c r="C10" s="79"/>
    </row>
    <row r="11" spans="2:6" x14ac:dyDescent="0.45">
      <c r="B11" s="91" t="s">
        <v>11</v>
      </c>
      <c r="C11" s="92"/>
      <c r="D11" s="93"/>
      <c r="E11" s="94"/>
      <c r="F11" s="95"/>
    </row>
    <row r="12" spans="2:6" x14ac:dyDescent="0.45">
      <c r="B12" s="96" t="s">
        <v>134</v>
      </c>
      <c r="C12" s="29"/>
      <c r="D12" s="30"/>
      <c r="E12" s="31"/>
      <c r="F12" s="90"/>
    </row>
    <row r="13" spans="2:6" x14ac:dyDescent="0.45">
      <c r="B13" s="96" t="s">
        <v>114</v>
      </c>
      <c r="C13" s="29"/>
      <c r="D13" s="30"/>
      <c r="E13" s="31"/>
      <c r="F13" s="90"/>
    </row>
    <row r="14" spans="2:6" x14ac:dyDescent="0.45">
      <c r="B14" s="97" t="s">
        <v>135</v>
      </c>
      <c r="C14" s="98"/>
      <c r="D14" s="99"/>
      <c r="E14" s="100"/>
      <c r="F14" s="101"/>
    </row>
    <row r="15" spans="2:6" x14ac:dyDescent="0.45">
      <c r="C15" s="79"/>
    </row>
    <row r="16" spans="2:6" x14ac:dyDescent="0.45">
      <c r="C16" s="79"/>
    </row>
    <row r="17" spans="2:3" x14ac:dyDescent="0.45">
      <c r="C17" s="79"/>
    </row>
    <row r="18" spans="2:3" ht="14.65" thickBot="1" x14ac:dyDescent="0.5">
      <c r="B18" s="17" t="s">
        <v>115</v>
      </c>
      <c r="C18" s="79"/>
    </row>
    <row r="19" spans="2:3" ht="22.15" customHeight="1" x14ac:dyDescent="0.45">
      <c r="B19" s="20" t="s">
        <v>116</v>
      </c>
      <c r="C19" s="22" t="s">
        <v>54</v>
      </c>
    </row>
    <row r="20" spans="2:3" ht="22.15" customHeight="1" x14ac:dyDescent="0.45">
      <c r="B20" s="88" t="s">
        <v>117</v>
      </c>
      <c r="C20" s="86">
        <v>50</v>
      </c>
    </row>
    <row r="21" spans="2:3" ht="22.15" customHeight="1" x14ac:dyDescent="0.45">
      <c r="B21" s="88" t="s">
        <v>118</v>
      </c>
      <c r="C21" s="86">
        <v>125</v>
      </c>
    </row>
    <row r="22" spans="2:3" ht="22.15" customHeight="1" x14ac:dyDescent="0.45">
      <c r="B22" s="88" t="s">
        <v>142</v>
      </c>
      <c r="C22" s="86">
        <v>225</v>
      </c>
    </row>
    <row r="23" spans="2:3" ht="22.15" customHeight="1" x14ac:dyDescent="0.45">
      <c r="B23" s="88" t="s">
        <v>140</v>
      </c>
      <c r="C23" s="86">
        <v>295</v>
      </c>
    </row>
    <row r="24" spans="2:3" ht="22.15" customHeight="1" x14ac:dyDescent="0.45">
      <c r="B24" s="88" t="s">
        <v>144</v>
      </c>
      <c r="C24" s="86">
        <v>50</v>
      </c>
    </row>
    <row r="25" spans="2:3" ht="22.15" customHeight="1" x14ac:dyDescent="0.45">
      <c r="B25" s="88" t="s">
        <v>119</v>
      </c>
      <c r="C25" s="86">
        <v>75</v>
      </c>
    </row>
    <row r="26" spans="2:3" ht="22.15" customHeight="1" x14ac:dyDescent="0.45">
      <c r="B26" s="88" t="s">
        <v>143</v>
      </c>
      <c r="C26" s="86">
        <v>150</v>
      </c>
    </row>
    <row r="27" spans="2:3" ht="22.15" customHeight="1" x14ac:dyDescent="0.45">
      <c r="B27" s="88" t="s">
        <v>141</v>
      </c>
      <c r="C27" s="86">
        <v>225</v>
      </c>
    </row>
    <row r="28" spans="2:3" ht="22.15" customHeight="1" x14ac:dyDescent="0.45">
      <c r="B28" s="88" t="s">
        <v>145</v>
      </c>
      <c r="C28" s="86">
        <v>50</v>
      </c>
    </row>
    <row r="29" spans="2:3" ht="22.15" customHeight="1" x14ac:dyDescent="0.45">
      <c r="B29" s="88" t="s">
        <v>120</v>
      </c>
      <c r="C29" s="86">
        <v>125</v>
      </c>
    </row>
    <row r="30" spans="2:3" ht="22.15" customHeight="1" x14ac:dyDescent="0.45">
      <c r="B30" s="194" t="s">
        <v>146</v>
      </c>
      <c r="C30" s="86">
        <v>225</v>
      </c>
    </row>
    <row r="31" spans="2:3" ht="22.15" customHeight="1" thickBot="1" x14ac:dyDescent="0.5">
      <c r="B31" s="89" t="s">
        <v>121</v>
      </c>
      <c r="C31" s="87">
        <v>295</v>
      </c>
    </row>
    <row r="33" spans="2:7" x14ac:dyDescent="0.45">
      <c r="B33" s="36" t="s">
        <v>11</v>
      </c>
      <c r="C33" s="25"/>
      <c r="D33" s="26"/>
      <c r="E33" s="27"/>
      <c r="F33" s="27"/>
      <c r="G33" s="37"/>
    </row>
    <row r="34" spans="2:7" x14ac:dyDescent="0.45">
      <c r="B34" s="28" t="s">
        <v>133</v>
      </c>
      <c r="C34" s="29"/>
      <c r="D34" s="30"/>
      <c r="E34" s="31"/>
      <c r="F34" s="31"/>
      <c r="G34" s="37"/>
    </row>
    <row r="35" spans="2:7" x14ac:dyDescent="0.45">
      <c r="B35" s="28" t="s">
        <v>122</v>
      </c>
      <c r="C35" s="29"/>
      <c r="D35" s="30"/>
      <c r="E35" s="31"/>
      <c r="F35" s="31"/>
      <c r="G35" s="37"/>
    </row>
    <row r="36" spans="2:7" x14ac:dyDescent="0.45">
      <c r="B36" s="28" t="s">
        <v>123</v>
      </c>
      <c r="C36" s="29"/>
      <c r="D36" s="30"/>
      <c r="E36" s="31"/>
      <c r="F36" s="31"/>
      <c r="G36" s="37"/>
    </row>
    <row r="37" spans="2:7" x14ac:dyDescent="0.45">
      <c r="B37" s="102" t="s">
        <v>124</v>
      </c>
      <c r="C37" s="98"/>
      <c r="D37" s="99"/>
      <c r="E37" s="100"/>
      <c r="F37" s="100"/>
      <c r="G37" s="37"/>
    </row>
    <row r="41" spans="2:7" ht="14.65" thickBot="1" x14ac:dyDescent="0.5">
      <c r="B41" s="17" t="s">
        <v>125</v>
      </c>
      <c r="C41" s="79"/>
    </row>
    <row r="42" spans="2:7" x14ac:dyDescent="0.45">
      <c r="B42" s="20" t="s">
        <v>116</v>
      </c>
      <c r="C42" s="22" t="s">
        <v>54</v>
      </c>
      <c r="D42" s="22" t="s">
        <v>126</v>
      </c>
    </row>
    <row r="43" spans="2:7" x14ac:dyDescent="0.45">
      <c r="B43" s="88" t="s">
        <v>127</v>
      </c>
      <c r="C43" s="126">
        <v>0</v>
      </c>
      <c r="D43" s="152"/>
    </row>
    <row r="44" spans="2:7" x14ac:dyDescent="0.45">
      <c r="B44" s="88" t="s">
        <v>128</v>
      </c>
      <c r="C44" s="126">
        <v>0</v>
      </c>
      <c r="D44" s="173"/>
    </row>
    <row r="45" spans="2:7" x14ac:dyDescent="0.45">
      <c r="B45" s="88" t="s">
        <v>129</v>
      </c>
      <c r="C45" s="126">
        <v>0</v>
      </c>
      <c r="D45" s="173"/>
    </row>
    <row r="46" spans="2:7" x14ac:dyDescent="0.45">
      <c r="B46" s="88" t="s">
        <v>130</v>
      </c>
      <c r="C46" s="126">
        <v>0</v>
      </c>
      <c r="D46" s="173"/>
    </row>
    <row r="47" spans="2:7" ht="14.65" thickBot="1" x14ac:dyDescent="0.5">
      <c r="B47" s="89" t="s">
        <v>131</v>
      </c>
      <c r="C47" s="126">
        <v>0</v>
      </c>
      <c r="D47" s="153"/>
    </row>
    <row r="49" spans="2:4" x14ac:dyDescent="0.45">
      <c r="B49" s="36" t="s">
        <v>11</v>
      </c>
      <c r="C49" s="25"/>
      <c r="D49" s="53"/>
    </row>
    <row r="50" spans="2:4" x14ac:dyDescent="0.45">
      <c r="B50" s="28" t="s">
        <v>132</v>
      </c>
      <c r="C50" s="29"/>
      <c r="D50" s="54"/>
    </row>
    <row r="51" spans="2:4" x14ac:dyDescent="0.45">
      <c r="B51" s="32" t="s">
        <v>136</v>
      </c>
      <c r="C51" s="33"/>
      <c r="D51" s="55"/>
    </row>
  </sheetData>
  <sheetProtection algorithmName="SHA-512" hashValue="TpcKFGPzQZlPPVt6JOs5MieHYmJqkota7V8ZGpq4T4mpNynKqi73weS1b7cNXswrvmlsyKZHcNlONXhz82Ocsw==" saltValue="uFrgZq8vxmvfGolOkUVCnw==" spinCount="100000" sheet="1" objects="1" scenarios="1"/>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AFBA81DB4ABE43B8F1414F0A56379F" ma:contentTypeVersion="2" ma:contentTypeDescription="Create a new document." ma:contentTypeScope="" ma:versionID="f3c7c1d83fee67cad4bd7add46d75e38">
  <xsd:schema xmlns:xsd="http://www.w3.org/2001/XMLSchema" xmlns:xs="http://www.w3.org/2001/XMLSchema" xmlns:p="http://schemas.microsoft.com/office/2006/metadata/properties" xmlns:ns2="0ea2785f-4037-4fee-ae6e-c3a6e8d54688" targetNamespace="http://schemas.microsoft.com/office/2006/metadata/properties" ma:root="true" ma:fieldsID="4edb7c71a1b2ee88b118fcdeadc3555b" ns2:_="">
    <xsd:import namespace="0ea2785f-4037-4fee-ae6e-c3a6e8d5468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a2785f-4037-4fee-ae6e-c3a6e8d546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E6CCF11-4118-4B15-9C48-646ED95E45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a2785f-4037-4fee-ae6e-c3a6e8d546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@voCampus</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2022-02-07T16:07:20Z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0x010100CDAFBA81DB4ABE43B8F1414F0A56379F</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ies>
</file>