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prodoctief-my.sharepoint.com/personal/nico_jansen_prodoctief_nl/Documents/Prodoctief/Klanten/mboRijnland/Conceptdocumenten/"/>
    </mc:Choice>
  </mc:AlternateContent>
  <xr:revisionPtr revIDLastSave="141" documentId="8_{0EBF4F94-971B-415E-A582-7DB92C176805}" xr6:coauthVersionLast="47" xr6:coauthVersionMax="47" xr10:uidLastSave="{5724D64F-042B-4DC1-85C5-FEF545DE9895}"/>
  <bookViews>
    <workbookView xWindow="-28920" yWindow="1470" windowWidth="29040" windowHeight="15720" tabRatio="689" xr2:uid="{6D60F8E0-1995-4A6A-9BF8-266FE2567378}"/>
  </bookViews>
  <sheets>
    <sheet name="Voorblad" sheetId="1" r:id="rId1"/>
    <sheet name="Instructies" sheetId="2" r:id="rId2"/>
    <sheet name="Eisen mboRijnland" sheetId="3" r:id="rId3"/>
    <sheet name="Totale Kosten Inschrijver" sheetId="4" r:id="rId4"/>
    <sheet name="Print" sheetId="6" r:id="rId5"/>
    <sheet name="Repro" sheetId="8" r:id="rId6"/>
    <sheet name="Kosten tijdens Looptijd"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4" l="1"/>
  <c r="I14" i="4"/>
  <c r="H14" i="4"/>
  <c r="G14" i="4"/>
  <c r="F14" i="4"/>
  <c r="E14" i="4"/>
  <c r="D14" i="4"/>
  <c r="C14" i="4"/>
  <c r="C52" i="6"/>
  <c r="F27" i="6"/>
  <c r="G27" i="6"/>
  <c r="H27" i="6"/>
  <c r="I27" i="6"/>
  <c r="J27" i="6"/>
  <c r="K27" i="6"/>
  <c r="E27" i="6"/>
  <c r="G26" i="6"/>
  <c r="H26" i="6"/>
  <c r="I26" i="6"/>
  <c r="J26" i="6"/>
  <c r="K26" i="6"/>
  <c r="F26" i="6"/>
  <c r="E26" i="6"/>
  <c r="J14" i="6"/>
  <c r="I14" i="6"/>
  <c r="H14" i="6"/>
  <c r="G14" i="6"/>
  <c r="F14" i="6"/>
  <c r="J13" i="6"/>
  <c r="I13" i="6"/>
  <c r="H13" i="6"/>
  <c r="G13" i="6"/>
  <c r="F13" i="6"/>
  <c r="F108" i="8"/>
  <c r="G108" i="8"/>
  <c r="H108" i="8"/>
  <c r="I108" i="8"/>
  <c r="J108" i="8"/>
  <c r="K108" i="8"/>
  <c r="L108" i="8"/>
  <c r="F109" i="8"/>
  <c r="G109" i="8"/>
  <c r="H109" i="8"/>
  <c r="I109" i="8"/>
  <c r="J109" i="8"/>
  <c r="K109" i="8"/>
  <c r="L109" i="8"/>
  <c r="F110" i="8"/>
  <c r="G110" i="8"/>
  <c r="H110" i="8"/>
  <c r="I110" i="8"/>
  <c r="J110" i="8"/>
  <c r="K110" i="8"/>
  <c r="L110" i="8"/>
  <c r="F111" i="8"/>
  <c r="G111" i="8"/>
  <c r="H111" i="8"/>
  <c r="I111" i="8"/>
  <c r="J111" i="8"/>
  <c r="K111" i="8"/>
  <c r="L111" i="8"/>
  <c r="F112" i="8"/>
  <c r="G112" i="8"/>
  <c r="H112" i="8"/>
  <c r="I112" i="8"/>
  <c r="J112" i="8"/>
  <c r="K112" i="8"/>
  <c r="L112" i="8"/>
  <c r="F47" i="8"/>
  <c r="G47" i="8"/>
  <c r="H47" i="8"/>
  <c r="I47" i="8"/>
  <c r="J47" i="8"/>
  <c r="K47" i="8"/>
  <c r="L47" i="8"/>
  <c r="F48" i="8"/>
  <c r="G48" i="8"/>
  <c r="H48" i="8"/>
  <c r="I48" i="8"/>
  <c r="J48" i="8"/>
  <c r="K48" i="8"/>
  <c r="L48" i="8"/>
  <c r="F49" i="8"/>
  <c r="G49" i="8"/>
  <c r="H49" i="8"/>
  <c r="I49" i="8"/>
  <c r="J49" i="8"/>
  <c r="K49" i="8"/>
  <c r="L49" i="8"/>
  <c r="F50" i="8"/>
  <c r="G50" i="8"/>
  <c r="H50" i="8"/>
  <c r="I50" i="8"/>
  <c r="J50" i="8"/>
  <c r="K50" i="8"/>
  <c r="L50" i="8"/>
  <c r="F51" i="8"/>
  <c r="G51" i="8"/>
  <c r="H51" i="8"/>
  <c r="I51" i="8"/>
  <c r="J51" i="8"/>
  <c r="K51" i="8"/>
  <c r="L51" i="8"/>
  <c r="F52" i="8"/>
  <c r="G52" i="8"/>
  <c r="H52" i="8"/>
  <c r="I52" i="8"/>
  <c r="J52" i="8"/>
  <c r="K52" i="8"/>
  <c r="L52" i="8"/>
  <c r="F53" i="8"/>
  <c r="G53" i="8"/>
  <c r="H53" i="8"/>
  <c r="I53" i="8"/>
  <c r="J53" i="8"/>
  <c r="K53" i="8"/>
  <c r="L53" i="8"/>
  <c r="F54" i="8"/>
  <c r="G54" i="8"/>
  <c r="H54" i="8"/>
  <c r="I54" i="8"/>
  <c r="J54" i="8"/>
  <c r="K54" i="8"/>
  <c r="L54" i="8"/>
  <c r="F55" i="8"/>
  <c r="G55" i="8"/>
  <c r="H55" i="8"/>
  <c r="I55" i="8"/>
  <c r="J55" i="8"/>
  <c r="K55" i="8"/>
  <c r="L55" i="8"/>
  <c r="F56" i="8"/>
  <c r="G56" i="8"/>
  <c r="H56" i="8"/>
  <c r="I56" i="8"/>
  <c r="J56" i="8"/>
  <c r="K56" i="8"/>
  <c r="L56" i="8"/>
  <c r="F57" i="8"/>
  <c r="G57" i="8"/>
  <c r="H57" i="8"/>
  <c r="I57" i="8"/>
  <c r="J57" i="8"/>
  <c r="K57" i="8"/>
  <c r="L57" i="8"/>
  <c r="F58" i="8"/>
  <c r="G58" i="8"/>
  <c r="H58" i="8"/>
  <c r="I58" i="8"/>
  <c r="J58" i="8"/>
  <c r="K58" i="8"/>
  <c r="L58" i="8"/>
  <c r="F59" i="8"/>
  <c r="G59" i="8"/>
  <c r="H59" i="8"/>
  <c r="I59" i="8"/>
  <c r="J59" i="8"/>
  <c r="K59" i="8"/>
  <c r="L59" i="8"/>
  <c r="F60" i="8"/>
  <c r="G60" i="8"/>
  <c r="H60" i="8"/>
  <c r="I60" i="8"/>
  <c r="J60" i="8"/>
  <c r="K60" i="8"/>
  <c r="L60" i="8"/>
  <c r="F61" i="8"/>
  <c r="G61" i="8"/>
  <c r="H61" i="8"/>
  <c r="I61" i="8"/>
  <c r="J61" i="8"/>
  <c r="K61" i="8"/>
  <c r="L61" i="8"/>
  <c r="F62" i="8"/>
  <c r="G62" i="8"/>
  <c r="H62" i="8"/>
  <c r="I62" i="8"/>
  <c r="J62" i="8"/>
  <c r="K62" i="8"/>
  <c r="L62" i="8"/>
  <c r="F63" i="8"/>
  <c r="G63" i="8"/>
  <c r="H63" i="8"/>
  <c r="I63" i="8"/>
  <c r="J63" i="8"/>
  <c r="K63" i="8"/>
  <c r="L63" i="8"/>
  <c r="F64" i="8"/>
  <c r="G64" i="8"/>
  <c r="H64" i="8"/>
  <c r="I64" i="8"/>
  <c r="J64" i="8"/>
  <c r="K64" i="8"/>
  <c r="L64" i="8"/>
  <c r="F65" i="8"/>
  <c r="G65" i="8"/>
  <c r="H65" i="8"/>
  <c r="I65" i="8"/>
  <c r="J65" i="8"/>
  <c r="K65" i="8"/>
  <c r="L65" i="8"/>
  <c r="F66" i="8"/>
  <c r="G66" i="8"/>
  <c r="H66" i="8"/>
  <c r="I66" i="8"/>
  <c r="J66" i="8"/>
  <c r="K66" i="8"/>
  <c r="L66" i="8"/>
  <c r="F67" i="8"/>
  <c r="G67" i="8"/>
  <c r="H67" i="8"/>
  <c r="I67" i="8"/>
  <c r="J67" i="8"/>
  <c r="K67" i="8"/>
  <c r="L67" i="8"/>
  <c r="F68" i="8"/>
  <c r="G68" i="8"/>
  <c r="H68" i="8"/>
  <c r="I68" i="8"/>
  <c r="J68" i="8"/>
  <c r="K68" i="8"/>
  <c r="L68" i="8"/>
  <c r="F69" i="8"/>
  <c r="G69" i="8"/>
  <c r="H69" i="8"/>
  <c r="I69" i="8"/>
  <c r="J69" i="8"/>
  <c r="K69" i="8"/>
  <c r="L69" i="8"/>
  <c r="F70" i="8"/>
  <c r="G70" i="8"/>
  <c r="H70" i="8"/>
  <c r="I70" i="8"/>
  <c r="J70" i="8"/>
  <c r="K70" i="8"/>
  <c r="L70" i="8"/>
  <c r="F71" i="8"/>
  <c r="G71" i="8"/>
  <c r="H71" i="8"/>
  <c r="I71" i="8"/>
  <c r="J71" i="8"/>
  <c r="K71" i="8"/>
  <c r="L71" i="8"/>
  <c r="F27" i="8"/>
  <c r="G27" i="8"/>
  <c r="H27" i="8"/>
  <c r="I27" i="8"/>
  <c r="J27" i="8"/>
  <c r="K27" i="8"/>
  <c r="L27" i="8"/>
  <c r="F28" i="8"/>
  <c r="G28" i="8"/>
  <c r="H28" i="8"/>
  <c r="I28" i="8"/>
  <c r="J28" i="8"/>
  <c r="K28" i="8"/>
  <c r="L28" i="8"/>
  <c r="F29" i="8"/>
  <c r="G29" i="8"/>
  <c r="H29" i="8"/>
  <c r="I29" i="8"/>
  <c r="J29" i="8"/>
  <c r="K29" i="8"/>
  <c r="L29" i="8"/>
  <c r="F30" i="8"/>
  <c r="G30" i="8"/>
  <c r="H30" i="8"/>
  <c r="I30" i="8"/>
  <c r="J30" i="8"/>
  <c r="K30" i="8"/>
  <c r="L30" i="8"/>
  <c r="F31" i="8"/>
  <c r="G31" i="8"/>
  <c r="H31" i="8"/>
  <c r="I31" i="8"/>
  <c r="J31" i="8"/>
  <c r="K31" i="8"/>
  <c r="L31" i="8"/>
  <c r="F84" i="8"/>
  <c r="G84" i="8"/>
  <c r="H84" i="8"/>
  <c r="I84" i="8"/>
  <c r="J84" i="8"/>
  <c r="K84" i="8"/>
  <c r="L84" i="8"/>
  <c r="F85" i="8"/>
  <c r="G85" i="8"/>
  <c r="H85" i="8"/>
  <c r="I85" i="8"/>
  <c r="J85" i="8"/>
  <c r="K85" i="8"/>
  <c r="L85" i="8"/>
  <c r="L83" i="8"/>
  <c r="K83" i="8"/>
  <c r="J83" i="8"/>
  <c r="I83" i="8"/>
  <c r="H83" i="8"/>
  <c r="G83" i="8"/>
  <c r="F83" i="8"/>
  <c r="L82" i="8"/>
  <c r="K82" i="8"/>
  <c r="J82" i="8"/>
  <c r="I82" i="8"/>
  <c r="H82" i="8"/>
  <c r="G82" i="8"/>
  <c r="F82" i="8"/>
  <c r="L81" i="8"/>
  <c r="K81" i="8"/>
  <c r="J81" i="8"/>
  <c r="I81" i="8"/>
  <c r="H81" i="8"/>
  <c r="G81" i="8"/>
  <c r="F81" i="8"/>
  <c r="L80" i="8"/>
  <c r="I80" i="8"/>
  <c r="L79" i="8"/>
  <c r="K79" i="8"/>
  <c r="J79" i="8"/>
  <c r="I79" i="8"/>
  <c r="H79" i="8"/>
  <c r="G79" i="8"/>
  <c r="F79" i="8"/>
  <c r="F32" i="8"/>
  <c r="G32" i="8"/>
  <c r="H32" i="8"/>
  <c r="I32" i="8"/>
  <c r="J32" i="8"/>
  <c r="K32" i="8"/>
  <c r="L32" i="8"/>
  <c r="F35" i="8"/>
  <c r="G35" i="8"/>
  <c r="H35" i="8"/>
  <c r="I35" i="8"/>
  <c r="J35" i="8"/>
  <c r="K35" i="8"/>
  <c r="L35" i="8"/>
  <c r="F36" i="8"/>
  <c r="G36" i="8"/>
  <c r="H36" i="8"/>
  <c r="I36" i="8"/>
  <c r="J36" i="8"/>
  <c r="K36" i="8"/>
  <c r="L36" i="8"/>
  <c r="F37" i="8"/>
  <c r="G37" i="8"/>
  <c r="H37" i="8"/>
  <c r="I37" i="8"/>
  <c r="J37" i="8"/>
  <c r="K37" i="8"/>
  <c r="L37" i="8"/>
  <c r="F38" i="8"/>
  <c r="G38" i="8"/>
  <c r="H38" i="8"/>
  <c r="I38" i="8"/>
  <c r="J38" i="8"/>
  <c r="K38" i="8"/>
  <c r="L38" i="8"/>
  <c r="F39" i="8"/>
  <c r="G39" i="8"/>
  <c r="H39" i="8"/>
  <c r="I39" i="8"/>
  <c r="J39" i="8"/>
  <c r="K39" i="8"/>
  <c r="L39" i="8"/>
  <c r="F40" i="8"/>
  <c r="G40" i="8"/>
  <c r="H40" i="8"/>
  <c r="I40" i="8"/>
  <c r="J40" i="8"/>
  <c r="K40" i="8"/>
  <c r="L40" i="8"/>
  <c r="F41" i="8"/>
  <c r="G41" i="8"/>
  <c r="H41" i="8"/>
  <c r="I41" i="8"/>
  <c r="J41" i="8"/>
  <c r="K41" i="8"/>
  <c r="L41" i="8"/>
  <c r="F42" i="8"/>
  <c r="G42" i="8"/>
  <c r="H42" i="8"/>
  <c r="I42" i="8"/>
  <c r="J42" i="8"/>
  <c r="K42" i="8"/>
  <c r="L42" i="8"/>
  <c r="F96" i="8"/>
  <c r="G96" i="8"/>
  <c r="H96" i="8"/>
  <c r="I96" i="8"/>
  <c r="J96" i="8"/>
  <c r="K96" i="8"/>
  <c r="L96" i="8"/>
  <c r="F97" i="8"/>
  <c r="G97" i="8"/>
  <c r="H97" i="8"/>
  <c r="I97" i="8"/>
  <c r="J97" i="8"/>
  <c r="K97" i="8"/>
  <c r="L97" i="8"/>
  <c r="F98" i="8"/>
  <c r="G98" i="8"/>
  <c r="H98" i="8"/>
  <c r="I98" i="8"/>
  <c r="J98" i="8"/>
  <c r="K98" i="8"/>
  <c r="L98" i="8"/>
  <c r="F99" i="8"/>
  <c r="G99" i="8"/>
  <c r="H99" i="8"/>
  <c r="I99" i="8"/>
  <c r="J99" i="8"/>
  <c r="K99" i="8"/>
  <c r="L99" i="8"/>
  <c r="F100" i="8"/>
  <c r="G100" i="8"/>
  <c r="H100" i="8"/>
  <c r="I100" i="8"/>
  <c r="J100" i="8"/>
  <c r="K100" i="8"/>
  <c r="L100" i="8"/>
  <c r="F101" i="8"/>
  <c r="G101" i="8"/>
  <c r="H101" i="8"/>
  <c r="I101" i="8"/>
  <c r="J101" i="8"/>
  <c r="K101" i="8"/>
  <c r="L101" i="8"/>
  <c r="F102" i="8"/>
  <c r="G102" i="8"/>
  <c r="H102" i="8"/>
  <c r="I102" i="8"/>
  <c r="J102" i="8"/>
  <c r="K102" i="8"/>
  <c r="L102" i="8"/>
  <c r="F103" i="8"/>
  <c r="G103" i="8"/>
  <c r="H103" i="8"/>
  <c r="I103" i="8"/>
  <c r="J103" i="8"/>
  <c r="K103" i="8"/>
  <c r="L103" i="8"/>
  <c r="F104" i="8"/>
  <c r="G104" i="8"/>
  <c r="H104" i="8"/>
  <c r="I104" i="8"/>
  <c r="J104" i="8"/>
  <c r="K104" i="8"/>
  <c r="L104" i="8"/>
  <c r="F105" i="8"/>
  <c r="G105" i="8"/>
  <c r="H105" i="8"/>
  <c r="I105" i="8"/>
  <c r="J105" i="8"/>
  <c r="K105" i="8"/>
  <c r="L105" i="8"/>
  <c r="F106" i="8"/>
  <c r="G106" i="8"/>
  <c r="H106" i="8"/>
  <c r="I106" i="8"/>
  <c r="J106" i="8"/>
  <c r="K106" i="8"/>
  <c r="L106" i="8"/>
  <c r="F92" i="8"/>
  <c r="G92" i="8"/>
  <c r="H92" i="8"/>
  <c r="I92" i="8"/>
  <c r="J92" i="8"/>
  <c r="K92" i="8"/>
  <c r="L92" i="8"/>
  <c r="F93" i="8"/>
  <c r="G93" i="8"/>
  <c r="H93" i="8"/>
  <c r="I93" i="8"/>
  <c r="J93" i="8"/>
  <c r="K93" i="8"/>
  <c r="L93" i="8"/>
  <c r="F94" i="8"/>
  <c r="G94" i="8"/>
  <c r="H94" i="8"/>
  <c r="I94" i="8"/>
  <c r="J94" i="8"/>
  <c r="K94" i="8"/>
  <c r="L94" i="8"/>
  <c r="F88" i="8"/>
  <c r="G88" i="8"/>
  <c r="H88" i="8"/>
  <c r="I88" i="8"/>
  <c r="J88" i="8"/>
  <c r="K88" i="8"/>
  <c r="L88" i="8"/>
  <c r="F89" i="8"/>
  <c r="G89" i="8"/>
  <c r="H89" i="8"/>
  <c r="I89" i="8"/>
  <c r="J89" i="8"/>
  <c r="K89" i="8"/>
  <c r="L89" i="8"/>
  <c r="F90" i="8"/>
  <c r="G90" i="8"/>
  <c r="H90" i="8"/>
  <c r="I90" i="8"/>
  <c r="J90" i="8"/>
  <c r="K90" i="8"/>
  <c r="L90" i="8"/>
  <c r="F74" i="8"/>
  <c r="G74" i="8"/>
  <c r="H74" i="8"/>
  <c r="I74" i="8"/>
  <c r="J74" i="8"/>
  <c r="K74" i="8"/>
  <c r="L74" i="8"/>
  <c r="F75" i="8"/>
  <c r="G75" i="8"/>
  <c r="H75" i="8"/>
  <c r="I75" i="8"/>
  <c r="J75" i="8"/>
  <c r="K75" i="8"/>
  <c r="L75" i="8"/>
  <c r="F76" i="8"/>
  <c r="G76" i="8"/>
  <c r="H76" i="8"/>
  <c r="I76" i="8"/>
  <c r="J76" i="8"/>
  <c r="K76" i="8"/>
  <c r="L76" i="8"/>
  <c r="D24" i="8"/>
  <c r="J80" i="8" l="1"/>
  <c r="K80" i="8"/>
  <c r="F80" i="8"/>
  <c r="G80" i="8"/>
  <c r="H80" i="8"/>
  <c r="H7" i="8" l="1"/>
  <c r="L40" i="6"/>
  <c r="M40" i="6"/>
  <c r="M39" i="6"/>
  <c r="L39" i="6"/>
  <c r="G40" i="6"/>
  <c r="H40" i="6"/>
  <c r="I40" i="6"/>
  <c r="J40" i="6"/>
  <c r="K40" i="6"/>
  <c r="H39" i="6"/>
  <c r="I39" i="6"/>
  <c r="J39" i="6"/>
  <c r="K39" i="6"/>
  <c r="G39" i="6"/>
  <c r="F11" i="6"/>
  <c r="G11" i="6"/>
  <c r="H11" i="6"/>
  <c r="I11" i="6"/>
  <c r="J11" i="6"/>
  <c r="H8" i="8" l="1"/>
  <c r="I8" i="8"/>
  <c r="J8" i="8"/>
  <c r="K8" i="8"/>
  <c r="L8" i="8"/>
  <c r="M8" i="8"/>
  <c r="N8" i="8"/>
  <c r="N6" i="8"/>
  <c r="M6" i="8"/>
  <c r="I6" i="8"/>
  <c r="J6" i="8"/>
  <c r="K6" i="8"/>
  <c r="L6" i="8"/>
  <c r="H6" i="8"/>
  <c r="F44" i="8"/>
  <c r="G44" i="8"/>
  <c r="H44" i="8"/>
  <c r="I44" i="8"/>
  <c r="J44" i="8"/>
  <c r="K44" i="8"/>
  <c r="L44" i="8"/>
  <c r="F45" i="8"/>
  <c r="G45" i="8"/>
  <c r="H45" i="8"/>
  <c r="I45" i="8"/>
  <c r="J45" i="8"/>
  <c r="K45" i="8"/>
  <c r="L45" i="8"/>
  <c r="F46" i="8"/>
  <c r="G46" i="8"/>
  <c r="H46" i="8"/>
  <c r="I46" i="8"/>
  <c r="J46" i="8"/>
  <c r="K46" i="8"/>
  <c r="L46" i="8"/>
  <c r="F73" i="8"/>
  <c r="G73" i="8"/>
  <c r="H73" i="8"/>
  <c r="I73" i="8"/>
  <c r="J73" i="8"/>
  <c r="K73" i="8"/>
  <c r="L73" i="8"/>
  <c r="F77" i="8"/>
  <c r="G77" i="8"/>
  <c r="H77" i="8"/>
  <c r="I77" i="8"/>
  <c r="J77" i="8"/>
  <c r="K77" i="8"/>
  <c r="L77" i="8"/>
  <c r="F87" i="8"/>
  <c r="G87" i="8"/>
  <c r="H87" i="8"/>
  <c r="I87" i="8"/>
  <c r="J87" i="8"/>
  <c r="K87" i="8"/>
  <c r="L87" i="8"/>
  <c r="F91" i="8"/>
  <c r="G91" i="8"/>
  <c r="H91" i="8"/>
  <c r="I91" i="8"/>
  <c r="J91" i="8"/>
  <c r="K91" i="8"/>
  <c r="L91" i="8"/>
  <c r="F95" i="8"/>
  <c r="G95" i="8"/>
  <c r="H95" i="8"/>
  <c r="I95" i="8"/>
  <c r="J95" i="8"/>
  <c r="K95" i="8"/>
  <c r="L95" i="8"/>
  <c r="F107" i="8"/>
  <c r="G107" i="8"/>
  <c r="H107" i="8"/>
  <c r="I107" i="8"/>
  <c r="J107" i="8"/>
  <c r="K107" i="8"/>
  <c r="L107" i="8"/>
  <c r="F113" i="8"/>
  <c r="G113" i="8"/>
  <c r="H113" i="8"/>
  <c r="I113" i="8"/>
  <c r="J113" i="8"/>
  <c r="K113" i="8"/>
  <c r="L113" i="8"/>
  <c r="F34" i="8"/>
  <c r="G34" i="8"/>
  <c r="H34" i="8"/>
  <c r="I34" i="8"/>
  <c r="J34" i="8"/>
  <c r="K34" i="8"/>
  <c r="L34" i="8"/>
  <c r="F115" i="8"/>
  <c r="G115" i="8"/>
  <c r="H115" i="8"/>
  <c r="I115" i="8"/>
  <c r="J115" i="8"/>
  <c r="K115" i="8"/>
  <c r="L115" i="8"/>
  <c r="F116" i="8"/>
  <c r="G116" i="8"/>
  <c r="H116" i="8"/>
  <c r="I116" i="8"/>
  <c r="J116" i="8"/>
  <c r="K116" i="8"/>
  <c r="L116" i="8"/>
  <c r="F117" i="8"/>
  <c r="G117" i="8"/>
  <c r="H117" i="8"/>
  <c r="I117" i="8"/>
  <c r="J117" i="8"/>
  <c r="K117" i="8"/>
  <c r="L117" i="8"/>
  <c r="F119" i="8"/>
  <c r="G119" i="8"/>
  <c r="H119" i="8"/>
  <c r="I119" i="8"/>
  <c r="J119" i="8"/>
  <c r="K119" i="8"/>
  <c r="L119" i="8"/>
  <c r="F120" i="8"/>
  <c r="G120" i="8"/>
  <c r="H120" i="8"/>
  <c r="I120" i="8"/>
  <c r="J120" i="8"/>
  <c r="K120" i="8"/>
  <c r="L120" i="8"/>
  <c r="F24" i="8"/>
  <c r="G24" i="8"/>
  <c r="H24" i="8"/>
  <c r="I24" i="8"/>
  <c r="J24" i="8"/>
  <c r="K24" i="8"/>
  <c r="L24" i="8"/>
  <c r="F25" i="8"/>
  <c r="G25" i="8"/>
  <c r="H25" i="8"/>
  <c r="I25" i="8"/>
  <c r="J25" i="8"/>
  <c r="K25" i="8"/>
  <c r="L25" i="8"/>
  <c r="F26" i="8"/>
  <c r="G26" i="8"/>
  <c r="H26" i="8"/>
  <c r="I26" i="8"/>
  <c r="J26" i="8"/>
  <c r="K26" i="8"/>
  <c r="L26" i="8"/>
  <c r="L23" i="8"/>
  <c r="K23" i="8"/>
  <c r="J23" i="8"/>
  <c r="I23" i="8"/>
  <c r="H23" i="8"/>
  <c r="G23" i="8"/>
  <c r="F23" i="8"/>
  <c r="F121" i="8" l="1"/>
  <c r="C13" i="4" s="1"/>
  <c r="I121" i="8"/>
  <c r="F13" i="4" s="1"/>
  <c r="K121" i="8"/>
  <c r="H13" i="4" s="1"/>
  <c r="L121" i="8"/>
  <c r="I13" i="4" s="1"/>
  <c r="J121" i="8"/>
  <c r="G13" i="4" s="1"/>
  <c r="G121" i="8"/>
  <c r="D13" i="4" s="1"/>
  <c r="H121" i="8"/>
  <c r="E13" i="4" s="1"/>
  <c r="J13" i="4" l="1"/>
  <c r="J9" i="6"/>
  <c r="I9" i="6"/>
  <c r="H9" i="6"/>
  <c r="G9" i="6"/>
  <c r="F9" i="6"/>
  <c r="J8" i="6"/>
  <c r="I8" i="6"/>
  <c r="H8" i="6"/>
  <c r="G8" i="6"/>
  <c r="F8" i="6"/>
  <c r="C10" i="4"/>
  <c r="J10" i="4" s="1"/>
  <c r="L9" i="8" l="1"/>
  <c r="G12" i="4" s="1"/>
  <c r="J9" i="8"/>
  <c r="E12" i="4" s="1"/>
  <c r="H9" i="8"/>
  <c r="C12" i="4" s="1"/>
  <c r="I9" i="8"/>
  <c r="D12" i="4" s="1"/>
  <c r="M9" i="8"/>
  <c r="H12" i="4" s="1"/>
  <c r="N9" i="8"/>
  <c r="I12" i="4" s="1"/>
  <c r="K9" i="8"/>
  <c r="F12" i="4" s="1"/>
  <c r="J12" i="4" l="1"/>
  <c r="J12" i="6" l="1"/>
  <c r="I12" i="6"/>
  <c r="H12" i="6"/>
  <c r="G12" i="6"/>
  <c r="F12" i="6"/>
  <c r="J10" i="6"/>
  <c r="I10" i="6"/>
  <c r="H10" i="6"/>
  <c r="G10" i="6"/>
  <c r="F10" i="6"/>
  <c r="F7" i="6"/>
  <c r="G7" i="6"/>
  <c r="H7" i="6"/>
  <c r="I7" i="6"/>
  <c r="J7" i="6"/>
  <c r="J41" i="6"/>
  <c r="F9" i="4" s="1"/>
  <c r="D7" i="4" l="1"/>
  <c r="F7" i="4"/>
  <c r="G7" i="4"/>
  <c r="E7" i="4"/>
  <c r="C7" i="4" l="1"/>
  <c r="J7" i="4" s="1"/>
  <c r="M14" i="6"/>
  <c r="G41" i="6"/>
  <c r="M41" i="6"/>
  <c r="I9" i="4" s="1"/>
  <c r="L41" i="6"/>
  <c r="H9" i="4" s="1"/>
  <c r="K41" i="6"/>
  <c r="G9" i="4" s="1"/>
  <c r="I41" i="6"/>
  <c r="E9" i="4" s="1"/>
  <c r="H41" i="6"/>
  <c r="D9" i="4" s="1"/>
  <c r="C9" i="4" l="1"/>
  <c r="J9" i="4" s="1"/>
  <c r="N41" i="6"/>
  <c r="E28" i="6"/>
  <c r="C8" i="4" l="1"/>
  <c r="F28" i="6"/>
  <c r="D8" i="4" s="1"/>
  <c r="K28" i="6"/>
  <c r="I8" i="4" s="1"/>
  <c r="J28" i="6"/>
  <c r="H8" i="4" s="1"/>
  <c r="H28" i="6"/>
  <c r="F8" i="4" s="1"/>
  <c r="G28" i="6"/>
  <c r="E8" i="4" s="1"/>
  <c r="I28" i="6"/>
  <c r="G8" i="4" s="1"/>
  <c r="L28" i="6" l="1"/>
  <c r="G51" i="6" s="1"/>
  <c r="D51" i="6" s="1"/>
  <c r="J8" i="4"/>
</calcChain>
</file>

<file path=xl/sharedStrings.xml><?xml version="1.0" encoding="utf-8"?>
<sst xmlns="http://schemas.openxmlformats.org/spreadsheetml/2006/main" count="359" uniqueCount="234">
  <si>
    <t>Datum:</t>
  </si>
  <si>
    <t>Functie:</t>
  </si>
  <si>
    <t>Handtekening:</t>
  </si>
  <si>
    <t>Instructies</t>
  </si>
  <si>
    <t>Beveiligd</t>
  </si>
  <si>
    <t>Invullen</t>
  </si>
  <si>
    <t>Toelichting</t>
  </si>
  <si>
    <t>Totalen</t>
  </si>
  <si>
    <t>TKI</t>
  </si>
  <si>
    <t>Totale Kosten Inschrijver</t>
  </si>
  <si>
    <t>Nr</t>
  </si>
  <si>
    <t>Referentie tab</t>
  </si>
  <si>
    <t>Voor scans geldt een nul tarief, deze worden dus niet in rekening gebracht.</t>
  </si>
  <si>
    <t>Samenvatting opgegeven kosten</t>
  </si>
  <si>
    <t>Initiële looptijd</t>
  </si>
  <si>
    <t>Verlenging</t>
  </si>
  <si>
    <t>Onderdeel</t>
  </si>
  <si>
    <t>Jaar 1</t>
  </si>
  <si>
    <t>Jaar 2</t>
  </si>
  <si>
    <t>Jaar 3</t>
  </si>
  <si>
    <t>Jaar 4</t>
  </si>
  <si>
    <t>Jaar 5</t>
  </si>
  <si>
    <t>Jaar 6</t>
  </si>
  <si>
    <t>Totaal TKI</t>
  </si>
  <si>
    <t>Totaal</t>
  </si>
  <si>
    <t>Tarief</t>
  </si>
  <si>
    <t>Percentage TKI</t>
  </si>
  <si>
    <t xml:space="preserve">Subtotaal  </t>
  </si>
  <si>
    <t>Type 1</t>
  </si>
  <si>
    <t xml:space="preserve">Type </t>
  </si>
  <si>
    <t>Model conform eisen PVE</t>
  </si>
  <si>
    <t>Aantal
(Indicatief)</t>
  </si>
  <si>
    <t>Type 2</t>
  </si>
  <si>
    <t>Afdrukkosten per jaar</t>
  </si>
  <si>
    <t>Type Print</t>
  </si>
  <si>
    <t>Volume per maand</t>
  </si>
  <si>
    <t>Afdrukprijs</t>
  </si>
  <si>
    <t>Oplossing conform eisen PVE</t>
  </si>
  <si>
    <t>Aantal
t.b.h. TKI</t>
  </si>
  <si>
    <t>Maandelijkse kosten 
jaar 1 t/m 5</t>
  </si>
  <si>
    <t>Maandelijkse kosten 
jaar 6 &amp; 7</t>
  </si>
  <si>
    <t>Kosten tijdens looptijd</t>
  </si>
  <si>
    <t>Type ondersteuning</t>
  </si>
  <si>
    <t>Projectmanager</t>
  </si>
  <si>
    <t>Solution consultant</t>
  </si>
  <si>
    <t>Software engineer</t>
  </si>
  <si>
    <t>Hardware engineer</t>
  </si>
  <si>
    <t>Soort</t>
  </si>
  <si>
    <t>De wit gemarkeerde cellen in de achterliggende tabbladen mogen door Inschrijver niet worden veranderd.</t>
  </si>
  <si>
    <t>De licht groen gemarkeerde cellen in de achterliggende tabbladen dienen door Inschrijver te worden ingevuld
(ook op het Voorblad; Datum, Versienummer, Inschrijver en Handtekening).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</si>
  <si>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</si>
  <si>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De grijs gemarkeerde cellen bevatten de berekende totalen ten behoeve van de TKI berekening.</t>
  </si>
  <si>
    <t>Totale Kosten Inschrijver.</t>
  </si>
  <si>
    <t>Initiële Looptijd</t>
  </si>
  <si>
    <t>Jaar 7</t>
  </si>
  <si>
    <t>-</t>
  </si>
  <si>
    <t>- Indien Inschrijver niet akkoord gaat met deze tarieven dan wordt deze uitgesloten van deelname aan de Aanbestedingsprocedure.</t>
  </si>
  <si>
    <t>- In de kolom 'model conform eisen PvE' moet het modelnummer van de Inschrijver worden ingevuld.</t>
  </si>
  <si>
    <t>- In de subtotaal regel van bovenstaande tabel wordt de TKI per jaar voor dit onderdeel berekend door de verschillende onderdelen bij elkaar op te tellen.</t>
  </si>
  <si>
    <t>- Het aantal betreft een indicatief aantal t.b.v. van de TKI berekening.</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</si>
  <si>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</si>
  <si>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</si>
  <si>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</si>
  <si>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</si>
  <si>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Mono</t>
  </si>
  <si>
    <t>Kleur</t>
  </si>
  <si>
    <t>optioneel</t>
  </si>
  <si>
    <t>- De kosten voor de Implementatie zijn all-in kosten voor het opleveren van de Apparatuur en Software tot de volledige ingebruikname door de eindgebruikers.</t>
  </si>
  <si>
    <t>Huurprijs per Apparaat</t>
  </si>
  <si>
    <t>- De aantallen Apparaten betreffen een indicatief aantal. Hier kunnen geen rechten aan ontleend worden.</t>
  </si>
  <si>
    <t>- Het volume per maand betreft een indicatief aantal. Hier kunnen geen rechten aan ontleend worden.</t>
  </si>
  <si>
    <t>Strategisch en/of manipulatief inschrijven is niet toegestaan.</t>
  </si>
  <si>
    <t>De implementatiekosten zijn onderdeel van de TKI berekening en worden eenmalig bij de start van de Raamovereenkomst gefactureerd.</t>
  </si>
  <si>
    <t>Er zullen geen kosten in rekening worden gebracht voor het retourhalen en wipen van Apparatuur tijdens of aan het einde van de Raamovereenkomst, behoudens eventueel verschuldigde resttermijnen.</t>
  </si>
  <si>
    <t>- In de bovenstaande tabel vindt Inschrijver de tarieven die gerekend worden voor ondersteuning, die niet standaard onderdeel is van de overeengekomen dienstverlening, gedurende de looptijd van de Raamovereenkomst.</t>
  </si>
  <si>
    <t>- In de bovenstaande tabel vindt Inschrijver de tarieven die gerekend worden voor ondersteuning gedurende de looptijd van de Raamovereenkomst.</t>
  </si>
  <si>
    <t>- De kosten voor de levering betreffen hier uitdrukkelijk de uitbreiding van aantal Apparaten gedurende de looptijd van de Raamovereenkomst en niet de initële levering .</t>
  </si>
  <si>
    <t xml:space="preserve">Voor de huur van de Apparatuur geldt dat in de verlengingsjaren geen huurpijs in rekening gebracht mag worden. Verder geldt dat  in de verlengingsjaren Apparatuur ingeleverd kan worden zonder bijkomende kosten. </t>
  </si>
  <si>
    <t>- In de bovenstaande tabel vult Inschrijver de algemene kosten voor de totale Implementatie voor Print in (zie Programma van Eisen voor de definitie).</t>
  </si>
  <si>
    <t>Print</t>
  </si>
  <si>
    <t>Implementatiekosten</t>
  </si>
  <si>
    <t>Tabel 1: Huur Apparatuur</t>
  </si>
  <si>
    <t>Tabel 2: Verbruik Afdrukken</t>
  </si>
  <si>
    <t>Levering</t>
  </si>
  <si>
    <t>Verhuizing Intern</t>
  </si>
  <si>
    <t>Verhuizing Extern</t>
  </si>
  <si>
    <t>Printmanagementsoftware  per machine</t>
  </si>
  <si>
    <t>Repro</t>
  </si>
  <si>
    <t>Portal inclusief hosting en beheer</t>
  </si>
  <si>
    <t xml:space="preserve">- In de bovenstaande tabel vult Inschrijver de maandelijkse kosten voor het operationeel houden van de bestel portal. </t>
  </si>
  <si>
    <t>Prijs</t>
  </si>
  <si>
    <t>Kosten geproduceerde opdrachten per jaar</t>
  </si>
  <si>
    <t>Gebruik en advieskosten per jaar</t>
  </si>
  <si>
    <t>Eisen</t>
  </si>
  <si>
    <t xml:space="preserve">- In de kolom 'Afdrukprijs' voert Inschrijver de Afdrukprijs voor het betreffende type print. </t>
  </si>
  <si>
    <t>Huurprijs machines per jaar</t>
  </si>
  <si>
    <t>Huur- en supportkosten Software per jaar</t>
  </si>
  <si>
    <t>Portal</t>
  </si>
  <si>
    <t xml:space="preserve">- In de kolom 'Maandelijkse kosten' voert u de maandelijkse kosten voor het betreffende item in. </t>
  </si>
  <si>
    <t>Implementatiekosten Portal</t>
  </si>
  <si>
    <t>Eenmalige implementie-kosten</t>
  </si>
  <si>
    <t>- In de kolom 'Eenmalige implementatiekosten' voert u de kosten voor het implementeren van de Portal in.</t>
  </si>
  <si>
    <t>Productie</t>
  </si>
  <si>
    <t>A4 print zwart/wit, excl. papier</t>
  </si>
  <si>
    <t>A4 print kleur, excl. papier</t>
  </si>
  <si>
    <t>A3 print zwart/wit, excl. papier</t>
  </si>
  <si>
    <t>A3 print kleur, excl. papier</t>
  </si>
  <si>
    <t>aantallen per jaar</t>
  </si>
  <si>
    <t>Nabewerking</t>
  </si>
  <si>
    <t>Nieten / hechten A4</t>
  </si>
  <si>
    <t>Schoonsnijden</t>
  </si>
  <si>
    <t>Rillen</t>
  </si>
  <si>
    <t>120 grams</t>
  </si>
  <si>
    <t xml:space="preserve">80 grams </t>
  </si>
  <si>
    <t xml:space="preserve">160 grams </t>
  </si>
  <si>
    <t>250 grams</t>
  </si>
  <si>
    <t>A4 wit</t>
  </si>
  <si>
    <t>A3 wit</t>
  </si>
  <si>
    <t>A4 gekleurd</t>
  </si>
  <si>
    <t>A3 gekleurd</t>
  </si>
  <si>
    <t>Grootformaat</t>
  </si>
  <si>
    <t xml:space="preserve">A0 </t>
  </si>
  <si>
    <t>A2</t>
  </si>
  <si>
    <t>A1</t>
  </si>
  <si>
    <t xml:space="preserve">- In de kolom 'Prijs' voert u de Prijs voor het betreffende item in. </t>
  </si>
  <si>
    <t>Verzending</t>
  </si>
  <si>
    <t>Verzendkosten briefpost (max. formaat 38 x 26,5 x 3,2 cm en 2.000 gram)</t>
  </si>
  <si>
    <t>Verzendkosten pakket (max. formaat 176 x 78 x 58 cm en 23.000 gram)</t>
  </si>
  <si>
    <t>Papier</t>
  </si>
  <si>
    <t>Print en Repro</t>
  </si>
  <si>
    <t>EA Print en Reprodienstverlening mboRijnland</t>
  </si>
  <si>
    <t>Alle variabele en vaste kosten zoals toner en/of inkt (ongeacht vlakvulling), drum, toner opvangbakjes, Verbruiksartikelen in algemene zin, voorrijdkosten, reparatie etc. zitten in de afgesproken Afdrukprijs. Enige uitzondering hierop zijn huur van de machine, nietjes, stroom en papier.</t>
  </si>
  <si>
    <t>Interne finisher</t>
  </si>
  <si>
    <t>Externe Boekjes finisher</t>
  </si>
  <si>
    <t>- In de bovenstaande tabel vult Inschrijver de Huurprijs per Apparaat per maand in. De configuratie van de aangeboden Apparatuur moet voldoen aan de machinespecificaties uit 'Bijlage C Machinespecificaties'.</t>
  </si>
  <si>
    <t>Beheersoftware</t>
  </si>
  <si>
    <t>Tabel 3: Software</t>
  </si>
  <si>
    <t xml:space="preserve">- In de kolom Maandelijkse kosten voert u de maandelijkse kosten voor het betreffende item in. </t>
  </si>
  <si>
    <t>Tabel 4: Eenmalige implementatiekosten Print</t>
  </si>
  <si>
    <t>- De opgegeven eenmalige implementatiekosten mogen niet meer dan 5% bedragen van het totaal van de opgegeven kosten in Tabel 1 t/m 3.</t>
  </si>
  <si>
    <t>- De tarieven uit bovenstaande tabel mogen alleen in rekening worden gebracht wanneer mboRijnland extra dienstverlening of uitbreiding van de bestaande dienstverlening verlangt of voor extra activiteiten die het gevolg zijn van handelingen aan de kant van mboRijnland.</t>
  </si>
  <si>
    <t>- Inzet van bovenstaande ondersteuning vindt alleen plaats na goedkeuring van een ureninschatting van Inschrijver door mboRijnland.</t>
  </si>
  <si>
    <t>- Leveringen en verhuizingen vinden alleen plaats na goedkeuring door mboRijnland.</t>
  </si>
  <si>
    <t>Capaciteit cartridge</t>
  </si>
  <si>
    <t>- In de bovenstaande tabel vult Inschrijver de kosten en de capciteit van de gevraagde verbruiksartikelen in.</t>
  </si>
  <si>
    <t>- Het ingegeven tarief is vast gedurende de looptijd van de Raamovereenkomst.</t>
  </si>
  <si>
    <t>Nietjes Type 1</t>
  </si>
  <si>
    <t>Nietjes Type 2</t>
  </si>
  <si>
    <t>- Levering van Verbruiksartikelen vindt plaats op basis van bestelling door mboRijnland.</t>
  </si>
  <si>
    <t>Tabel 5: Portal</t>
  </si>
  <si>
    <t xml:space="preserve">Toevoegen/Aanpassen/Verwijderen producten </t>
  </si>
  <si>
    <t>standaard zwart/wit</t>
  </si>
  <si>
    <t>standaard kleur</t>
  </si>
  <si>
    <t>Boren 2 gaten</t>
  </si>
  <si>
    <t>Boren 4 gaten</t>
  </si>
  <si>
    <t>per vel</t>
  </si>
  <si>
    <t>per set</t>
  </si>
  <si>
    <t>Foamboard</t>
  </si>
  <si>
    <t>A2 5 mm</t>
  </si>
  <si>
    <t>A2 enkelzijdig zelfkl.</t>
  </si>
  <si>
    <t>A4 enkelzijdig zelfkl.</t>
  </si>
  <si>
    <t>A4 5 mm</t>
  </si>
  <si>
    <t>A3 10 mm</t>
  </si>
  <si>
    <t>Lamineren 125 micron</t>
  </si>
  <si>
    <t>A4</t>
  </si>
  <si>
    <t>A5</t>
  </si>
  <si>
    <t>Lijmrug</t>
  </si>
  <si>
    <t>A4 klein</t>
  </si>
  <si>
    <t>Middel</t>
  </si>
  <si>
    <t>Ringband 4 rings d-mechaniek</t>
  </si>
  <si>
    <t>30 mm</t>
  </si>
  <si>
    <t>40 mm</t>
  </si>
  <si>
    <t>50 mm</t>
  </si>
  <si>
    <t>20 mm</t>
  </si>
  <si>
    <t>Scannen A4</t>
  </si>
  <si>
    <t>Scannen grootformaat</t>
  </si>
  <si>
    <t>SRA formaat (per vel)</t>
  </si>
  <si>
    <t>A4 naar A5</t>
  </si>
  <si>
    <t>A4 naar A6</t>
  </si>
  <si>
    <t>Grootformaat (per tekening)</t>
  </si>
  <si>
    <t>per set (tot 500 vel)</t>
  </si>
  <si>
    <t>A3 naar A4</t>
  </si>
  <si>
    <t>A4 naar A</t>
  </si>
  <si>
    <t>Vouwen</t>
  </si>
  <si>
    <t>Vouwen/nieten (boekje)</t>
  </si>
  <si>
    <t>Wirebinding metaal</t>
  </si>
  <si>
    <t>&lt; 10 mm</t>
  </si>
  <si>
    <t>10 - 20 mm</t>
  </si>
  <si>
    <t>&gt; 20 mm</t>
  </si>
  <si>
    <t>Verpakking</t>
  </si>
  <si>
    <t>Transportkoker</t>
  </si>
  <si>
    <t>Verpakkingsdoos klein</t>
  </si>
  <si>
    <t>Verpakkingsdoos groot</t>
  </si>
  <si>
    <t>Andere media</t>
  </si>
  <si>
    <t>Stickervel A4</t>
  </si>
  <si>
    <t>Tabblad A4 (4 gaats)</t>
  </si>
  <si>
    <t>Tabblad A4 kunststof (1/5)</t>
  </si>
  <si>
    <t>Transparant A4</t>
  </si>
  <si>
    <t>Transparant A4 kleur</t>
  </si>
  <si>
    <t>Polyfilm 270 gr.</t>
  </si>
  <si>
    <t>A3</t>
  </si>
  <si>
    <t xml:space="preserve">SRA4 print kleur, excl. papier </t>
  </si>
  <si>
    <t>SRA5 zwart/wit, excl. papaier</t>
  </si>
  <si>
    <t>SRA3 print zwart/wit, excl. papier</t>
  </si>
  <si>
    <t>SRA3 print kleur, excl. papier</t>
  </si>
  <si>
    <t>high gloss photo</t>
  </si>
  <si>
    <t>A5 Top Colour Zero</t>
  </si>
  <si>
    <t>90 grams</t>
  </si>
  <si>
    <t>A4 Top Colour Zero</t>
  </si>
  <si>
    <t>SRA3 Top Colour Zero</t>
  </si>
  <si>
    <t>100 grams</t>
  </si>
  <si>
    <t>A3 Top Colour Zero</t>
  </si>
  <si>
    <t>200 grams</t>
  </si>
  <si>
    <t xml:space="preserve">90 grams </t>
  </si>
  <si>
    <t>IJM123 Premium Paper
FSC 130 GR</t>
  </si>
  <si>
    <t>A0</t>
  </si>
  <si>
    <t>IJM258 Photo Paper
Gloss 170 gr.</t>
  </si>
  <si>
    <t>IJM627 White outdoor 200 gr. A0</t>
  </si>
  <si>
    <t>- Het aantal betreft een indicatief aantal t.b.v. van de TKI berekening gebaseerd op de afname van 2021.</t>
  </si>
  <si>
    <t>Eisen mboRijnland</t>
  </si>
  <si>
    <t>Inschrijver</t>
  </si>
  <si>
    <t>Naam ondertekenaar</t>
  </si>
  <si>
    <t xml:space="preserve">Totale Kosten Inschrijver (TKI). De TKI berekening is van toepassing op de gehele looptijd van de initiële Raamovereenkomst (5 jaar) en de eventuele verlenging (2 maal 1 jaar). </t>
  </si>
  <si>
    <t>Hoge Capaciteitslade</t>
  </si>
  <si>
    <t xml:space="preserve">Tabel 6: Repro drukwerk </t>
  </si>
  <si>
    <t>Tabel 6: Repro drukwerk</t>
  </si>
  <si>
    <t>Tabel 7: uurtarieven</t>
  </si>
  <si>
    <t>Tabel 8: Leverings- en verhuiskosten</t>
  </si>
  <si>
    <t>Tabel 9: Verbruiksartikelen</t>
  </si>
  <si>
    <t xml:space="preserve">Repro en eenvoudig drukwerk </t>
  </si>
  <si>
    <t>Alle variabele en vaste kosten zoals arbeid, huur apparatuur, toner en/of inkt (ongeacht vlakvulling), verbruiksartikelen in algemene zin, voorrijdkosten, reparatie etc. zitten in de afgesproken Afdrukprijs. Enige uitzondering hierop zijn papier en de materialen en arbeidskosten voor de nabewerking.</t>
  </si>
  <si>
    <t>- Verzendkosten worden berekend bij een bestelling van een student of wanneer de opdracht van een medewerker, door opdrachtgever, buiten een locatie van mboRijnland geleverd moet worden.</t>
  </si>
  <si>
    <r>
      <t xml:space="preserve">BTW: Alle opgegeven kosten/prijzen zijn </t>
    </r>
    <r>
      <rPr>
        <b/>
        <sz val="11"/>
        <color theme="1"/>
        <rFont val="Titillium Web"/>
      </rPr>
      <t>inclusief</t>
    </r>
    <r>
      <rPr>
        <sz val="11"/>
        <color theme="1"/>
        <rFont val="Titillium Web"/>
      </rPr>
      <t xml:space="preserve"> BTW.</t>
    </r>
  </si>
  <si>
    <t>TenderNed kenmerk: 359563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</si>
</sst>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_ &quot;€&quot;\ * #,##0.0000_ ;_ &quot;€&quot;\ * \-#,##0.0000_ ;_ &quot;€&quot;\ * &quot;-&quot;??_ ;_ @_ "/>
  </numFmts>
  <fonts count="16"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9"/>
      <color theme="1"/>
      <name val="Titillium Web"/>
    </font>
    <font>
      <sz val="10"/>
      <color theme="0"/>
      <name val="Titillium Web"/>
    </font>
    <font>
      <sz val="8"/>
      <name val="Calibri"/>
      <family val="2"/>
      <scheme val="minor"/>
    </font>
    <font>
      <sz val="10"/>
      <color rgb="FF000000"/>
      <name val="Georgia"/>
      <family val="1"/>
    </font>
    <font>
      <sz val="8"/>
      <color theme="0"/>
      <name val="Titillium Web"/>
    </font>
    <font>
      <sz val="9"/>
      <color theme="0"/>
      <name val="Titillium Web"/>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
      <patternFill patternType="solid">
        <fgColor rgb="FFFFFF00"/>
        <bgColor indexed="64"/>
      </patternFill>
    </fill>
  </fills>
  <borders count="8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right/>
      <top style="medium">
        <color rgb="FF000000"/>
      </top>
      <bottom/>
      <diagonal/>
    </border>
    <border>
      <left/>
      <right style="thin">
        <color indexed="64"/>
      </right>
      <top style="medium">
        <color indexed="64"/>
      </top>
      <bottom style="medium">
        <color indexed="64"/>
      </bottom>
      <diagonal/>
    </border>
    <border>
      <left/>
      <right style="thin">
        <color indexed="64"/>
      </right>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42">
    <xf numFmtId="0" fontId="0" fillId="0" borderId="0" xfId="0"/>
    <xf numFmtId="0" fontId="2" fillId="0" borderId="0" xfId="0" applyFont="1" applyFill="1" applyAlignment="1">
      <alignment horizontal="center"/>
    </xf>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0" borderId="0"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Fill="1" applyBorder="1" applyAlignment="1">
      <alignment vertical="center"/>
    </xf>
    <xf numFmtId="0" fontId="3" fillId="8" borderId="1" xfId="0" applyFont="1" applyFill="1" applyBorder="1" applyAlignment="1">
      <alignment vertical="center"/>
    </xf>
    <xf numFmtId="0" fontId="3" fillId="0" borderId="0" xfId="0" applyFont="1" applyFill="1" applyBorder="1"/>
    <xf numFmtId="0" fontId="3" fillId="3" borderId="1" xfId="0" applyFont="1" applyFill="1" applyBorder="1"/>
    <xf numFmtId="0" fontId="3" fillId="5" borderId="1" xfId="0" applyFont="1" applyFill="1" applyBorder="1"/>
    <xf numFmtId="0" fontId="2" fillId="0" borderId="0" xfId="0" applyFont="1" applyFill="1"/>
    <xf numFmtId="0" fontId="3" fillId="0" borderId="0" xfId="0" applyFont="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wrapText="1"/>
    </xf>
    <xf numFmtId="0" fontId="6" fillId="4" borderId="19" xfId="0" applyFont="1" applyFill="1" applyBorder="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5" xfId="0" applyFont="1" applyFill="1" applyBorder="1" applyAlignment="1">
      <alignment vertical="center" wrapText="1"/>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0" xfId="0" applyFont="1" applyAlignment="1">
      <alignment horizontal="center" vertical="center"/>
    </xf>
    <xf numFmtId="0" fontId="7" fillId="0" borderId="0" xfId="0" applyFont="1"/>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4" xfId="0" applyFont="1" applyFill="1" applyBorder="1" applyAlignment="1">
      <alignment horizontal="center" vertical="center"/>
    </xf>
    <xf numFmtId="0" fontId="3" fillId="0" borderId="29" xfId="0" applyFont="1" applyBorder="1" applyAlignment="1">
      <alignment vertical="center"/>
    </xf>
    <xf numFmtId="164" fontId="3" fillId="0" borderId="9" xfId="2" applyNumberFormat="1" applyFont="1" applyBorder="1" applyAlignment="1">
      <alignment horizontal="center" vertical="center"/>
    </xf>
    <xf numFmtId="164" fontId="3" fillId="6" borderId="5" xfId="2" applyNumberFormat="1" applyFont="1" applyFill="1" applyBorder="1" applyAlignment="1">
      <alignment horizontal="center" vertical="center"/>
    </xf>
    <xf numFmtId="164" fontId="3" fillId="6" borderId="9" xfId="2" applyNumberFormat="1" applyFont="1" applyFill="1" applyBorder="1" applyAlignment="1">
      <alignment horizontal="center" vertical="center"/>
    </xf>
    <xf numFmtId="164" fontId="3" fillId="6" borderId="10" xfId="2" applyNumberFormat="1" applyFont="1" applyFill="1" applyBorder="1" applyAlignment="1">
      <alignment horizontal="center" vertical="center"/>
    </xf>
    <xf numFmtId="164" fontId="4" fillId="3" borderId="35" xfId="2" applyNumberFormat="1" applyFont="1" applyFill="1" applyBorder="1" applyAlignment="1">
      <alignment horizontal="center" vertical="center"/>
    </xf>
    <xf numFmtId="164" fontId="3" fillId="0" borderId="5" xfId="2" applyNumberFormat="1" applyFont="1" applyBorder="1" applyAlignment="1">
      <alignment horizontal="center" vertical="center"/>
    </xf>
    <xf numFmtId="164" fontId="3" fillId="0" borderId="10" xfId="2" applyNumberFormat="1" applyFont="1" applyBorder="1" applyAlignment="1">
      <alignment horizontal="center" vertical="center"/>
    </xf>
    <xf numFmtId="0" fontId="8" fillId="8" borderId="20" xfId="0" applyFont="1" applyFill="1" applyBorder="1" applyAlignment="1">
      <alignment vertical="center"/>
    </xf>
    <xf numFmtId="0" fontId="7" fillId="8" borderId="21" xfId="0" applyFont="1" applyFill="1" applyBorder="1" applyAlignment="1">
      <alignment vertical="center"/>
    </xf>
    <xf numFmtId="0" fontId="3" fillId="8" borderId="21" xfId="0" applyFont="1" applyFill="1" applyBorder="1" applyAlignment="1">
      <alignment vertical="center"/>
    </xf>
    <xf numFmtId="0" fontId="3" fillId="8" borderId="22" xfId="0" applyFont="1" applyFill="1" applyBorder="1" applyAlignment="1">
      <alignment vertical="center"/>
    </xf>
    <xf numFmtId="49" fontId="7" fillId="8" borderId="23" xfId="0" applyNumberFormat="1" applyFont="1" applyFill="1" applyBorder="1" applyAlignment="1">
      <alignment vertical="center"/>
    </xf>
    <xf numFmtId="0" fontId="7" fillId="8" borderId="0" xfId="0" applyFont="1" applyFill="1" applyBorder="1" applyAlignment="1">
      <alignment vertical="center"/>
    </xf>
    <xf numFmtId="0" fontId="3" fillId="8" borderId="0" xfId="0" applyFont="1" applyFill="1" applyBorder="1" applyAlignment="1">
      <alignment vertical="center"/>
    </xf>
    <xf numFmtId="0" fontId="3" fillId="8" borderId="24" xfId="0" applyFont="1" applyFill="1" applyBorder="1" applyAlignment="1">
      <alignment vertical="center"/>
    </xf>
    <xf numFmtId="49" fontId="7" fillId="8" borderId="25" xfId="0" applyNumberFormat="1" applyFont="1" applyFill="1" applyBorder="1" applyAlignment="1">
      <alignment vertical="center"/>
    </xf>
    <xf numFmtId="0" fontId="7" fillId="8" borderId="26" xfId="0" applyFont="1" applyFill="1" applyBorder="1" applyAlignment="1">
      <alignment vertical="center"/>
    </xf>
    <xf numFmtId="0" fontId="3" fillId="8" borderId="26" xfId="0" applyFont="1" applyFill="1" applyBorder="1" applyAlignment="1">
      <alignment vertical="center"/>
    </xf>
    <xf numFmtId="0" fontId="3" fillId="8" borderId="27" xfId="0" applyFont="1" applyFill="1" applyBorder="1" applyAlignment="1">
      <alignment vertical="center"/>
    </xf>
    <xf numFmtId="0" fontId="4" fillId="0" borderId="0" xfId="0" applyFont="1" applyBorder="1"/>
    <xf numFmtId="0" fontId="9" fillId="4" borderId="51"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3" xfId="0" applyFont="1" applyFill="1" applyBorder="1" applyAlignment="1">
      <alignment horizontal="center" vertical="center"/>
    </xf>
    <xf numFmtId="0" fontId="3" fillId="0" borderId="50" xfId="0" applyFont="1" applyBorder="1" applyAlignment="1">
      <alignment vertical="center"/>
    </xf>
    <xf numFmtId="44" fontId="3" fillId="7" borderId="1" xfId="2" applyFont="1" applyFill="1" applyBorder="1" applyAlignment="1" applyProtection="1">
      <alignment vertical="center"/>
      <protection locked="0"/>
    </xf>
    <xf numFmtId="0" fontId="3" fillId="0" borderId="0" xfId="0" applyFont="1" applyBorder="1" applyAlignment="1">
      <alignment vertical="center"/>
    </xf>
    <xf numFmtId="44" fontId="3" fillId="3" borderId="4" xfId="2" applyFont="1" applyFill="1" applyBorder="1" applyAlignment="1">
      <alignment vertical="center"/>
    </xf>
    <xf numFmtId="0" fontId="3" fillId="0" borderId="0" xfId="0" applyFont="1" applyAlignment="1">
      <alignment vertical="center"/>
    </xf>
    <xf numFmtId="0" fontId="3" fillId="8" borderId="21" xfId="0" applyFont="1" applyFill="1" applyBorder="1"/>
    <xf numFmtId="0" fontId="3" fillId="8" borderId="0" xfId="0" applyFont="1" applyFill="1" applyBorder="1"/>
    <xf numFmtId="0" fontId="3" fillId="8" borderId="26" xfId="0" applyFont="1" applyFill="1" applyBorder="1"/>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52" xfId="0" applyFont="1" applyFill="1" applyBorder="1" applyAlignment="1">
      <alignment horizontal="center" vertical="center"/>
    </xf>
    <xf numFmtId="0" fontId="4" fillId="7" borderId="7" xfId="0" applyFont="1" applyFill="1" applyBorder="1" applyAlignment="1" applyProtection="1">
      <alignment horizontal="center" vertical="center"/>
      <protection locked="0"/>
    </xf>
    <xf numFmtId="44" fontId="3" fillId="7" borderId="8" xfId="2" applyFont="1" applyFill="1" applyBorder="1" applyAlignment="1" applyProtection="1">
      <alignment horizontal="center" vertical="center"/>
      <protection locked="0"/>
    </xf>
    <xf numFmtId="44" fontId="3" fillId="3" borderId="47" xfId="0" applyNumberFormat="1" applyFont="1" applyFill="1" applyBorder="1" applyAlignment="1">
      <alignment horizontal="center" vertical="center"/>
    </xf>
    <xf numFmtId="44" fontId="3" fillId="3" borderId="7" xfId="0" applyNumberFormat="1" applyFont="1" applyFill="1" applyBorder="1" applyAlignment="1">
      <alignment horizontal="center" vertical="center"/>
    </xf>
    <xf numFmtId="44" fontId="3" fillId="3" borderId="41" xfId="0" applyNumberFormat="1" applyFont="1" applyFill="1" applyBorder="1" applyAlignment="1">
      <alignment horizontal="center" vertical="center"/>
    </xf>
    <xf numFmtId="44" fontId="3" fillId="6" borderId="6" xfId="0" applyNumberFormat="1" applyFont="1" applyFill="1" applyBorder="1" applyAlignment="1">
      <alignment horizontal="center" vertical="center"/>
    </xf>
    <xf numFmtId="44" fontId="3" fillId="6" borderId="8" xfId="0" applyNumberFormat="1" applyFont="1" applyFill="1" applyBorder="1" applyAlignment="1">
      <alignment horizontal="center" vertical="center"/>
    </xf>
    <xf numFmtId="9" fontId="3" fillId="0" borderId="0" xfId="0" applyNumberFormat="1" applyFont="1"/>
    <xf numFmtId="44" fontId="3" fillId="7" borderId="10" xfId="2" applyFont="1" applyFill="1" applyBorder="1" applyAlignment="1" applyProtection="1">
      <alignment horizontal="center" vertical="center"/>
      <protection locked="0"/>
    </xf>
    <xf numFmtId="44" fontId="3" fillId="3" borderId="48" xfId="0" applyNumberFormat="1" applyFont="1" applyFill="1" applyBorder="1" applyAlignment="1">
      <alignment horizontal="center" vertical="center"/>
    </xf>
    <xf numFmtId="44" fontId="3" fillId="3" borderId="5" xfId="0" applyNumberFormat="1" applyFont="1" applyFill="1" applyBorder="1" applyAlignment="1">
      <alignment horizontal="center" vertical="center"/>
    </xf>
    <xf numFmtId="44" fontId="3" fillId="3" borderId="42" xfId="0" applyNumberFormat="1" applyFont="1" applyFill="1" applyBorder="1" applyAlignment="1">
      <alignment horizontal="center" vertical="center"/>
    </xf>
    <xf numFmtId="44" fontId="3" fillId="6" borderId="9" xfId="0" applyNumberFormat="1" applyFont="1" applyFill="1" applyBorder="1" applyAlignment="1">
      <alignment horizontal="center" vertical="center"/>
    </xf>
    <xf numFmtId="44" fontId="3" fillId="6" borderId="10" xfId="0" applyNumberFormat="1" applyFont="1" applyFill="1" applyBorder="1" applyAlignment="1">
      <alignment horizontal="center" vertical="center"/>
    </xf>
    <xf numFmtId="0" fontId="4" fillId="7" borderId="5" xfId="0" applyFont="1" applyFill="1" applyBorder="1" applyAlignment="1" applyProtection="1">
      <alignment horizontal="center" vertical="center"/>
      <protection locked="0"/>
    </xf>
    <xf numFmtId="44" fontId="3" fillId="7" borderId="13" xfId="2" applyFont="1" applyFill="1" applyBorder="1" applyAlignment="1" applyProtection="1">
      <alignment horizontal="center" vertical="center"/>
      <protection locked="0"/>
    </xf>
    <xf numFmtId="44" fontId="3" fillId="0" borderId="0" xfId="2" applyFont="1" applyFill="1" applyBorder="1" applyAlignment="1">
      <alignment horizontal="right" vertical="center"/>
    </xf>
    <xf numFmtId="44" fontId="3" fillId="3" borderId="17" xfId="0" applyNumberFormat="1" applyFont="1" applyFill="1" applyBorder="1" applyAlignment="1">
      <alignment horizontal="center" vertical="center"/>
    </xf>
    <xf numFmtId="44" fontId="3" fillId="3" borderId="18" xfId="0" applyNumberFormat="1" applyFont="1" applyFill="1" applyBorder="1" applyAlignment="1">
      <alignment horizontal="center" vertical="center"/>
    </xf>
    <xf numFmtId="44" fontId="3" fillId="3" borderId="63" xfId="0" applyNumberFormat="1" applyFont="1" applyFill="1" applyBorder="1" applyAlignment="1">
      <alignment horizontal="center" vertical="center"/>
    </xf>
    <xf numFmtId="44" fontId="3" fillId="0" borderId="0" xfId="0" applyNumberFormat="1" applyFont="1"/>
    <xf numFmtId="0" fontId="3" fillId="8" borderId="22" xfId="0" applyFont="1" applyFill="1" applyBorder="1"/>
    <xf numFmtId="0" fontId="3" fillId="8" borderId="24" xfId="0" applyFont="1" applyFill="1" applyBorder="1"/>
    <xf numFmtId="0" fontId="7" fillId="8" borderId="24" xfId="0" applyFont="1" applyFill="1" applyBorder="1" applyAlignment="1">
      <alignment vertical="center"/>
    </xf>
    <xf numFmtId="0" fontId="3" fillId="8" borderId="27" xfId="0" applyFont="1" applyFill="1" applyBorder="1"/>
    <xf numFmtId="0" fontId="6" fillId="4" borderId="7"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166" fontId="3" fillId="7" borderId="42" xfId="2" applyNumberFormat="1" applyFont="1" applyFill="1" applyBorder="1" applyAlignment="1" applyProtection="1">
      <alignment horizontal="center" vertical="center"/>
      <protection locked="0"/>
    </xf>
    <xf numFmtId="44" fontId="3" fillId="3" borderId="9" xfId="0" applyNumberFormat="1" applyFont="1" applyFill="1" applyBorder="1" applyAlignment="1">
      <alignment horizontal="center" vertical="center"/>
    </xf>
    <xf numFmtId="44" fontId="3" fillId="3" borderId="10" xfId="0" applyNumberFormat="1" applyFont="1" applyFill="1" applyBorder="1" applyAlignment="1">
      <alignment horizontal="center" vertical="center"/>
    </xf>
    <xf numFmtId="44" fontId="3" fillId="3" borderId="48" xfId="2" applyFont="1" applyFill="1" applyBorder="1" applyAlignment="1">
      <alignment horizontal="center" vertical="center"/>
    </xf>
    <xf numFmtId="166" fontId="3" fillId="7" borderId="45" xfId="2" applyNumberFormat="1" applyFont="1" applyFill="1" applyBorder="1" applyAlignment="1" applyProtection="1">
      <alignment horizontal="center" vertical="center"/>
      <protection locked="0"/>
    </xf>
    <xf numFmtId="44" fontId="3" fillId="3" borderId="19"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63" xfId="0" applyFont="1" applyFill="1" applyBorder="1" applyAlignment="1">
      <alignment horizontal="center" vertical="center" wrapText="1"/>
    </xf>
    <xf numFmtId="44" fontId="3" fillId="7" borderId="12" xfId="2" applyFont="1" applyFill="1" applyBorder="1" applyAlignment="1" applyProtection="1">
      <alignment horizontal="center" vertical="center"/>
      <protection locked="0"/>
    </xf>
    <xf numFmtId="44" fontId="3" fillId="7" borderId="45" xfId="2" applyFont="1" applyFill="1" applyBorder="1" applyAlignment="1" applyProtection="1">
      <alignment horizontal="center" vertical="center"/>
      <protection locked="0"/>
    </xf>
    <xf numFmtId="44" fontId="3" fillId="3" borderId="11" xfId="0" applyNumberFormat="1" applyFont="1" applyFill="1" applyBorder="1" applyAlignment="1">
      <alignment horizontal="center" vertical="center"/>
    </xf>
    <xf numFmtId="44" fontId="3" fillId="3" borderId="12" xfId="0" applyNumberFormat="1" applyFont="1" applyFill="1" applyBorder="1" applyAlignment="1">
      <alignment horizontal="center" vertical="center"/>
    </xf>
    <xf numFmtId="44" fontId="3" fillId="3" borderId="45" xfId="0" applyNumberFormat="1" applyFont="1" applyFill="1" applyBorder="1" applyAlignment="1">
      <alignment horizontal="center" vertical="center"/>
    </xf>
    <xf numFmtId="44" fontId="3" fillId="3" borderId="13" xfId="2" applyFont="1" applyFill="1" applyBorder="1" applyAlignment="1">
      <alignment horizontal="center" vertical="center"/>
    </xf>
    <xf numFmtId="44" fontId="3" fillId="3" borderId="37" xfId="0" applyNumberFormat="1" applyFont="1" applyFill="1" applyBorder="1" applyAlignment="1">
      <alignment horizontal="center" vertical="center"/>
    </xf>
    <xf numFmtId="44" fontId="3" fillId="3" borderId="38" xfId="0" applyNumberFormat="1" applyFont="1" applyFill="1" applyBorder="1" applyAlignment="1">
      <alignment horizontal="center" vertical="center"/>
    </xf>
    <xf numFmtId="44" fontId="3" fillId="3" borderId="46" xfId="0" applyNumberFormat="1" applyFont="1" applyFill="1" applyBorder="1" applyAlignment="1">
      <alignment horizontal="center" vertical="center"/>
    </xf>
    <xf numFmtId="0" fontId="3" fillId="0" borderId="9" xfId="0" applyFont="1" applyBorder="1" applyAlignment="1">
      <alignment horizontal="left" vertical="center"/>
    </xf>
    <xf numFmtId="44" fontId="3" fillId="0" borderId="10" xfId="2" applyFont="1" applyBorder="1" applyAlignment="1">
      <alignment horizontal="center" vertical="center"/>
    </xf>
    <xf numFmtId="0" fontId="3" fillId="0" borderId="11" xfId="0" applyFont="1" applyBorder="1" applyAlignment="1">
      <alignment horizontal="left" vertical="center"/>
    </xf>
    <xf numFmtId="44" fontId="3" fillId="0" borderId="13" xfId="2" applyFont="1" applyBorder="1" applyAlignment="1">
      <alignment horizontal="center" vertical="center"/>
    </xf>
    <xf numFmtId="44" fontId="3" fillId="0" borderId="0" xfId="2" applyFont="1"/>
    <xf numFmtId="49" fontId="7" fillId="8" borderId="62" xfId="0" applyNumberFormat="1" applyFont="1" applyFill="1" applyBorder="1" applyAlignment="1">
      <alignment vertical="center"/>
    </xf>
    <xf numFmtId="49" fontId="7" fillId="8" borderId="26" xfId="0" applyNumberFormat="1" applyFont="1" applyFill="1" applyBorder="1" applyAlignment="1">
      <alignment vertical="center"/>
    </xf>
    <xf numFmtId="49" fontId="7" fillId="8" borderId="27" xfId="0" applyNumberFormat="1" applyFont="1" applyFill="1" applyBorder="1" applyAlignment="1">
      <alignment vertical="center"/>
    </xf>
    <xf numFmtId="49" fontId="7" fillId="8" borderId="40" xfId="0" applyNumberFormat="1" applyFont="1" applyFill="1" applyBorder="1" applyAlignment="1">
      <alignment vertical="center"/>
    </xf>
    <xf numFmtId="0" fontId="7" fillId="8" borderId="39" xfId="0" applyFont="1" applyFill="1" applyBorder="1" applyAlignment="1">
      <alignment vertical="center"/>
    </xf>
    <xf numFmtId="0" fontId="3" fillId="8" borderId="39" xfId="0" applyFont="1" applyFill="1" applyBorder="1" applyAlignment="1">
      <alignment vertical="center"/>
    </xf>
    <xf numFmtId="0" fontId="3" fillId="8" borderId="39" xfId="0" applyFont="1" applyFill="1" applyBorder="1"/>
    <xf numFmtId="0" fontId="6" fillId="4" borderId="33" xfId="0" applyFont="1" applyFill="1" applyBorder="1" applyAlignment="1">
      <alignment horizontal="center" vertical="center"/>
    </xf>
    <xf numFmtId="0" fontId="3" fillId="0" borderId="6" xfId="0" applyFont="1" applyFill="1" applyBorder="1" applyAlignment="1">
      <alignment horizontal="left" vertical="center"/>
    </xf>
    <xf numFmtId="44" fontId="3" fillId="7" borderId="7" xfId="2" applyFont="1" applyFill="1" applyBorder="1" applyAlignment="1" applyProtection="1">
      <alignment horizontal="center" vertical="center"/>
      <protection locked="0"/>
    </xf>
    <xf numFmtId="0" fontId="4" fillId="0" borderId="6" xfId="0" applyFont="1" applyBorder="1" applyAlignment="1" applyProtection="1">
      <alignment horizontal="center" vertical="center"/>
    </xf>
    <xf numFmtId="0" fontId="3" fillId="0" borderId="7" xfId="0" applyFont="1" applyFill="1" applyBorder="1" applyAlignment="1" applyProtection="1">
      <alignment horizontal="center" vertical="center"/>
    </xf>
    <xf numFmtId="0" fontId="10" fillId="0" borderId="9" xfId="0" applyFont="1" applyBorder="1" applyAlignment="1" applyProtection="1">
      <alignment horizontal="center" vertical="center"/>
    </xf>
    <xf numFmtId="0" fontId="10" fillId="0" borderId="5" xfId="0" applyFont="1" applyFill="1" applyBorder="1" applyAlignment="1" applyProtection="1">
      <alignment horizontal="center" vertical="center"/>
    </xf>
    <xf numFmtId="0" fontId="4" fillId="0" borderId="9" xfId="0" applyFont="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9" xfId="0" applyFont="1" applyBorder="1" applyAlignment="1" applyProtection="1">
      <alignment horizontal="center" vertical="center"/>
    </xf>
    <xf numFmtId="165" fontId="3" fillId="0" borderId="5" xfId="1" applyNumberFormat="1" applyFont="1" applyFill="1" applyBorder="1" applyAlignment="1" applyProtection="1">
      <alignment vertical="center"/>
    </xf>
    <xf numFmtId="0" fontId="3" fillId="0" borderId="11" xfId="0" applyFont="1" applyBorder="1" applyAlignment="1" applyProtection="1">
      <alignment horizontal="center" vertical="center"/>
    </xf>
    <xf numFmtId="165" fontId="3" fillId="0" borderId="12" xfId="1" applyNumberFormat="1" applyFont="1" applyFill="1" applyBorder="1" applyAlignment="1" applyProtection="1">
      <alignment vertical="center"/>
    </xf>
    <xf numFmtId="0" fontId="3" fillId="0" borderId="12" xfId="0" applyFont="1" applyBorder="1" applyAlignment="1" applyProtection="1">
      <alignment horizontal="center" vertical="center"/>
    </xf>
    <xf numFmtId="0" fontId="3" fillId="8" borderId="66" xfId="0" applyFont="1" applyFill="1" applyBorder="1"/>
    <xf numFmtId="49" fontId="7" fillId="0" borderId="0" xfId="0" applyNumberFormat="1" applyFont="1" applyFill="1" applyBorder="1" applyAlignment="1">
      <alignment vertical="center"/>
    </xf>
    <xf numFmtId="0" fontId="7" fillId="0" borderId="0" xfId="0" applyFont="1" applyFill="1" applyBorder="1" applyAlignment="1">
      <alignment vertical="center"/>
    </xf>
    <xf numFmtId="0" fontId="6" fillId="4" borderId="73" xfId="0" applyFont="1" applyFill="1" applyBorder="1" applyAlignment="1">
      <alignment horizontal="center" vertical="center"/>
    </xf>
    <xf numFmtId="44" fontId="3" fillId="0" borderId="8" xfId="2" applyFont="1" applyBorder="1" applyAlignment="1">
      <alignment horizontal="center" vertical="center"/>
    </xf>
    <xf numFmtId="44" fontId="3" fillId="0" borderId="69" xfId="2" applyFont="1" applyFill="1" applyBorder="1" applyAlignment="1">
      <alignment horizontal="left" vertical="center"/>
    </xf>
    <xf numFmtId="44" fontId="3" fillId="0" borderId="7" xfId="2" applyFont="1" applyFill="1" applyBorder="1" applyAlignment="1">
      <alignment horizontal="left" vertical="center"/>
    </xf>
    <xf numFmtId="44" fontId="3" fillId="0" borderId="71" xfId="2" applyFont="1" applyFill="1" applyBorder="1" applyAlignment="1">
      <alignment horizontal="left" vertical="center"/>
    </xf>
    <xf numFmtId="44" fontId="3" fillId="0" borderId="12" xfId="2" applyFont="1" applyFill="1" applyBorder="1" applyAlignment="1">
      <alignment horizontal="left" vertical="center"/>
    </xf>
    <xf numFmtId="0" fontId="3" fillId="0" borderId="5" xfId="0" applyFont="1" applyBorder="1" applyAlignment="1" applyProtection="1">
      <alignment horizontal="center" vertical="center"/>
    </xf>
    <xf numFmtId="44" fontId="3" fillId="7" borderId="42" xfId="2" applyFont="1" applyFill="1" applyBorder="1" applyAlignment="1" applyProtection="1">
      <alignment horizontal="center" vertical="center"/>
      <protection locked="0"/>
    </xf>
    <xf numFmtId="44" fontId="3" fillId="3" borderId="10" xfId="2" applyFont="1" applyFill="1" applyBorder="1" applyAlignment="1">
      <alignment horizontal="center" vertical="center"/>
    </xf>
    <xf numFmtId="0" fontId="3" fillId="0" borderId="7" xfId="0" applyFont="1" applyBorder="1" applyAlignment="1" applyProtection="1">
      <alignment horizontal="center" vertical="center"/>
    </xf>
    <xf numFmtId="44" fontId="3" fillId="7" borderId="41" xfId="2" applyFont="1" applyFill="1" applyBorder="1" applyAlignment="1" applyProtection="1">
      <alignment horizontal="center" vertical="center"/>
      <protection locked="0"/>
    </xf>
    <xf numFmtId="44" fontId="3" fillId="3" borderId="6" xfId="0" applyNumberFormat="1" applyFont="1" applyFill="1" applyBorder="1" applyAlignment="1">
      <alignment horizontal="center" vertical="center"/>
    </xf>
    <xf numFmtId="44" fontId="3" fillId="3" borderId="8" xfId="2" applyFont="1" applyFill="1" applyBorder="1" applyAlignment="1">
      <alignment horizontal="center" vertical="center"/>
    </xf>
    <xf numFmtId="0" fontId="9" fillId="6" borderId="31"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33" xfId="0" applyFont="1" applyFill="1" applyBorder="1" applyAlignment="1">
      <alignment horizontal="center" vertical="center"/>
    </xf>
    <xf numFmtId="44" fontId="3" fillId="3" borderId="11" xfId="2" applyFont="1" applyFill="1" applyBorder="1" applyAlignment="1">
      <alignment horizontal="center" vertical="center"/>
    </xf>
    <xf numFmtId="0" fontId="3" fillId="0" borderId="30" xfId="0" applyFont="1" applyFill="1" applyBorder="1" applyAlignment="1">
      <alignment horizontal="left" vertical="center"/>
    </xf>
    <xf numFmtId="0" fontId="3" fillId="0" borderId="49" xfId="0" applyFont="1" applyFill="1" applyBorder="1" applyAlignment="1">
      <alignment horizontal="left" vertical="center"/>
    </xf>
    <xf numFmtId="0" fontId="3" fillId="0" borderId="0" xfId="0" applyFont="1" applyAlignment="1">
      <alignment vertical="center" wrapText="1"/>
    </xf>
    <xf numFmtId="0" fontId="3" fillId="0" borderId="0" xfId="0" applyFont="1" applyFill="1" applyAlignment="1">
      <alignment vertical="center" wrapText="1"/>
    </xf>
    <xf numFmtId="0" fontId="3" fillId="0" borderId="75" xfId="0" applyFont="1" applyFill="1" applyBorder="1" applyAlignment="1">
      <alignment horizontal="left" vertical="center"/>
    </xf>
    <xf numFmtId="0" fontId="3" fillId="0" borderId="76" xfId="0" applyFont="1" applyFill="1" applyBorder="1" applyAlignment="1">
      <alignment horizontal="left" vertical="center"/>
    </xf>
    <xf numFmtId="0" fontId="3" fillId="0" borderId="32" xfId="0" applyFont="1" applyBorder="1" applyAlignment="1" applyProtection="1">
      <alignment horizontal="center" vertical="center"/>
    </xf>
    <xf numFmtId="44" fontId="3" fillId="7" borderId="32" xfId="2" applyFont="1" applyFill="1" applyBorder="1" applyAlignment="1" applyProtection="1">
      <alignment horizontal="center" vertical="center"/>
      <protection locked="0"/>
    </xf>
    <xf numFmtId="44" fontId="3" fillId="7" borderId="52" xfId="2" applyFont="1" applyFill="1" applyBorder="1" applyAlignment="1" applyProtection="1">
      <alignment horizontal="center" vertical="center"/>
      <protection locked="0"/>
    </xf>
    <xf numFmtId="0" fontId="3" fillId="10" borderId="16" xfId="0" applyFont="1" applyFill="1" applyBorder="1" applyAlignment="1">
      <alignment horizontal="center" vertical="center"/>
    </xf>
    <xf numFmtId="0" fontId="3" fillId="10" borderId="10" xfId="0" applyFont="1" applyFill="1" applyBorder="1" applyAlignment="1">
      <alignment horizontal="center" vertical="center"/>
    </xf>
    <xf numFmtId="0" fontId="3" fillId="10" borderId="13" xfId="0" applyFont="1" applyFill="1" applyBorder="1" applyAlignment="1">
      <alignment horizontal="center" vertical="center"/>
    </xf>
    <xf numFmtId="0" fontId="3" fillId="0" borderId="0" xfId="0" applyFont="1" applyFill="1"/>
    <xf numFmtId="44" fontId="11" fillId="0" borderId="0" xfId="0" applyNumberFormat="1" applyFont="1" applyAlignment="1">
      <alignment wrapText="1"/>
    </xf>
    <xf numFmtId="164" fontId="3" fillId="0" borderId="11" xfId="2" applyNumberFormat="1" applyFont="1" applyBorder="1" applyAlignment="1">
      <alignment horizontal="center" vertical="center"/>
    </xf>
    <xf numFmtId="0" fontId="6" fillId="4" borderId="29" xfId="0" applyFont="1" applyFill="1" applyBorder="1" applyAlignment="1">
      <alignment horizontal="center" vertical="center"/>
    </xf>
    <xf numFmtId="0" fontId="6" fillId="4" borderId="35" xfId="0" applyFont="1" applyFill="1" applyBorder="1" applyAlignment="1">
      <alignment horizontal="center" vertical="center"/>
    </xf>
    <xf numFmtId="164" fontId="4" fillId="3" borderId="36" xfId="2" applyNumberFormat="1" applyFont="1" applyFill="1" applyBorder="1" applyAlignment="1">
      <alignment horizontal="center" vertical="center"/>
    </xf>
    <xf numFmtId="44" fontId="3" fillId="7" borderId="5" xfId="2" applyFont="1" applyFill="1" applyBorder="1" applyAlignment="1" applyProtection="1">
      <alignment horizontal="center" vertical="center"/>
      <protection locked="0"/>
    </xf>
    <xf numFmtId="44" fontId="3" fillId="3" borderId="6" xfId="2" applyFont="1" applyFill="1" applyBorder="1" applyAlignment="1">
      <alignment horizontal="center" vertical="center"/>
    </xf>
    <xf numFmtId="44" fontId="3" fillId="6" borderId="5" xfId="0" applyNumberFormat="1" applyFont="1" applyFill="1" applyBorder="1" applyAlignment="1">
      <alignment horizontal="center" vertical="center"/>
    </xf>
    <xf numFmtId="44" fontId="3" fillId="6" borderId="9" xfId="2" applyFont="1" applyFill="1" applyBorder="1" applyAlignment="1">
      <alignment horizontal="center" vertical="center"/>
    </xf>
    <xf numFmtId="44" fontId="3" fillId="6" borderId="10" xfId="2" applyFont="1" applyFill="1" applyBorder="1" applyAlignment="1">
      <alignment horizontal="center" vertical="center"/>
    </xf>
    <xf numFmtId="44" fontId="3" fillId="6" borderId="5" xfId="2" applyFont="1" applyFill="1" applyBorder="1" applyAlignment="1" applyProtection="1">
      <alignment horizontal="center" vertical="center"/>
    </xf>
    <xf numFmtId="0" fontId="3" fillId="6" borderId="32" xfId="0" applyFont="1" applyFill="1" applyBorder="1" applyAlignment="1" applyProtection="1">
      <alignment horizontal="center" vertical="center"/>
    </xf>
    <xf numFmtId="44" fontId="3" fillId="3" borderId="68" xfId="2" applyFont="1" applyFill="1" applyBorder="1" applyAlignment="1">
      <alignment horizontal="center" vertical="center"/>
    </xf>
    <xf numFmtId="44" fontId="3" fillId="3" borderId="22" xfId="2" applyFont="1" applyFill="1" applyBorder="1" applyAlignment="1">
      <alignment horizontal="center" vertical="center"/>
    </xf>
    <xf numFmtId="0" fontId="9" fillId="6" borderId="76" xfId="0" applyFont="1" applyFill="1" applyBorder="1" applyAlignment="1">
      <alignment horizontal="center" vertical="center"/>
    </xf>
    <xf numFmtId="0" fontId="3" fillId="0" borderId="21" xfId="0" applyFont="1" applyFill="1" applyBorder="1" applyAlignment="1">
      <alignment horizontal="left" vertical="center"/>
    </xf>
    <xf numFmtId="44" fontId="3" fillId="7" borderId="68" xfId="2" applyFont="1" applyFill="1" applyBorder="1" applyAlignment="1" applyProtection="1">
      <alignment horizontal="center" vertical="center"/>
      <protection locked="0"/>
    </xf>
    <xf numFmtId="0" fontId="13" fillId="0" borderId="0" xfId="0" applyFont="1"/>
    <xf numFmtId="44" fontId="3" fillId="3" borderId="67" xfId="0" applyNumberFormat="1" applyFont="1" applyFill="1" applyBorder="1" applyAlignment="1">
      <alignment horizontal="center" vertical="center"/>
    </xf>
    <xf numFmtId="44" fontId="3" fillId="3" borderId="72" xfId="0" applyNumberFormat="1" applyFont="1" applyFill="1" applyBorder="1" applyAlignment="1">
      <alignment horizontal="center" vertical="center"/>
    </xf>
    <xf numFmtId="44" fontId="3" fillId="3" borderId="68" xfId="0" applyNumberFormat="1" applyFont="1" applyFill="1" applyBorder="1" applyAlignment="1">
      <alignment horizontal="center" vertical="center"/>
    </xf>
    <xf numFmtId="44" fontId="3" fillId="6" borderId="42" xfId="2" applyFont="1" applyFill="1" applyBorder="1" applyAlignment="1" applyProtection="1">
      <alignment horizontal="center" vertical="center"/>
    </xf>
    <xf numFmtId="0" fontId="9" fillId="4" borderId="76" xfId="0" applyFont="1" applyFill="1" applyBorder="1" applyAlignment="1">
      <alignment horizontal="center" vertical="center"/>
    </xf>
    <xf numFmtId="44" fontId="3" fillId="6" borderId="42" xfId="0" applyNumberFormat="1" applyFont="1" applyFill="1" applyBorder="1" applyAlignment="1">
      <alignment horizontal="center" vertical="center"/>
    </xf>
    <xf numFmtId="164" fontId="4" fillId="3" borderId="37" xfId="2" applyNumberFormat="1" applyFont="1" applyFill="1" applyBorder="1" applyAlignment="1">
      <alignment horizontal="center" vertical="center"/>
    </xf>
    <xf numFmtId="164" fontId="4" fillId="3" borderId="38" xfId="2" applyNumberFormat="1" applyFont="1" applyFill="1" applyBorder="1" applyAlignment="1">
      <alignment horizontal="center" vertical="center"/>
    </xf>
    <xf numFmtId="164" fontId="4" fillId="3" borderId="79" xfId="2" applyNumberFormat="1" applyFont="1" applyFill="1" applyBorder="1" applyAlignment="1">
      <alignment horizontal="center" vertical="center"/>
    </xf>
    <xf numFmtId="164" fontId="4" fillId="3" borderId="53" xfId="2" applyNumberFormat="1" applyFont="1" applyFill="1" applyBorder="1" applyAlignment="1">
      <alignment horizontal="center" vertical="center"/>
    </xf>
    <xf numFmtId="164" fontId="4" fillId="5" borderId="79" xfId="2" applyNumberFormat="1" applyFont="1" applyFill="1" applyBorder="1" applyAlignment="1">
      <alignment horizontal="center" vertical="center"/>
    </xf>
    <xf numFmtId="0" fontId="3" fillId="3" borderId="50" xfId="0" applyFont="1" applyFill="1" applyBorder="1" applyAlignment="1">
      <alignment vertical="center"/>
    </xf>
    <xf numFmtId="0" fontId="6" fillId="4" borderId="75" xfId="0" applyFont="1" applyFill="1" applyBorder="1" applyAlignment="1">
      <alignment horizontal="center" vertical="center"/>
    </xf>
    <xf numFmtId="0" fontId="6" fillId="4" borderId="77" xfId="0" applyFont="1" applyFill="1" applyBorder="1" applyAlignment="1">
      <alignment horizontal="center" vertical="center"/>
    </xf>
    <xf numFmtId="164" fontId="3" fillId="0" borderId="12" xfId="2" applyNumberFormat="1" applyFont="1" applyBorder="1" applyAlignment="1">
      <alignment horizontal="center" vertical="center"/>
    </xf>
    <xf numFmtId="164" fontId="3" fillId="0" borderId="13" xfId="2" applyNumberFormat="1" applyFont="1" applyBorder="1" applyAlignment="1">
      <alignment horizontal="center" vertical="center"/>
    </xf>
    <xf numFmtId="0" fontId="3" fillId="0" borderId="30" xfId="0" applyFont="1" applyBorder="1" applyAlignment="1">
      <alignment vertical="center"/>
    </xf>
    <xf numFmtId="0" fontId="9" fillId="6" borderId="82" xfId="0" applyFont="1" applyFill="1" applyBorder="1" applyAlignment="1">
      <alignment horizontal="center" vertical="center"/>
    </xf>
    <xf numFmtId="0" fontId="9" fillId="6" borderId="80"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81" xfId="0" applyFont="1" applyFill="1" applyBorder="1" applyAlignment="1">
      <alignment horizontal="center" vertical="center"/>
    </xf>
    <xf numFmtId="0" fontId="9" fillId="6" borderId="24" xfId="0" applyFont="1" applyFill="1" applyBorder="1" applyAlignment="1">
      <alignment horizontal="center" vertical="center"/>
    </xf>
    <xf numFmtId="0" fontId="3" fillId="0" borderId="11" xfId="0" applyFont="1" applyFill="1" applyBorder="1" applyAlignment="1">
      <alignment horizontal="left" vertical="center"/>
    </xf>
    <xf numFmtId="44" fontId="9" fillId="0" borderId="0" xfId="0" applyNumberFormat="1" applyFont="1"/>
    <xf numFmtId="0" fontId="3" fillId="0" borderId="30" xfId="0" applyFont="1" applyFill="1" applyBorder="1" applyAlignment="1">
      <alignment horizontal="left" vertical="center"/>
    </xf>
    <xf numFmtId="0" fontId="3" fillId="0" borderId="49" xfId="0" applyFont="1" applyFill="1" applyBorder="1" applyAlignment="1">
      <alignment horizontal="left" vertical="center"/>
    </xf>
    <xf numFmtId="0" fontId="3" fillId="0" borderId="6" xfId="0" applyFont="1" applyBorder="1" applyAlignment="1">
      <alignment horizontal="left" vertical="center"/>
    </xf>
    <xf numFmtId="165" fontId="3" fillId="7" borderId="8" xfId="1" applyNumberFormat="1" applyFont="1" applyFill="1" applyBorder="1" applyAlignment="1" applyProtection="1">
      <alignment horizontal="center" vertical="center"/>
      <protection locked="0"/>
    </xf>
    <xf numFmtId="165" fontId="3" fillId="7" borderId="13" xfId="1" applyNumberFormat="1" applyFont="1" applyFill="1" applyBorder="1" applyAlignment="1" applyProtection="1">
      <alignment horizontal="center" vertical="center"/>
      <protection locked="0"/>
    </xf>
    <xf numFmtId="0" fontId="7" fillId="8" borderId="0" xfId="0" applyFont="1" applyFill="1" applyAlignment="1">
      <alignment vertical="center"/>
    </xf>
    <xf numFmtId="44" fontId="3" fillId="3" borderId="53" xfId="0" applyNumberFormat="1" applyFont="1" applyFill="1" applyBorder="1" applyAlignment="1">
      <alignment horizontal="center" vertical="center"/>
    </xf>
    <xf numFmtId="44" fontId="3" fillId="6" borderId="12" xfId="2" applyFont="1" applyFill="1" applyBorder="1" applyAlignment="1" applyProtection="1">
      <alignment horizontal="center" vertical="center"/>
    </xf>
    <xf numFmtId="0" fontId="3" fillId="0" borderId="29" xfId="0" applyFont="1" applyFill="1" applyBorder="1" applyAlignment="1">
      <alignment horizontal="left" vertical="center"/>
    </xf>
    <xf numFmtId="0" fontId="3" fillId="0" borderId="9" xfId="0" applyFont="1" applyFill="1" applyBorder="1" applyAlignment="1">
      <alignment horizontal="left" vertical="center"/>
    </xf>
    <xf numFmtId="0" fontId="3" fillId="0" borderId="5" xfId="0" applyFont="1" applyFill="1" applyBorder="1" applyAlignment="1">
      <alignment horizontal="left" vertical="center"/>
    </xf>
    <xf numFmtId="0" fontId="3" fillId="0" borderId="72" xfId="0" applyFont="1" applyFill="1" applyBorder="1" applyAlignment="1">
      <alignment horizontal="left" vertical="center"/>
    </xf>
    <xf numFmtId="0" fontId="3" fillId="0" borderId="74" xfId="0" applyFont="1" applyFill="1" applyBorder="1" applyAlignment="1">
      <alignment horizontal="left" vertical="center"/>
    </xf>
    <xf numFmtId="0" fontId="3" fillId="0" borderId="67" xfId="0" applyFont="1" applyFill="1" applyBorder="1" applyAlignment="1">
      <alignment horizontal="left" vertical="center"/>
    </xf>
    <xf numFmtId="0" fontId="3" fillId="0" borderId="48" xfId="0" applyFont="1" applyFill="1" applyBorder="1" applyAlignment="1">
      <alignment horizontal="left" vertical="center"/>
    </xf>
    <xf numFmtId="0" fontId="9" fillId="0" borderId="0" xfId="0" applyFont="1" applyFill="1"/>
    <xf numFmtId="49" fontId="14" fillId="0" borderId="0" xfId="0" applyNumberFormat="1" applyFont="1" applyFill="1" applyBorder="1" applyAlignment="1">
      <alignment vertical="center"/>
    </xf>
    <xf numFmtId="0" fontId="14"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63"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33" xfId="0" applyFont="1" applyFill="1" applyBorder="1" applyAlignment="1">
      <alignment horizontal="center" vertical="center"/>
    </xf>
    <xf numFmtId="0" fontId="3" fillId="0" borderId="5" xfId="0" applyFont="1" applyFill="1" applyBorder="1" applyAlignment="1">
      <alignment vertical="center"/>
    </xf>
    <xf numFmtId="0" fontId="3" fillId="0" borderId="12" xfId="0" applyFont="1" applyFill="1" applyBorder="1" applyAlignment="1">
      <alignment vertical="center"/>
    </xf>
    <xf numFmtId="44" fontId="3" fillId="3" borderId="13" xfId="0" applyNumberFormat="1" applyFont="1" applyFill="1" applyBorder="1" applyAlignment="1">
      <alignment horizontal="center" vertical="center"/>
    </xf>
    <xf numFmtId="44" fontId="3" fillId="3" borderId="49" xfId="2" applyFont="1" applyFill="1" applyBorder="1" applyAlignment="1">
      <alignment horizontal="center" vertical="center"/>
    </xf>
    <xf numFmtId="0" fontId="6" fillId="6" borderId="28" xfId="0" applyFont="1" applyFill="1" applyBorder="1" applyAlignment="1">
      <alignment vertical="center"/>
    </xf>
    <xf numFmtId="0" fontId="6" fillId="6" borderId="69" xfId="0" applyFont="1" applyFill="1" applyBorder="1" applyAlignment="1">
      <alignment vertical="center"/>
    </xf>
    <xf numFmtId="0" fontId="6" fillId="6" borderId="34" xfId="0" applyFont="1" applyFill="1" applyBorder="1" applyAlignment="1">
      <alignment vertical="center"/>
    </xf>
    <xf numFmtId="44" fontId="3" fillId="3" borderId="49" xfId="0" applyNumberFormat="1" applyFont="1" applyFill="1" applyBorder="1" applyAlignment="1">
      <alignment horizontal="center" vertical="center"/>
    </xf>
    <xf numFmtId="0" fontId="6" fillId="6" borderId="6" xfId="0" applyFont="1" applyFill="1" applyBorder="1" applyAlignment="1">
      <alignment vertical="center"/>
    </xf>
    <xf numFmtId="0" fontId="6" fillId="6" borderId="7" xfId="0" applyFont="1" applyFill="1" applyBorder="1" applyAlignment="1">
      <alignment vertical="center"/>
    </xf>
    <xf numFmtId="0" fontId="6" fillId="6" borderId="8" xfId="0" applyFont="1" applyFill="1" applyBorder="1" applyAlignment="1">
      <alignment vertical="center"/>
    </xf>
    <xf numFmtId="0" fontId="6" fillId="6" borderId="75" xfId="0" applyFont="1" applyFill="1" applyBorder="1" applyAlignment="1">
      <alignment vertical="center"/>
    </xf>
    <xf numFmtId="0" fontId="6" fillId="6" borderId="73" xfId="0" applyFont="1" applyFill="1" applyBorder="1" applyAlignment="1">
      <alignment vertical="center"/>
    </xf>
    <xf numFmtId="0" fontId="6" fillId="6" borderId="77" xfId="0" applyFont="1" applyFill="1" applyBorder="1" applyAlignment="1">
      <alignment vertical="center"/>
    </xf>
    <xf numFmtId="0" fontId="6" fillId="6" borderId="78" xfId="0" applyFont="1" applyFill="1" applyBorder="1" applyAlignment="1">
      <alignment vertical="center"/>
    </xf>
    <xf numFmtId="0" fontId="6" fillId="6" borderId="26" xfId="0" applyFont="1" applyFill="1" applyBorder="1" applyAlignment="1">
      <alignment vertical="center"/>
    </xf>
    <xf numFmtId="0" fontId="6" fillId="6" borderId="83" xfId="0" applyFont="1" applyFill="1" applyBorder="1" applyAlignment="1">
      <alignment vertical="center"/>
    </xf>
    <xf numFmtId="165" fontId="3" fillId="0" borderId="5" xfId="1" applyNumberFormat="1" applyFont="1" applyBorder="1" applyAlignment="1" applyProtection="1">
      <alignment horizontal="center" vertical="center"/>
    </xf>
    <xf numFmtId="165" fontId="3" fillId="0" borderId="12" xfId="1" applyNumberFormat="1" applyFont="1" applyBorder="1" applyAlignment="1" applyProtection="1">
      <alignment horizontal="center" vertical="center"/>
    </xf>
    <xf numFmtId="165" fontId="6" fillId="6" borderId="69" xfId="1" applyNumberFormat="1" applyFont="1" applyFill="1" applyBorder="1" applyAlignment="1">
      <alignment vertical="center"/>
    </xf>
    <xf numFmtId="165" fontId="3" fillId="0" borderId="72" xfId="1" applyNumberFormat="1" applyFont="1" applyBorder="1" applyAlignment="1" applyProtection="1">
      <alignment horizontal="center" vertical="center"/>
    </xf>
    <xf numFmtId="165" fontId="6" fillId="6" borderId="73" xfId="1" applyNumberFormat="1" applyFont="1" applyFill="1" applyBorder="1" applyAlignment="1">
      <alignment vertical="center"/>
    </xf>
    <xf numFmtId="165" fontId="6" fillId="6" borderId="26" xfId="1" applyNumberFormat="1" applyFont="1" applyFill="1" applyBorder="1" applyAlignment="1">
      <alignment vertical="center"/>
    </xf>
    <xf numFmtId="0" fontId="3" fillId="0" borderId="72" xfId="0" applyFont="1" applyFill="1" applyBorder="1" applyAlignment="1">
      <alignment vertical="center"/>
    </xf>
    <xf numFmtId="165" fontId="6" fillId="6" borderId="7" xfId="1" applyNumberFormat="1" applyFont="1" applyFill="1" applyBorder="1" applyAlignment="1">
      <alignment vertical="center"/>
    </xf>
    <xf numFmtId="44" fontId="3" fillId="6" borderId="37" xfId="0" applyNumberFormat="1" applyFont="1" applyFill="1" applyBorder="1" applyAlignment="1">
      <alignment horizontal="center" vertical="center"/>
    </xf>
    <xf numFmtId="44" fontId="3" fillId="6" borderId="53" xfId="0" applyNumberFormat="1" applyFont="1" applyFill="1" applyBorder="1" applyAlignment="1">
      <alignment horizontal="center" vertical="center"/>
    </xf>
    <xf numFmtId="0" fontId="10" fillId="0" borderId="11" xfId="0" applyFont="1" applyBorder="1" applyAlignment="1" applyProtection="1">
      <alignment horizontal="center" vertical="center"/>
    </xf>
    <xf numFmtId="0" fontId="10" fillId="0" borderId="12" xfId="0" applyFont="1" applyFill="1" applyBorder="1" applyAlignment="1" applyProtection="1">
      <alignment horizontal="center" vertical="center"/>
    </xf>
    <xf numFmtId="44" fontId="3" fillId="6" borderId="11" xfId="0" applyNumberFormat="1" applyFont="1" applyFill="1" applyBorder="1" applyAlignment="1">
      <alignment horizontal="center" vertical="center"/>
    </xf>
    <xf numFmtId="44" fontId="3" fillId="6" borderId="13" xfId="0" applyNumberFormat="1" applyFont="1" applyFill="1" applyBorder="1" applyAlignment="1">
      <alignment horizontal="center" vertical="center"/>
    </xf>
    <xf numFmtId="0" fontId="3" fillId="0" borderId="67" xfId="0" applyFont="1" applyBorder="1" applyAlignment="1">
      <alignment horizontal="center" vertical="center"/>
    </xf>
    <xf numFmtId="0" fontId="3" fillId="10" borderId="68" xfId="0" applyFont="1" applyFill="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51"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10" xfId="0" applyFont="1" applyFill="1" applyBorder="1" applyAlignment="1">
      <alignment horizontal="center" vertical="center"/>
    </xf>
    <xf numFmtId="0" fontId="9" fillId="4" borderId="51" xfId="0" applyFont="1" applyFill="1" applyBorder="1" applyAlignment="1">
      <alignment horizontal="center" vertical="center"/>
    </xf>
    <xf numFmtId="0" fontId="9" fillId="4" borderId="61" xfId="0" applyFont="1" applyFill="1" applyBorder="1" applyAlignment="1">
      <alignment horizontal="center" vertical="center"/>
    </xf>
    <xf numFmtId="10" fontId="3" fillId="9" borderId="51" xfId="0" applyNumberFormat="1" applyFont="1" applyFill="1" applyBorder="1" applyAlignment="1">
      <alignment horizontal="center" vertical="center"/>
    </xf>
    <xf numFmtId="10" fontId="3" fillId="9" borderId="61" xfId="0" applyNumberFormat="1" applyFont="1" applyFill="1" applyBorder="1" applyAlignment="1">
      <alignment horizontal="center" vertical="center"/>
    </xf>
    <xf numFmtId="0" fontId="6" fillId="4" borderId="51" xfId="0" applyFont="1" applyFill="1" applyBorder="1" applyAlignment="1">
      <alignment horizontal="center" vertical="center"/>
    </xf>
    <xf numFmtId="0" fontId="6" fillId="4" borderId="65" xfId="0" applyFont="1" applyFill="1" applyBorder="1" applyAlignment="1">
      <alignment horizontal="center" vertical="center"/>
    </xf>
    <xf numFmtId="0" fontId="3" fillId="0" borderId="43" xfId="0" applyFont="1" applyBorder="1" applyAlignment="1">
      <alignment horizontal="center"/>
    </xf>
    <xf numFmtId="0" fontId="3" fillId="0" borderId="44" xfId="0" applyFont="1" applyBorder="1" applyAlignment="1">
      <alignment horizontal="center"/>
    </xf>
    <xf numFmtId="0" fontId="3" fillId="0" borderId="64" xfId="0" applyFont="1" applyBorder="1" applyAlignment="1">
      <alignment horizontal="center"/>
    </xf>
    <xf numFmtId="0" fontId="4" fillId="0" borderId="54" xfId="0" applyFont="1" applyBorder="1" applyAlignment="1">
      <alignment horizontal="center"/>
    </xf>
    <xf numFmtId="0" fontId="4" fillId="0" borderId="55" xfId="0" applyFont="1" applyBorder="1" applyAlignment="1">
      <alignment horizontal="center"/>
    </xf>
    <xf numFmtId="0" fontId="4" fillId="0" borderId="56" xfId="0" applyFont="1" applyBorder="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3" fillId="0" borderId="29" xfId="0" applyFont="1" applyFill="1" applyBorder="1" applyAlignment="1">
      <alignment horizontal="left" vertical="center"/>
    </xf>
    <xf numFmtId="0" fontId="3" fillId="0" borderId="70" xfId="0" applyFont="1" applyFill="1" applyBorder="1" applyAlignment="1">
      <alignment horizontal="left" vertical="center"/>
    </xf>
    <xf numFmtId="0" fontId="3" fillId="0" borderId="30" xfId="0" applyFont="1" applyFill="1" applyBorder="1" applyAlignment="1">
      <alignment horizontal="left" vertical="center"/>
    </xf>
    <xf numFmtId="0" fontId="3" fillId="0" borderId="71" xfId="0" applyFont="1" applyFill="1" applyBorder="1" applyAlignment="1">
      <alignment horizontal="left" vertical="center"/>
    </xf>
    <xf numFmtId="0" fontId="3" fillId="0" borderId="48" xfId="0" applyFont="1" applyFill="1" applyBorder="1" applyAlignment="1">
      <alignment horizontal="left" vertical="center"/>
    </xf>
    <xf numFmtId="0" fontId="3" fillId="0" borderId="28" xfId="0" applyFont="1" applyFill="1" applyBorder="1" applyAlignment="1">
      <alignment horizontal="left" vertical="center"/>
    </xf>
    <xf numFmtId="0" fontId="3" fillId="0" borderId="47" xfId="0" applyFont="1" applyFill="1" applyBorder="1" applyAlignment="1">
      <alignment horizontal="left" vertical="center"/>
    </xf>
    <xf numFmtId="0" fontId="6" fillId="4" borderId="75" xfId="0" applyFont="1" applyFill="1" applyBorder="1" applyAlignment="1">
      <alignment horizontal="center" vertical="center"/>
    </xf>
    <xf numFmtId="0" fontId="6" fillId="4" borderId="76" xfId="0" applyFont="1" applyFill="1" applyBorder="1" applyAlignment="1">
      <alignment horizontal="center" vertical="center"/>
    </xf>
    <xf numFmtId="0" fontId="3" fillId="0" borderId="9" xfId="0" applyFont="1" applyFill="1" applyBorder="1" applyAlignment="1">
      <alignment horizontal="left" vertical="center"/>
    </xf>
    <xf numFmtId="0" fontId="3" fillId="0" borderId="5" xfId="0" applyFont="1" applyFill="1" applyBorder="1" applyAlignment="1">
      <alignment horizontal="left" vertical="center"/>
    </xf>
    <xf numFmtId="0" fontId="3" fillId="0" borderId="67" xfId="0" applyFont="1" applyFill="1" applyBorder="1" applyAlignment="1">
      <alignment horizontal="left" vertical="center" wrapText="1"/>
    </xf>
    <xf numFmtId="0" fontId="3" fillId="0" borderId="82"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9" xfId="0" applyFont="1" applyFill="1" applyBorder="1" applyAlignment="1">
      <alignment vertical="center"/>
    </xf>
    <xf numFmtId="0" fontId="3" fillId="0" borderId="5" xfId="0" applyFont="1" applyFill="1" applyBorder="1" applyAlignment="1">
      <alignment vertical="center"/>
    </xf>
    <xf numFmtId="0" fontId="3" fillId="0" borderId="67"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vertical="center"/>
    </xf>
    <xf numFmtId="0" fontId="3" fillId="0" borderId="9" xfId="0" applyFont="1" applyFill="1" applyBorder="1" applyAlignment="1">
      <alignment vertical="center" wrapText="1"/>
    </xf>
    <xf numFmtId="0" fontId="3" fillId="0" borderId="74" xfId="0" applyFont="1" applyFill="1" applyBorder="1" applyAlignment="1">
      <alignment horizontal="left" vertical="center"/>
    </xf>
    <xf numFmtId="0" fontId="3" fillId="0" borderId="78" xfId="0" applyFont="1" applyFill="1" applyBorder="1" applyAlignment="1">
      <alignment horizontal="left" vertical="center"/>
    </xf>
    <xf numFmtId="0" fontId="3" fillId="0" borderId="49" xfId="0" applyFont="1" applyFill="1" applyBorder="1" applyAlignment="1">
      <alignment horizontal="left" vertical="center"/>
    </xf>
    <xf numFmtId="0" fontId="3" fillId="0" borderId="82" xfId="0" applyFont="1" applyFill="1" applyBorder="1" applyAlignment="1">
      <alignment horizontal="left" vertical="center"/>
    </xf>
    <xf numFmtId="0" fontId="3" fillId="0" borderId="14" xfId="0" applyFont="1" applyFill="1" applyBorder="1" applyAlignment="1">
      <alignment horizontal="left" vertical="center"/>
    </xf>
    <xf numFmtId="0" fontId="3" fillId="0" borderId="37" xfId="0" applyFont="1" applyFill="1" applyBorder="1" applyAlignment="1">
      <alignment horizontal="left" vertical="center"/>
    </xf>
    <xf numFmtId="49" fontId="7" fillId="8" borderId="23" xfId="0" applyNumberFormat="1" applyFont="1" applyFill="1" applyBorder="1" applyAlignment="1">
      <alignment horizontal="left" vertical="top" wrapText="1"/>
    </xf>
    <xf numFmtId="49" fontId="7" fillId="8" borderId="0" xfId="0" applyNumberFormat="1" applyFont="1" applyFill="1" applyBorder="1" applyAlignment="1">
      <alignment horizontal="left" vertical="top" wrapText="1"/>
    </xf>
    <xf numFmtId="49" fontId="7" fillId="8" borderId="24" xfId="0" applyNumberFormat="1" applyFont="1" applyFill="1" applyBorder="1" applyAlignment="1">
      <alignment horizontal="left" vertical="top" wrapText="1"/>
    </xf>
    <xf numFmtId="0" fontId="5" fillId="0" borderId="0" xfId="0" applyFont="1" applyFill="1" applyAlignment="1">
      <alignment horizontal="center"/>
    </xf>
    <xf numFmtId="0" fontId="9" fillId="4" borderId="41" xfId="0" applyFont="1" applyFill="1" applyBorder="1" applyAlignment="1">
      <alignment horizontal="center" vertical="center"/>
    </xf>
    <xf numFmtId="44" fontId="3" fillId="3" borderId="20" xfId="0" applyNumberFormat="1" applyFont="1" applyFill="1" applyBorder="1" applyAlignment="1">
      <alignment horizontal="center" vertical="center"/>
    </xf>
  </cellXfs>
  <cellStyles count="3">
    <cellStyle name="Komma" xfId="1" builtinId="3"/>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2:B25"/>
  <sheetViews>
    <sheetView showGridLines="0" tabSelected="1" zoomScale="85" zoomScaleNormal="85" workbookViewId="0"/>
  </sheetViews>
  <sheetFormatPr defaultColWidth="8.7265625" defaultRowHeight="19" x14ac:dyDescent="0.65"/>
  <cols>
    <col min="1" max="1" width="19.26953125" style="2" customWidth="1"/>
    <col min="2" max="2" width="46.81640625" style="2" customWidth="1"/>
    <col min="3" max="3" width="19.26953125" style="2" customWidth="1"/>
    <col min="4" max="16384" width="8.7265625" style="2"/>
  </cols>
  <sheetData>
    <row r="2" spans="2:2" ht="26.5" x14ac:dyDescent="0.85">
      <c r="B2" s="1" t="s">
        <v>130</v>
      </c>
    </row>
    <row r="3" spans="2:2" ht="20.25" customHeight="1" x14ac:dyDescent="0.65">
      <c r="B3" s="3"/>
    </row>
    <row r="4" spans="2:2" ht="20.25" customHeight="1" x14ac:dyDescent="0.65">
      <c r="B4" s="339" t="s">
        <v>233</v>
      </c>
    </row>
    <row r="5" spans="2:2" ht="20.25" customHeight="1" x14ac:dyDescent="0.65">
      <c r="B5" s="3"/>
    </row>
    <row r="6" spans="2:2" ht="20.25" customHeight="1" thickBot="1" x14ac:dyDescent="0.7">
      <c r="B6" s="3" t="s">
        <v>0</v>
      </c>
    </row>
    <row r="7" spans="2:2" ht="20.25" customHeight="1" thickBot="1" x14ac:dyDescent="0.7">
      <c r="B7" s="4"/>
    </row>
    <row r="8" spans="2:2" ht="20.25" customHeight="1" x14ac:dyDescent="0.65">
      <c r="B8" s="3"/>
    </row>
    <row r="9" spans="2:2" ht="20.25" customHeight="1" thickBot="1" x14ac:dyDescent="0.7">
      <c r="B9" s="3" t="s">
        <v>220</v>
      </c>
    </row>
    <row r="10" spans="2:2" ht="20.25" customHeight="1" thickBot="1" x14ac:dyDescent="0.7">
      <c r="B10" s="4"/>
    </row>
    <row r="11" spans="2:2" ht="20.25" customHeight="1" x14ac:dyDescent="0.65">
      <c r="B11" s="3"/>
    </row>
    <row r="12" spans="2:2" ht="20.25" customHeight="1" thickBot="1" x14ac:dyDescent="0.7">
      <c r="B12" s="3" t="s">
        <v>221</v>
      </c>
    </row>
    <row r="13" spans="2:2" ht="20.25" customHeight="1" thickBot="1" x14ac:dyDescent="0.7">
      <c r="B13" s="4"/>
    </row>
    <row r="14" spans="2:2" ht="20.25" customHeight="1" x14ac:dyDescent="0.65">
      <c r="B14" s="3"/>
    </row>
    <row r="15" spans="2:2" ht="20.25" customHeight="1" thickBot="1" x14ac:dyDescent="0.7">
      <c r="B15" s="3" t="s">
        <v>1</v>
      </c>
    </row>
    <row r="16" spans="2:2" ht="20.25" customHeight="1" thickBot="1" x14ac:dyDescent="0.7">
      <c r="B16" s="4"/>
    </row>
    <row r="17" spans="2:2" ht="20.25" customHeight="1" x14ac:dyDescent="0.65">
      <c r="B17" s="3"/>
    </row>
    <row r="18" spans="2:2" ht="20.25" customHeight="1" thickBot="1" x14ac:dyDescent="0.7">
      <c r="B18" s="3" t="s">
        <v>2</v>
      </c>
    </row>
    <row r="19" spans="2:2" x14ac:dyDescent="0.65">
      <c r="B19" s="5"/>
    </row>
    <row r="20" spans="2:2" x14ac:dyDescent="0.65">
      <c r="B20" s="6"/>
    </row>
    <row r="21" spans="2:2" x14ac:dyDescent="0.65">
      <c r="B21" s="6"/>
    </row>
    <row r="22" spans="2:2" x14ac:dyDescent="0.65">
      <c r="B22" s="6"/>
    </row>
    <row r="23" spans="2:2" x14ac:dyDescent="0.65">
      <c r="B23" s="6"/>
    </row>
    <row r="24" spans="2:2" x14ac:dyDescent="0.65">
      <c r="B24" s="6"/>
    </row>
    <row r="25" spans="2:2" ht="19.5" thickBot="1" x14ac:dyDescent="0.7">
      <c r="B25" s="7"/>
    </row>
  </sheetData>
  <sheetProtection algorithmName="SHA-512" hashValue="Nu0YQ0ZafpMF8zyvkUvFZ2FjhohQ/w+wl9on+zWvrj1MGL/+c/m70lJ46xo+WXLUrheQ1dqdL+ZLdLjvnTMiqg==" saltValue="nAUUtWdKmk7nRTAMMzABzA=="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zoomScale="85" zoomScaleNormal="85" workbookViewId="0"/>
  </sheetViews>
  <sheetFormatPr defaultColWidth="8.7265625" defaultRowHeight="19" x14ac:dyDescent="0.65"/>
  <cols>
    <col min="1" max="1" width="4.1796875" style="2" customWidth="1"/>
    <col min="2" max="2" width="13.26953125" style="2" customWidth="1"/>
    <col min="3" max="3" width="4.1796875" style="2" customWidth="1"/>
    <col min="4" max="4" width="96.1796875" style="2" customWidth="1"/>
    <col min="5" max="16384" width="8.7265625" style="2"/>
  </cols>
  <sheetData>
    <row r="2" spans="2:4" ht="26.5" x14ac:dyDescent="0.85">
      <c r="B2" s="8" t="s">
        <v>3</v>
      </c>
    </row>
    <row r="3" spans="2:4" ht="19.5" thickBot="1" x14ac:dyDescent="0.7"/>
    <row r="4" spans="2:4" ht="19.5" thickBot="1" x14ac:dyDescent="0.7">
      <c r="B4" s="9" t="s">
        <v>4</v>
      </c>
      <c r="D4" s="2" t="s">
        <v>48</v>
      </c>
    </row>
    <row r="5" spans="2:4" x14ac:dyDescent="0.65">
      <c r="B5" s="10"/>
    </row>
    <row r="6" spans="2:4" ht="15.75" customHeight="1" thickBot="1" x14ac:dyDescent="0.7"/>
    <row r="7" spans="2:4" ht="38" x14ac:dyDescent="0.65">
      <c r="B7" s="11" t="s">
        <v>5</v>
      </c>
      <c r="D7" s="172" t="s">
        <v>49</v>
      </c>
    </row>
    <row r="8" spans="2:4" x14ac:dyDescent="0.65">
      <c r="B8" s="13"/>
      <c r="D8" s="12"/>
    </row>
    <row r="9" spans="2:4" ht="19.5" thickBot="1" x14ac:dyDescent="0.7"/>
    <row r="10" spans="2:4" ht="57" x14ac:dyDescent="0.65">
      <c r="B10" s="14" t="s">
        <v>6</v>
      </c>
      <c r="D10" s="173" t="s">
        <v>50</v>
      </c>
    </row>
    <row r="11" spans="2:4" x14ac:dyDescent="0.65">
      <c r="B11" s="15"/>
      <c r="D11" s="12"/>
    </row>
    <row r="12" spans="2:4" ht="19.5" thickBot="1" x14ac:dyDescent="0.7"/>
    <row r="13" spans="2:4" ht="19.5" thickBot="1" x14ac:dyDescent="0.7">
      <c r="B13" s="16" t="s">
        <v>7</v>
      </c>
      <c r="D13" s="2" t="s">
        <v>51</v>
      </c>
    </row>
    <row r="14" spans="2:4" ht="19.5" thickBot="1" x14ac:dyDescent="0.7"/>
    <row r="15" spans="2:4" ht="19.5" thickBot="1" x14ac:dyDescent="0.7">
      <c r="B15" s="17" t="s">
        <v>8</v>
      </c>
      <c r="D15" s="2" t="s">
        <v>52</v>
      </c>
    </row>
  </sheetData>
  <sheetProtection algorithmName="SHA-512" hashValue="8VJ+nNO5v4Mp1zRE7ynd4Ga95bfod04Ryd57RIqkiGJPSmTGRnEjSlwfVZm1gGVaM3AkhDltDRfmfcA5TEUchA==" saltValue="h4JOCNxS1+iwuvqmv42GBQ=="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pageSetUpPr fitToPage="1"/>
  </sheetPr>
  <dimension ref="B2:D13"/>
  <sheetViews>
    <sheetView showGridLines="0" zoomScale="85" zoomScaleNormal="85" workbookViewId="0"/>
  </sheetViews>
  <sheetFormatPr defaultColWidth="8.7265625" defaultRowHeight="19" x14ac:dyDescent="0.65"/>
  <cols>
    <col min="1" max="2" width="8.7265625" style="2"/>
    <col min="3" max="3" width="79.26953125" style="12" customWidth="1"/>
    <col min="4" max="4" width="30.26953125" style="19" customWidth="1"/>
    <col min="5" max="16384" width="8.7265625" style="2"/>
  </cols>
  <sheetData>
    <row r="2" spans="2:4" ht="26.5" x14ac:dyDescent="0.85">
      <c r="B2" s="18" t="s">
        <v>219</v>
      </c>
    </row>
    <row r="3" spans="2:4" ht="19.5" thickBot="1" x14ac:dyDescent="0.7"/>
    <row r="4" spans="2:4" s="23" customFormat="1" ht="19.5" thickBot="1" x14ac:dyDescent="0.7">
      <c r="B4" s="20" t="s">
        <v>10</v>
      </c>
      <c r="C4" s="21" t="s">
        <v>93</v>
      </c>
      <c r="D4" s="22" t="s">
        <v>11</v>
      </c>
    </row>
    <row r="5" spans="2:4" ht="54.75" customHeight="1" x14ac:dyDescent="0.65">
      <c r="B5" s="24">
        <v>1</v>
      </c>
      <c r="C5" s="25" t="s">
        <v>232</v>
      </c>
      <c r="D5" s="179" t="s">
        <v>129</v>
      </c>
    </row>
    <row r="6" spans="2:4" ht="54.75" customHeight="1" x14ac:dyDescent="0.65">
      <c r="B6" s="26">
        <v>2</v>
      </c>
      <c r="C6" s="27" t="s">
        <v>222</v>
      </c>
      <c r="D6" s="179" t="s">
        <v>129</v>
      </c>
    </row>
    <row r="7" spans="2:4" ht="54.75" customHeight="1" x14ac:dyDescent="0.65">
      <c r="B7" s="26">
        <v>3</v>
      </c>
      <c r="C7" s="27" t="s">
        <v>72</v>
      </c>
      <c r="D7" s="179" t="s">
        <v>129</v>
      </c>
    </row>
    <row r="8" spans="2:4" ht="54.75" customHeight="1" x14ac:dyDescent="0.65">
      <c r="B8" s="26">
        <v>4</v>
      </c>
      <c r="C8" s="28" t="s">
        <v>77</v>
      </c>
      <c r="D8" s="180" t="s">
        <v>79</v>
      </c>
    </row>
    <row r="9" spans="2:4" ht="54.75" customHeight="1" x14ac:dyDescent="0.65">
      <c r="B9" s="26">
        <v>5</v>
      </c>
      <c r="C9" s="27" t="s">
        <v>73</v>
      </c>
      <c r="D9" s="180" t="s">
        <v>79</v>
      </c>
    </row>
    <row r="10" spans="2:4" ht="54.75" customHeight="1" x14ac:dyDescent="0.65">
      <c r="B10" s="26">
        <v>6</v>
      </c>
      <c r="C10" s="27" t="s">
        <v>12</v>
      </c>
      <c r="D10" s="180" t="s">
        <v>79</v>
      </c>
    </row>
    <row r="11" spans="2:4" ht="76" x14ac:dyDescent="0.65">
      <c r="B11" s="26">
        <v>7</v>
      </c>
      <c r="C11" s="27" t="s">
        <v>131</v>
      </c>
      <c r="D11" s="180" t="s">
        <v>79</v>
      </c>
    </row>
    <row r="12" spans="2:4" ht="76" x14ac:dyDescent="0.65">
      <c r="B12" s="281">
        <v>8</v>
      </c>
      <c r="C12" s="27" t="s">
        <v>230</v>
      </c>
      <c r="D12" s="282" t="s">
        <v>87</v>
      </c>
    </row>
    <row r="13" spans="2:4" ht="54.65" customHeight="1" thickBot="1" x14ac:dyDescent="0.7">
      <c r="B13" s="29">
        <v>9</v>
      </c>
      <c r="C13" s="30" t="s">
        <v>71</v>
      </c>
      <c r="D13" s="181" t="s">
        <v>129</v>
      </c>
    </row>
  </sheetData>
  <sheetProtection algorithmName="SHA-512" hashValue="Awl5X3DhgtRyurfCvYed4ejRaMR/OxV5dHO4vkjgXoRg1wtDVtcFlHDx1IA4p23jWlFB82k+nglFf1aLf1i6hQ==" saltValue="a8aJFmETnLDgbbdGM1D8Ig==" spinCount="100000" sheet="1" objects="1" scenarios="1"/>
  <pageMargins left="0.7" right="0.7" top="0.75" bottom="0.75" header="0.3" footer="0.3"/>
  <pageSetup paperSize="9" scale="8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pageSetUpPr fitToPage="1"/>
  </sheetPr>
  <dimension ref="B2:K23"/>
  <sheetViews>
    <sheetView showGridLines="0" zoomScale="85" zoomScaleNormal="85" workbookViewId="0"/>
  </sheetViews>
  <sheetFormatPr defaultColWidth="8.7265625" defaultRowHeight="19" x14ac:dyDescent="0.65"/>
  <cols>
    <col min="1" max="1" width="8.7265625" style="2"/>
    <col min="2" max="2" width="61.26953125" style="2" customWidth="1"/>
    <col min="3" max="7" width="15.54296875" style="31" customWidth="1"/>
    <col min="8" max="9" width="15.1796875" style="31" customWidth="1"/>
    <col min="10" max="10" width="18.7265625" style="31" customWidth="1"/>
    <col min="11" max="11" width="15.1796875" style="31" customWidth="1"/>
    <col min="12" max="16384" width="8.7265625" style="2"/>
  </cols>
  <sheetData>
    <row r="2" spans="2:11" ht="26.5" x14ac:dyDescent="0.85">
      <c r="B2" s="8" t="s">
        <v>9</v>
      </c>
    </row>
    <row r="3" spans="2:11" ht="19.5" thickBot="1" x14ac:dyDescent="0.7"/>
    <row r="4" spans="2:11" ht="19.5" thickBot="1" x14ac:dyDescent="0.7">
      <c r="B4" s="32" t="s">
        <v>13</v>
      </c>
      <c r="C4" s="285" t="s">
        <v>14</v>
      </c>
      <c r="D4" s="286"/>
      <c r="E4" s="286"/>
      <c r="F4" s="286"/>
      <c r="G4" s="287"/>
      <c r="H4" s="283" t="s">
        <v>15</v>
      </c>
      <c r="I4" s="284"/>
      <c r="K4" s="2"/>
    </row>
    <row r="5" spans="2:11" ht="21.75" customHeight="1" thickBot="1" x14ac:dyDescent="0.7">
      <c r="B5" s="213" t="s">
        <v>16</v>
      </c>
      <c r="C5" s="69" t="s">
        <v>17</v>
      </c>
      <c r="D5" s="70" t="s">
        <v>18</v>
      </c>
      <c r="E5" s="70" t="s">
        <v>19</v>
      </c>
      <c r="F5" s="70" t="s">
        <v>20</v>
      </c>
      <c r="G5" s="214" t="s">
        <v>21</v>
      </c>
      <c r="H5" s="69" t="s">
        <v>21</v>
      </c>
      <c r="I5" s="135" t="s">
        <v>22</v>
      </c>
      <c r="J5" s="214" t="s">
        <v>23</v>
      </c>
      <c r="K5" s="2"/>
    </row>
    <row r="6" spans="2:11" ht="21.75" customHeight="1" x14ac:dyDescent="0.65">
      <c r="B6" s="33" t="s">
        <v>79</v>
      </c>
      <c r="C6" s="288"/>
      <c r="D6" s="289"/>
      <c r="E6" s="289"/>
      <c r="F6" s="289"/>
      <c r="G6" s="290"/>
      <c r="H6" s="288"/>
      <c r="I6" s="290"/>
      <c r="J6" s="36"/>
      <c r="K6" s="2"/>
    </row>
    <row r="7" spans="2:11" ht="21.75" customHeight="1" x14ac:dyDescent="0.65">
      <c r="B7" s="37" t="s">
        <v>81</v>
      </c>
      <c r="C7" s="38">
        <f>Print!F14</f>
        <v>0</v>
      </c>
      <c r="D7" s="43">
        <f>Print!G14</f>
        <v>0</v>
      </c>
      <c r="E7" s="43">
        <f>Print!H14</f>
        <v>0</v>
      </c>
      <c r="F7" s="43">
        <f>Print!I14</f>
        <v>0</v>
      </c>
      <c r="G7" s="44">
        <f>Print!J14</f>
        <v>0</v>
      </c>
      <c r="H7" s="40"/>
      <c r="I7" s="41"/>
      <c r="J7" s="42">
        <f>SUM(C7:I7)</f>
        <v>0</v>
      </c>
      <c r="K7" s="2"/>
    </row>
    <row r="8" spans="2:11" ht="21.75" customHeight="1" x14ac:dyDescent="0.65">
      <c r="B8" s="37" t="s">
        <v>82</v>
      </c>
      <c r="C8" s="38">
        <f>Print!E28</f>
        <v>0</v>
      </c>
      <c r="D8" s="43">
        <f>Print!F28</f>
        <v>0</v>
      </c>
      <c r="E8" s="43">
        <f>Print!G28</f>
        <v>0</v>
      </c>
      <c r="F8" s="43">
        <f>Print!H28</f>
        <v>0</v>
      </c>
      <c r="G8" s="44">
        <f>Print!I28</f>
        <v>0</v>
      </c>
      <c r="H8" s="38">
        <f>Print!J28</f>
        <v>0</v>
      </c>
      <c r="I8" s="44">
        <f>Print!K28</f>
        <v>0</v>
      </c>
      <c r="J8" s="42">
        <f t="shared" ref="J8:J10" si="0">SUM(C8:I8)</f>
        <v>0</v>
      </c>
      <c r="K8" s="2"/>
    </row>
    <row r="9" spans="2:11" ht="21.75" customHeight="1" x14ac:dyDescent="0.65">
      <c r="B9" s="37" t="s">
        <v>136</v>
      </c>
      <c r="C9" s="38">
        <f>Print!G41</f>
        <v>0</v>
      </c>
      <c r="D9" s="43">
        <f>Print!H41</f>
        <v>0</v>
      </c>
      <c r="E9" s="43">
        <f>Print!I41</f>
        <v>0</v>
      </c>
      <c r="F9" s="43">
        <f>Print!J41</f>
        <v>0</v>
      </c>
      <c r="G9" s="44">
        <f>Print!K41</f>
        <v>0</v>
      </c>
      <c r="H9" s="38">
        <f>Print!L41</f>
        <v>0</v>
      </c>
      <c r="I9" s="44">
        <f>Print!M41</f>
        <v>0</v>
      </c>
      <c r="J9" s="42">
        <f t="shared" si="0"/>
        <v>0</v>
      </c>
      <c r="K9" s="2"/>
    </row>
    <row r="10" spans="2:11" ht="21.75" customHeight="1" x14ac:dyDescent="0.65">
      <c r="B10" s="37" t="s">
        <v>138</v>
      </c>
      <c r="C10" s="38">
        <f>Print!C52</f>
        <v>0</v>
      </c>
      <c r="D10" s="39"/>
      <c r="E10" s="39"/>
      <c r="F10" s="39"/>
      <c r="G10" s="41"/>
      <c r="H10" s="40"/>
      <c r="I10" s="41"/>
      <c r="J10" s="42">
        <f t="shared" si="0"/>
        <v>0</v>
      </c>
      <c r="K10" s="2"/>
    </row>
    <row r="11" spans="2:11" ht="21.75" customHeight="1" x14ac:dyDescent="0.65">
      <c r="B11" s="185" t="s">
        <v>87</v>
      </c>
      <c r="C11" s="291"/>
      <c r="D11" s="292"/>
      <c r="E11" s="292"/>
      <c r="F11" s="292"/>
      <c r="G11" s="293"/>
      <c r="H11" s="291"/>
      <c r="I11" s="293"/>
      <c r="J11" s="186"/>
      <c r="K11" s="2"/>
    </row>
    <row r="12" spans="2:11" ht="21.75" customHeight="1" x14ac:dyDescent="0.65">
      <c r="B12" s="37" t="s">
        <v>149</v>
      </c>
      <c r="C12" s="38">
        <f>Repro!H9</f>
        <v>0</v>
      </c>
      <c r="D12" s="43">
        <f>Repro!I9</f>
        <v>0</v>
      </c>
      <c r="E12" s="43">
        <f>Repro!J9</f>
        <v>0</v>
      </c>
      <c r="F12" s="43">
        <f>Repro!K9</f>
        <v>0</v>
      </c>
      <c r="G12" s="44">
        <f>Repro!L9</f>
        <v>0</v>
      </c>
      <c r="H12" s="38">
        <f>Repro!M9</f>
        <v>0</v>
      </c>
      <c r="I12" s="44">
        <f>Repro!N9</f>
        <v>0</v>
      </c>
      <c r="J12" s="42">
        <f>SUM(C12:I12)</f>
        <v>0</v>
      </c>
      <c r="K12" s="2"/>
    </row>
    <row r="13" spans="2:11" ht="21.75" customHeight="1" thickBot="1" x14ac:dyDescent="0.7">
      <c r="B13" s="217" t="s">
        <v>225</v>
      </c>
      <c r="C13" s="184">
        <f>Repro!F121</f>
        <v>0</v>
      </c>
      <c r="D13" s="215">
        <f>Repro!G121</f>
        <v>0</v>
      </c>
      <c r="E13" s="215">
        <f>Repro!H121</f>
        <v>0</v>
      </c>
      <c r="F13" s="215">
        <f>Repro!I121</f>
        <v>0</v>
      </c>
      <c r="G13" s="216">
        <f>Repro!J121</f>
        <v>0</v>
      </c>
      <c r="H13" s="184">
        <f>Repro!K121</f>
        <v>0</v>
      </c>
      <c r="I13" s="216">
        <f>Repro!L121</f>
        <v>0</v>
      </c>
      <c r="J13" s="187">
        <f t="shared" ref="J13" si="1">SUM(C13:I13)</f>
        <v>0</v>
      </c>
      <c r="K13" s="2"/>
    </row>
    <row r="14" spans="2:11" ht="21.75" customHeight="1" thickBot="1" x14ac:dyDescent="0.7">
      <c r="B14" s="212" t="s">
        <v>24</v>
      </c>
      <c r="C14" s="207">
        <f>SUM(C7:C13)</f>
        <v>0</v>
      </c>
      <c r="D14" s="208">
        <f>SUM(D7:D13)</f>
        <v>0</v>
      </c>
      <c r="E14" s="208">
        <f>SUM(E7:E13)</f>
        <v>0</v>
      </c>
      <c r="F14" s="208">
        <f>SUM(F7:F13)</f>
        <v>0</v>
      </c>
      <c r="G14" s="209">
        <f>SUM(G7:G13)</f>
        <v>0</v>
      </c>
      <c r="H14" s="207">
        <f>SUM(H7:H13)</f>
        <v>0</v>
      </c>
      <c r="I14" s="210">
        <f>SUM(I7:I13)</f>
        <v>0</v>
      </c>
      <c r="J14" s="211">
        <f>SUM(J7:J13)</f>
        <v>0</v>
      </c>
      <c r="K14" s="2"/>
    </row>
    <row r="16" spans="2:11" x14ac:dyDescent="0.65">
      <c r="B16" s="45" t="s">
        <v>6</v>
      </c>
      <c r="C16" s="46"/>
      <c r="D16" s="47"/>
      <c r="E16" s="48"/>
      <c r="F16" s="15"/>
      <c r="G16" s="15"/>
      <c r="H16" s="15"/>
      <c r="I16" s="15"/>
      <c r="J16" s="15"/>
      <c r="K16" s="2"/>
    </row>
    <row r="17" spans="2:11" x14ac:dyDescent="0.65">
      <c r="B17" s="49" t="s">
        <v>60</v>
      </c>
      <c r="C17" s="50"/>
      <c r="D17" s="51"/>
      <c r="E17" s="52"/>
      <c r="F17" s="15"/>
      <c r="G17" s="15"/>
      <c r="H17" s="15"/>
      <c r="I17" s="15"/>
      <c r="J17" s="15"/>
      <c r="K17" s="2"/>
    </row>
    <row r="18" spans="2:11" x14ac:dyDescent="0.65">
      <c r="B18" s="49" t="s">
        <v>61</v>
      </c>
      <c r="C18" s="50"/>
      <c r="D18" s="51"/>
      <c r="E18" s="52"/>
      <c r="F18" s="15"/>
      <c r="G18" s="15"/>
      <c r="H18" s="15"/>
      <c r="I18" s="15"/>
      <c r="J18" s="15"/>
      <c r="K18" s="2"/>
    </row>
    <row r="19" spans="2:11" x14ac:dyDescent="0.65">
      <c r="B19" s="49" t="s">
        <v>62</v>
      </c>
      <c r="C19" s="50"/>
      <c r="D19" s="51"/>
      <c r="E19" s="52"/>
      <c r="F19" s="15"/>
      <c r="G19" s="15"/>
      <c r="H19" s="15"/>
      <c r="I19" s="15"/>
      <c r="J19" s="15"/>
      <c r="K19" s="2"/>
    </row>
    <row r="20" spans="2:11" x14ac:dyDescent="0.65">
      <c r="B20" s="53" t="s">
        <v>63</v>
      </c>
      <c r="C20" s="54"/>
      <c r="D20" s="55"/>
      <c r="E20" s="56"/>
      <c r="F20" s="15"/>
      <c r="G20" s="15"/>
      <c r="H20" s="15"/>
      <c r="I20" s="15"/>
      <c r="J20" s="15"/>
      <c r="K20" s="2"/>
    </row>
    <row r="23" spans="2:11" x14ac:dyDescent="0.65">
      <c r="B23" s="57"/>
    </row>
  </sheetData>
  <sheetProtection algorithmName="SHA-512" hashValue="Mpdz2A6QIYk1u9yeWl0CF1RtRbPkIMV3Bk02JItp0XLgHySjJam0qiwpuTiANoNotU1CyY1wUu9s336qJG1WwQ==" saltValue="Ft7mFdU1hicL7tUwY3G+wA==" spinCount="100000" sheet="1" objects="1" scenarios="1"/>
  <mergeCells count="6">
    <mergeCell ref="H4:I4"/>
    <mergeCell ref="C4:G4"/>
    <mergeCell ref="C6:G6"/>
    <mergeCell ref="H6:I6"/>
    <mergeCell ref="C11:G11"/>
    <mergeCell ref="H11:I11"/>
  </mergeCells>
  <pageMargins left="0.7" right="0.7" top="0.75" bottom="0.75" header="0.3" footer="0.3"/>
  <pageSetup paperSize="9" scale="6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pageSetUpPr fitToPage="1"/>
  </sheetPr>
  <dimension ref="B2:XFD60"/>
  <sheetViews>
    <sheetView showGridLines="0" zoomScale="85" zoomScaleNormal="85" workbookViewId="0"/>
  </sheetViews>
  <sheetFormatPr defaultColWidth="8.7265625" defaultRowHeight="19" x14ac:dyDescent="0.65"/>
  <cols>
    <col min="1" max="1" width="8.7265625" style="2"/>
    <col min="2" max="2" width="20.453125" style="2" customWidth="1"/>
    <col min="3" max="3" width="40" style="2" customWidth="1"/>
    <col min="4" max="4" width="12.81640625" style="2" customWidth="1"/>
    <col min="5" max="12" width="13.81640625" style="2" customWidth="1"/>
    <col min="13" max="13" width="12.81640625" style="2" customWidth="1"/>
    <col min="14" max="14" width="12.1796875" style="2" bestFit="1" customWidth="1"/>
    <col min="15" max="16384" width="8.7265625" style="2"/>
  </cols>
  <sheetData>
    <row r="2" spans="2:13 16384:16384" ht="26.5" x14ac:dyDescent="0.85">
      <c r="B2" s="8" t="s">
        <v>79</v>
      </c>
    </row>
    <row r="3" spans="2:13 16384:16384" ht="27" thickBot="1" x14ac:dyDescent="0.9">
      <c r="B3" s="8"/>
    </row>
    <row r="4" spans="2:13 16384:16384" ht="19.5" thickBot="1" x14ac:dyDescent="0.7">
      <c r="F4" s="303" t="s">
        <v>95</v>
      </c>
      <c r="G4" s="304"/>
      <c r="H4" s="304"/>
      <c r="I4" s="304"/>
      <c r="J4" s="304"/>
      <c r="K4" s="304"/>
      <c r="L4" s="305"/>
    </row>
    <row r="5" spans="2:13 16384:16384" ht="19.5" thickBot="1" x14ac:dyDescent="0.7">
      <c r="B5" s="32" t="s">
        <v>81</v>
      </c>
      <c r="F5" s="306" t="s">
        <v>53</v>
      </c>
      <c r="G5" s="307"/>
      <c r="H5" s="307"/>
      <c r="I5" s="307"/>
      <c r="J5" s="308"/>
      <c r="K5" s="300" t="s">
        <v>15</v>
      </c>
      <c r="L5" s="301"/>
    </row>
    <row r="6" spans="2:13 16384:16384" ht="38.5" thickBot="1" x14ac:dyDescent="0.7">
      <c r="B6" s="69" t="s">
        <v>29</v>
      </c>
      <c r="C6" s="70" t="s">
        <v>30</v>
      </c>
      <c r="D6" s="71" t="s">
        <v>31</v>
      </c>
      <c r="E6" s="72" t="s">
        <v>68</v>
      </c>
      <c r="F6" s="73" t="s">
        <v>17</v>
      </c>
      <c r="G6" s="74" t="s">
        <v>18</v>
      </c>
      <c r="H6" s="74" t="s">
        <v>19</v>
      </c>
      <c r="I6" s="74" t="s">
        <v>20</v>
      </c>
      <c r="J6" s="75" t="s">
        <v>21</v>
      </c>
      <c r="K6" s="73" t="s">
        <v>22</v>
      </c>
      <c r="L6" s="60" t="s">
        <v>54</v>
      </c>
    </row>
    <row r="7" spans="2:13 16384:16384" ht="20.149999999999999" customHeight="1" x14ac:dyDescent="0.65">
      <c r="B7" s="138" t="s">
        <v>28</v>
      </c>
      <c r="C7" s="76" t="s">
        <v>55</v>
      </c>
      <c r="D7" s="139">
        <v>52</v>
      </c>
      <c r="E7" s="77">
        <v>0</v>
      </c>
      <c r="F7" s="78">
        <f t="shared" ref="F7:F13" si="0">$D7*$E7*12</f>
        <v>0</v>
      </c>
      <c r="G7" s="79">
        <f t="shared" ref="G7:J13" si="1">$D7*$E7*12</f>
        <v>0</v>
      </c>
      <c r="H7" s="79">
        <f t="shared" si="1"/>
        <v>0</v>
      </c>
      <c r="I7" s="79">
        <f t="shared" si="1"/>
        <v>0</v>
      </c>
      <c r="J7" s="80">
        <f t="shared" si="1"/>
        <v>0</v>
      </c>
      <c r="K7" s="81"/>
      <c r="L7" s="82"/>
      <c r="M7" s="83"/>
    </row>
    <row r="8" spans="2:13 16384:16384" ht="20.149999999999999" customHeight="1" x14ac:dyDescent="0.65">
      <c r="B8" s="140" t="s">
        <v>66</v>
      </c>
      <c r="C8" s="141" t="s">
        <v>132</v>
      </c>
      <c r="D8" s="141">
        <v>0</v>
      </c>
      <c r="E8" s="84">
        <v>0</v>
      </c>
      <c r="F8" s="85">
        <f t="shared" si="0"/>
        <v>0</v>
      </c>
      <c r="G8" s="86">
        <f t="shared" si="1"/>
        <v>0</v>
      </c>
      <c r="H8" s="86">
        <f t="shared" si="1"/>
        <v>0</v>
      </c>
      <c r="I8" s="86">
        <f t="shared" si="1"/>
        <v>0</v>
      </c>
      <c r="J8" s="87">
        <f t="shared" si="1"/>
        <v>0</v>
      </c>
      <c r="K8" s="88"/>
      <c r="L8" s="89"/>
      <c r="M8" s="83"/>
    </row>
    <row r="9" spans="2:13 16384:16384" ht="20.149999999999999" customHeight="1" x14ac:dyDescent="0.65">
      <c r="B9" s="140" t="s">
        <v>66</v>
      </c>
      <c r="C9" s="141" t="s">
        <v>133</v>
      </c>
      <c r="D9" s="141">
        <v>0</v>
      </c>
      <c r="E9" s="84">
        <v>0</v>
      </c>
      <c r="F9" s="85">
        <f t="shared" si="0"/>
        <v>0</v>
      </c>
      <c r="G9" s="86">
        <f t="shared" si="1"/>
        <v>0</v>
      </c>
      <c r="H9" s="86">
        <f t="shared" si="1"/>
        <v>0</v>
      </c>
      <c r="I9" s="86">
        <f t="shared" si="1"/>
        <v>0</v>
      </c>
      <c r="J9" s="87">
        <f t="shared" si="1"/>
        <v>0</v>
      </c>
      <c r="K9" s="88"/>
      <c r="L9" s="89"/>
      <c r="M9" s="83"/>
    </row>
    <row r="10" spans="2:13 16384:16384" ht="20.149999999999999" customHeight="1" x14ac:dyDescent="0.65">
      <c r="B10" s="142" t="s">
        <v>32</v>
      </c>
      <c r="C10" s="90" t="s">
        <v>55</v>
      </c>
      <c r="D10" s="143">
        <v>27</v>
      </c>
      <c r="E10" s="84">
        <v>0</v>
      </c>
      <c r="F10" s="85">
        <f t="shared" si="0"/>
        <v>0</v>
      </c>
      <c r="G10" s="86">
        <f t="shared" si="1"/>
        <v>0</v>
      </c>
      <c r="H10" s="86">
        <f t="shared" si="1"/>
        <v>0</v>
      </c>
      <c r="I10" s="86">
        <f t="shared" si="1"/>
        <v>0</v>
      </c>
      <c r="J10" s="87">
        <f t="shared" si="1"/>
        <v>0</v>
      </c>
      <c r="K10" s="88"/>
      <c r="L10" s="89"/>
      <c r="M10" s="83"/>
    </row>
    <row r="11" spans="2:13 16384:16384" ht="20.149999999999999" customHeight="1" x14ac:dyDescent="0.65">
      <c r="B11" s="140" t="s">
        <v>66</v>
      </c>
      <c r="C11" s="141" t="s">
        <v>132</v>
      </c>
      <c r="D11" s="143">
        <v>0</v>
      </c>
      <c r="E11" s="84">
        <v>0</v>
      </c>
      <c r="F11" s="85">
        <f t="shared" si="0"/>
        <v>0</v>
      </c>
      <c r="G11" s="86">
        <f t="shared" si="1"/>
        <v>0</v>
      </c>
      <c r="H11" s="86">
        <f t="shared" si="1"/>
        <v>0</v>
      </c>
      <c r="I11" s="86">
        <f t="shared" si="1"/>
        <v>0</v>
      </c>
      <c r="J11" s="87">
        <f t="shared" si="1"/>
        <v>0</v>
      </c>
      <c r="K11" s="88"/>
      <c r="L11" s="89"/>
      <c r="M11" s="83"/>
    </row>
    <row r="12" spans="2:13 16384:16384" ht="20.149999999999999" customHeight="1" x14ac:dyDescent="0.65">
      <c r="B12" s="140" t="s">
        <v>66</v>
      </c>
      <c r="C12" s="141" t="s">
        <v>133</v>
      </c>
      <c r="D12" s="141">
        <v>0</v>
      </c>
      <c r="E12" s="84">
        <v>0</v>
      </c>
      <c r="F12" s="85">
        <f t="shared" si="0"/>
        <v>0</v>
      </c>
      <c r="G12" s="86">
        <f t="shared" si="1"/>
        <v>0</v>
      </c>
      <c r="H12" s="86">
        <f t="shared" si="1"/>
        <v>0</v>
      </c>
      <c r="I12" s="86">
        <f t="shared" si="1"/>
        <v>0</v>
      </c>
      <c r="J12" s="87">
        <f t="shared" si="1"/>
        <v>0</v>
      </c>
      <c r="K12" s="88"/>
      <c r="L12" s="89"/>
      <c r="M12" s="83"/>
    </row>
    <row r="13" spans="2:13 16384:16384" ht="20.149999999999999" customHeight="1" thickBot="1" x14ac:dyDescent="0.7">
      <c r="B13" s="277" t="s">
        <v>66</v>
      </c>
      <c r="C13" s="278" t="s">
        <v>223</v>
      </c>
      <c r="D13" s="278">
        <v>0</v>
      </c>
      <c r="E13" s="91">
        <v>0</v>
      </c>
      <c r="F13" s="257">
        <f t="shared" si="0"/>
        <v>0</v>
      </c>
      <c r="G13" s="117">
        <f t="shared" si="1"/>
        <v>0</v>
      </c>
      <c r="H13" s="117">
        <f t="shared" si="1"/>
        <v>0</v>
      </c>
      <c r="I13" s="117">
        <f t="shared" si="1"/>
        <v>0</v>
      </c>
      <c r="J13" s="118">
        <f t="shared" si="1"/>
        <v>0</v>
      </c>
      <c r="K13" s="279"/>
      <c r="L13" s="280"/>
      <c r="M13" s="83"/>
    </row>
    <row r="14" spans="2:13 16384:16384" ht="20.25" customHeight="1" thickBot="1" x14ac:dyDescent="0.7">
      <c r="E14" s="92" t="s">
        <v>27</v>
      </c>
      <c r="F14" s="120">
        <f>SUM(F7:F13)</f>
        <v>0</v>
      </c>
      <c r="G14" s="121">
        <f>SUM(G7:G13)</f>
        <v>0</v>
      </c>
      <c r="H14" s="121">
        <f>SUM(H7:H13)</f>
        <v>0</v>
      </c>
      <c r="I14" s="121">
        <f>SUM(I7:I13)</f>
        <v>0</v>
      </c>
      <c r="J14" s="122">
        <f>SUM(J7:J13)</f>
        <v>0</v>
      </c>
      <c r="K14" s="275"/>
      <c r="L14" s="276"/>
      <c r="M14" s="224">
        <f>SUM(F14:J14)</f>
        <v>0</v>
      </c>
      <c r="XFD14" s="96"/>
    </row>
    <row r="16" spans="2:13 16384:16384" x14ac:dyDescent="0.65">
      <c r="B16" s="45" t="s">
        <v>6</v>
      </c>
      <c r="C16" s="46"/>
      <c r="D16" s="47"/>
      <c r="E16" s="66"/>
      <c r="F16" s="66"/>
      <c r="G16" s="66"/>
      <c r="H16" s="66"/>
      <c r="I16" s="66"/>
      <c r="J16" s="66"/>
      <c r="K16" s="66"/>
      <c r="L16" s="97"/>
    </row>
    <row r="17" spans="2:12" x14ac:dyDescent="0.65">
      <c r="B17" s="49" t="s">
        <v>57</v>
      </c>
      <c r="C17" s="50"/>
      <c r="D17" s="51"/>
      <c r="E17" s="67"/>
      <c r="F17" s="67"/>
      <c r="G17" s="67"/>
      <c r="H17" s="67"/>
      <c r="I17" s="67"/>
      <c r="J17" s="67"/>
      <c r="K17" s="67"/>
      <c r="L17" s="98"/>
    </row>
    <row r="18" spans="2:12" x14ac:dyDescent="0.65">
      <c r="B18" s="49" t="s">
        <v>134</v>
      </c>
      <c r="C18" s="50"/>
      <c r="D18" s="50"/>
      <c r="E18" s="50"/>
      <c r="F18" s="50"/>
      <c r="G18" s="50"/>
      <c r="H18" s="50"/>
      <c r="I18" s="50"/>
      <c r="J18" s="50"/>
      <c r="K18" s="50"/>
      <c r="L18" s="99"/>
    </row>
    <row r="19" spans="2:12" x14ac:dyDescent="0.65">
      <c r="B19" s="49" t="s">
        <v>69</v>
      </c>
      <c r="C19" s="50"/>
      <c r="D19" s="51"/>
      <c r="E19" s="67"/>
      <c r="F19" s="67"/>
      <c r="G19" s="67"/>
      <c r="H19" s="67"/>
      <c r="I19" s="67"/>
      <c r="J19" s="50"/>
      <c r="K19" s="67"/>
      <c r="L19" s="99"/>
    </row>
    <row r="20" spans="2:12" x14ac:dyDescent="0.65">
      <c r="B20" s="53" t="s">
        <v>58</v>
      </c>
      <c r="C20" s="54"/>
      <c r="D20" s="55"/>
      <c r="E20" s="68"/>
      <c r="F20" s="68"/>
      <c r="G20" s="68"/>
      <c r="H20" s="68"/>
      <c r="I20" s="68"/>
      <c r="J20" s="68"/>
      <c r="K20" s="68"/>
      <c r="L20" s="100"/>
    </row>
    <row r="22" spans="2:12" ht="19.5" thickBot="1" x14ac:dyDescent="0.7"/>
    <row r="23" spans="2:12" ht="19.5" thickBot="1" x14ac:dyDescent="0.7">
      <c r="E23" s="303" t="s">
        <v>33</v>
      </c>
      <c r="F23" s="304"/>
      <c r="G23" s="304"/>
      <c r="H23" s="304"/>
      <c r="I23" s="304"/>
      <c r="J23" s="304"/>
      <c r="K23" s="305"/>
    </row>
    <row r="24" spans="2:12" ht="19.5" thickBot="1" x14ac:dyDescent="0.7">
      <c r="B24" s="32" t="s">
        <v>82</v>
      </c>
      <c r="E24" s="300" t="s">
        <v>14</v>
      </c>
      <c r="F24" s="302"/>
      <c r="G24" s="302"/>
      <c r="H24" s="302"/>
      <c r="I24" s="301"/>
      <c r="J24" s="300" t="s">
        <v>15</v>
      </c>
      <c r="K24" s="301"/>
    </row>
    <row r="25" spans="2:12" ht="20.25" customHeight="1" x14ac:dyDescent="0.65">
      <c r="B25" s="34" t="s">
        <v>34</v>
      </c>
      <c r="C25" s="101" t="s">
        <v>35</v>
      </c>
      <c r="D25" s="102" t="s">
        <v>36</v>
      </c>
      <c r="E25" s="103" t="s">
        <v>17</v>
      </c>
      <c r="F25" s="104" t="s">
        <v>18</v>
      </c>
      <c r="G25" s="104" t="s">
        <v>19</v>
      </c>
      <c r="H25" s="104" t="s">
        <v>20</v>
      </c>
      <c r="I25" s="340" t="s">
        <v>21</v>
      </c>
      <c r="J25" s="103" t="s">
        <v>22</v>
      </c>
      <c r="K25" s="105" t="s">
        <v>54</v>
      </c>
    </row>
    <row r="26" spans="2:12" ht="20.25" customHeight="1" x14ac:dyDescent="0.65">
      <c r="B26" s="144" t="s">
        <v>64</v>
      </c>
      <c r="C26" s="145">
        <v>200000</v>
      </c>
      <c r="D26" s="106">
        <v>0</v>
      </c>
      <c r="E26" s="107">
        <f>$C26*$D26*12</f>
        <v>0</v>
      </c>
      <c r="F26" s="86">
        <f>$C26*$D26*12</f>
        <v>0</v>
      </c>
      <c r="G26" s="86">
        <f t="shared" ref="G26:K27" si="2">$C26*$D26*12</f>
        <v>0</v>
      </c>
      <c r="H26" s="86">
        <f t="shared" si="2"/>
        <v>0</v>
      </c>
      <c r="I26" s="87">
        <f t="shared" si="2"/>
        <v>0</v>
      </c>
      <c r="J26" s="107">
        <f t="shared" si="2"/>
        <v>0</v>
      </c>
      <c r="K26" s="108">
        <f t="shared" si="2"/>
        <v>0</v>
      </c>
    </row>
    <row r="27" spans="2:12" ht="20.25" customHeight="1" thickBot="1" x14ac:dyDescent="0.7">
      <c r="B27" s="146" t="s">
        <v>65</v>
      </c>
      <c r="C27" s="147">
        <v>250000</v>
      </c>
      <c r="D27" s="110">
        <v>0</v>
      </c>
      <c r="E27" s="201">
        <f>$C27*$D27*12</f>
        <v>0</v>
      </c>
      <c r="F27" s="202">
        <f t="shared" ref="F27:K27" si="3">$C27*$D27*12</f>
        <v>0</v>
      </c>
      <c r="G27" s="202">
        <f t="shared" si="2"/>
        <v>0</v>
      </c>
      <c r="H27" s="202">
        <f t="shared" si="2"/>
        <v>0</v>
      </c>
      <c r="I27" s="341">
        <f t="shared" si="2"/>
        <v>0</v>
      </c>
      <c r="J27" s="201">
        <f t="shared" si="2"/>
        <v>0</v>
      </c>
      <c r="K27" s="203">
        <f t="shared" si="2"/>
        <v>0</v>
      </c>
    </row>
    <row r="28" spans="2:12" ht="20.25" customHeight="1" thickBot="1" x14ac:dyDescent="0.7">
      <c r="D28" s="92" t="s">
        <v>27</v>
      </c>
      <c r="E28" s="93">
        <f>SUM(E26:E27)</f>
        <v>0</v>
      </c>
      <c r="F28" s="94">
        <f t="shared" ref="F28:K28" si="4">SUM(F26:F27)</f>
        <v>0</v>
      </c>
      <c r="G28" s="94">
        <f t="shared" si="4"/>
        <v>0</v>
      </c>
      <c r="H28" s="94">
        <f t="shared" si="4"/>
        <v>0</v>
      </c>
      <c r="I28" s="95">
        <f t="shared" si="4"/>
        <v>0</v>
      </c>
      <c r="J28" s="93">
        <f>SUM(J26:J27)</f>
        <v>0</v>
      </c>
      <c r="K28" s="111">
        <f t="shared" si="4"/>
        <v>0</v>
      </c>
      <c r="L28" s="224">
        <f>SUM(E28:K28)</f>
        <v>0</v>
      </c>
    </row>
    <row r="30" spans="2:12" x14ac:dyDescent="0.65">
      <c r="B30" s="45" t="s">
        <v>6</v>
      </c>
      <c r="C30" s="46"/>
      <c r="D30" s="47"/>
      <c r="E30" s="66"/>
      <c r="F30" s="66"/>
      <c r="G30" s="66"/>
      <c r="H30" s="66"/>
      <c r="I30" s="97"/>
    </row>
    <row r="31" spans="2:12" x14ac:dyDescent="0.65">
      <c r="B31" s="49" t="s">
        <v>94</v>
      </c>
      <c r="C31" s="50"/>
      <c r="D31" s="51"/>
      <c r="E31" s="67"/>
      <c r="F31" s="67"/>
      <c r="G31" s="67"/>
      <c r="H31" s="67"/>
      <c r="I31" s="98"/>
    </row>
    <row r="32" spans="2:12" x14ac:dyDescent="0.65">
      <c r="B32" s="49" t="s">
        <v>70</v>
      </c>
      <c r="C32" s="50"/>
      <c r="D32" s="51"/>
      <c r="E32" s="67"/>
      <c r="F32" s="67"/>
      <c r="G32" s="67"/>
      <c r="H32" s="67"/>
      <c r="I32" s="98"/>
    </row>
    <row r="33" spans="2:14" x14ac:dyDescent="0.65">
      <c r="B33" s="53" t="s">
        <v>58</v>
      </c>
      <c r="C33" s="54"/>
      <c r="D33" s="55"/>
      <c r="E33" s="68"/>
      <c r="F33" s="68"/>
      <c r="G33" s="68"/>
      <c r="H33" s="68"/>
      <c r="I33" s="100"/>
    </row>
    <row r="35" spans="2:14" ht="19.5" thickBot="1" x14ac:dyDescent="0.7"/>
    <row r="36" spans="2:14" ht="19.5" thickBot="1" x14ac:dyDescent="0.7">
      <c r="G36" s="303" t="s">
        <v>96</v>
      </c>
      <c r="H36" s="304"/>
      <c r="I36" s="304"/>
      <c r="J36" s="304"/>
      <c r="K36" s="304"/>
      <c r="L36" s="304"/>
      <c r="M36" s="305"/>
    </row>
    <row r="37" spans="2:14" ht="19.5" thickBot="1" x14ac:dyDescent="0.7">
      <c r="B37" s="32" t="s">
        <v>136</v>
      </c>
      <c r="G37" s="300" t="s">
        <v>14</v>
      </c>
      <c r="H37" s="302"/>
      <c r="I37" s="302"/>
      <c r="J37" s="302"/>
      <c r="K37" s="301"/>
      <c r="L37" s="300" t="s">
        <v>15</v>
      </c>
      <c r="M37" s="301"/>
    </row>
    <row r="38" spans="2:14" ht="57.5" thickBot="1" x14ac:dyDescent="0.7">
      <c r="B38" s="298" t="s">
        <v>37</v>
      </c>
      <c r="C38" s="299"/>
      <c r="D38" s="112" t="s">
        <v>38</v>
      </c>
      <c r="E38" s="112" t="s">
        <v>39</v>
      </c>
      <c r="F38" s="113" t="s">
        <v>40</v>
      </c>
      <c r="G38" s="73" t="s">
        <v>17</v>
      </c>
      <c r="H38" s="74" t="s">
        <v>18</v>
      </c>
      <c r="I38" s="74" t="s">
        <v>19</v>
      </c>
      <c r="J38" s="74" t="s">
        <v>20</v>
      </c>
      <c r="K38" s="60" t="s">
        <v>21</v>
      </c>
      <c r="L38" s="205" t="s">
        <v>22</v>
      </c>
      <c r="M38" s="60" t="s">
        <v>54</v>
      </c>
    </row>
    <row r="39" spans="2:14" ht="20.25" customHeight="1" x14ac:dyDescent="0.65">
      <c r="B39" s="174" t="s">
        <v>86</v>
      </c>
      <c r="C39" s="175"/>
      <c r="D39" s="176">
        <v>79</v>
      </c>
      <c r="E39" s="177">
        <v>0</v>
      </c>
      <c r="F39" s="178">
        <v>0</v>
      </c>
      <c r="G39" s="163">
        <f>$D39*$E39</f>
        <v>0</v>
      </c>
      <c r="H39" s="79">
        <f t="shared" ref="H39:K40" si="5">$D39*$E39</f>
        <v>0</v>
      </c>
      <c r="I39" s="79">
        <f t="shared" si="5"/>
        <v>0</v>
      </c>
      <c r="J39" s="79">
        <f t="shared" si="5"/>
        <v>0</v>
      </c>
      <c r="K39" s="80">
        <f t="shared" si="5"/>
        <v>0</v>
      </c>
      <c r="L39" s="189">
        <f>$D39*$F39</f>
        <v>0</v>
      </c>
      <c r="M39" s="164">
        <f>$D39*$F39</f>
        <v>0</v>
      </c>
    </row>
    <row r="40" spans="2:14" ht="20.25" customHeight="1" thickBot="1" x14ac:dyDescent="0.7">
      <c r="B40" s="170" t="s">
        <v>135</v>
      </c>
      <c r="C40" s="171"/>
      <c r="D40" s="148">
        <v>1</v>
      </c>
      <c r="E40" s="114">
        <v>0</v>
      </c>
      <c r="F40" s="115">
        <v>0</v>
      </c>
      <c r="G40" s="116">
        <f>$D40*$E40</f>
        <v>0</v>
      </c>
      <c r="H40" s="117">
        <f t="shared" si="5"/>
        <v>0</v>
      </c>
      <c r="I40" s="117">
        <f t="shared" si="5"/>
        <v>0</v>
      </c>
      <c r="J40" s="117">
        <f t="shared" si="5"/>
        <v>0</v>
      </c>
      <c r="K40" s="118">
        <f t="shared" si="5"/>
        <v>0</v>
      </c>
      <c r="L40" s="169">
        <f>$D40*$F40</f>
        <v>0</v>
      </c>
      <c r="M40" s="119">
        <f>$D40*$F40</f>
        <v>0</v>
      </c>
    </row>
    <row r="41" spans="2:14" ht="20.25" customHeight="1" thickBot="1" x14ac:dyDescent="0.7">
      <c r="F41" s="92" t="s">
        <v>27</v>
      </c>
      <c r="G41" s="93">
        <f t="shared" ref="G41:M41" si="6">SUM(G39:G40)</f>
        <v>0</v>
      </c>
      <c r="H41" s="94">
        <f t="shared" si="6"/>
        <v>0</v>
      </c>
      <c r="I41" s="94">
        <f t="shared" si="6"/>
        <v>0</v>
      </c>
      <c r="J41" s="94">
        <f t="shared" si="6"/>
        <v>0</v>
      </c>
      <c r="K41" s="95">
        <f t="shared" si="6"/>
        <v>0</v>
      </c>
      <c r="L41" s="93">
        <f t="shared" si="6"/>
        <v>0</v>
      </c>
      <c r="M41" s="111">
        <f t="shared" si="6"/>
        <v>0</v>
      </c>
      <c r="N41" s="224">
        <f>SUM(G41:M41)</f>
        <v>0</v>
      </c>
    </row>
    <row r="43" spans="2:14" x14ac:dyDescent="0.65">
      <c r="B43" s="45" t="s">
        <v>6</v>
      </c>
      <c r="C43" s="46"/>
      <c r="D43" s="47"/>
      <c r="E43" s="66"/>
      <c r="F43" s="66"/>
      <c r="G43" s="66"/>
      <c r="H43" s="66"/>
      <c r="I43" s="97"/>
    </row>
    <row r="44" spans="2:14" x14ac:dyDescent="0.65">
      <c r="B44" s="49" t="s">
        <v>137</v>
      </c>
      <c r="C44" s="50"/>
      <c r="D44" s="51"/>
      <c r="E44" s="67"/>
      <c r="F44" s="67"/>
      <c r="G44" s="67"/>
      <c r="H44" s="67"/>
      <c r="I44" s="98"/>
    </row>
    <row r="45" spans="2:14" x14ac:dyDescent="0.65">
      <c r="B45" s="49" t="s">
        <v>59</v>
      </c>
      <c r="C45" s="50"/>
      <c r="D45" s="51"/>
      <c r="E45" s="67"/>
      <c r="F45" s="67"/>
      <c r="G45" s="67"/>
      <c r="H45" s="67"/>
      <c r="I45" s="98"/>
    </row>
    <row r="46" spans="2:14" x14ac:dyDescent="0.65">
      <c r="B46" s="53" t="s">
        <v>58</v>
      </c>
      <c r="C46" s="54"/>
      <c r="D46" s="55"/>
      <c r="E46" s="68"/>
      <c r="F46" s="68"/>
      <c r="G46" s="68"/>
      <c r="H46" s="68"/>
      <c r="I46" s="100"/>
    </row>
    <row r="47" spans="2:14" s="182" customFormat="1" x14ac:dyDescent="0.65">
      <c r="B47" s="150"/>
      <c r="C47" s="151"/>
      <c r="D47" s="13"/>
      <c r="E47" s="15"/>
      <c r="F47" s="15"/>
      <c r="G47" s="15"/>
      <c r="H47" s="15"/>
      <c r="I47" s="15"/>
    </row>
    <row r="48" spans="2:14" s="182" customFormat="1" x14ac:dyDescent="0.65">
      <c r="B48" s="150"/>
      <c r="C48" s="151"/>
      <c r="D48" s="13"/>
      <c r="E48" s="15"/>
      <c r="F48" s="15"/>
      <c r="G48" s="15"/>
      <c r="H48" s="15"/>
      <c r="I48" s="15"/>
    </row>
    <row r="49" spans="2:7" ht="19.5" thickBot="1" x14ac:dyDescent="0.7">
      <c r="B49" s="32" t="s">
        <v>138</v>
      </c>
    </row>
    <row r="50" spans="2:7" ht="20.5" customHeight="1" thickBot="1" x14ac:dyDescent="0.7">
      <c r="B50" s="58" t="s">
        <v>16</v>
      </c>
      <c r="C50" s="59" t="s">
        <v>25</v>
      </c>
      <c r="D50" s="294" t="s">
        <v>26</v>
      </c>
      <c r="E50" s="295"/>
    </row>
    <row r="51" spans="2:7" ht="20.5" customHeight="1" thickBot="1" x14ac:dyDescent="0.7">
      <c r="B51" s="61" t="s">
        <v>80</v>
      </c>
      <c r="C51" s="62">
        <v>0</v>
      </c>
      <c r="D51" s="296">
        <f>IF((G51&gt;0),(C51/G51),0)</f>
        <v>0</v>
      </c>
      <c r="E51" s="297"/>
      <c r="G51" s="183">
        <f>N41+L28+M14</f>
        <v>0</v>
      </c>
    </row>
    <row r="52" spans="2:7" ht="20.5" customHeight="1" thickBot="1" x14ac:dyDescent="0.7">
      <c r="B52" s="63" t="s">
        <v>27</v>
      </c>
      <c r="C52" s="64">
        <f>C51</f>
        <v>0</v>
      </c>
    </row>
    <row r="53" spans="2:7" x14ac:dyDescent="0.65">
      <c r="B53" s="65"/>
      <c r="C53" s="65"/>
      <c r="D53" s="65"/>
    </row>
    <row r="54" spans="2:7" x14ac:dyDescent="0.65">
      <c r="B54" s="45" t="s">
        <v>6</v>
      </c>
      <c r="C54" s="46"/>
      <c r="D54" s="47"/>
      <c r="E54" s="47"/>
      <c r="F54" s="47"/>
      <c r="G54" s="97"/>
    </row>
    <row r="55" spans="2:7" x14ac:dyDescent="0.65">
      <c r="B55" s="49" t="s">
        <v>78</v>
      </c>
      <c r="C55" s="50"/>
      <c r="D55" s="51"/>
      <c r="E55" s="51"/>
      <c r="F55" s="51"/>
      <c r="G55" s="98"/>
    </row>
    <row r="56" spans="2:7" x14ac:dyDescent="0.65">
      <c r="B56" s="49" t="s">
        <v>67</v>
      </c>
      <c r="C56" s="50"/>
      <c r="D56" s="51"/>
      <c r="E56" s="51"/>
      <c r="F56" s="51"/>
      <c r="G56" s="98"/>
    </row>
    <row r="57" spans="2:7" x14ac:dyDescent="0.65">
      <c r="B57" s="53" t="s">
        <v>139</v>
      </c>
      <c r="C57" s="54"/>
      <c r="D57" s="55"/>
      <c r="E57" s="55"/>
      <c r="F57" s="55"/>
      <c r="G57" s="100"/>
    </row>
    <row r="58" spans="2:7" x14ac:dyDescent="0.65">
      <c r="B58" s="150"/>
      <c r="C58" s="151"/>
      <c r="D58" s="13"/>
      <c r="E58" s="15"/>
      <c r="F58" s="15"/>
    </row>
    <row r="59" spans="2:7" x14ac:dyDescent="0.65">
      <c r="B59" s="150"/>
      <c r="C59" s="151"/>
      <c r="D59" s="13"/>
      <c r="E59" s="15"/>
      <c r="F59" s="15"/>
    </row>
    <row r="60" spans="2:7" x14ac:dyDescent="0.65">
      <c r="B60" s="150"/>
      <c r="C60" s="151"/>
      <c r="D60" s="13"/>
      <c r="E60" s="15"/>
      <c r="F60" s="15"/>
    </row>
  </sheetData>
  <sheetProtection algorithmName="SHA-512" hashValue="xNVgl79LtO4YRXqi2FyBjsqEQI1jmgmkPqAoPjh77DUqh5hwSX2bSbtoRHemhQzg5S9/xvv02gGCWwjt1EK3Zg==" saltValue="Wh3sZV93fJjLwITLwvCHow==" spinCount="100000" sheet="1" objects="1" scenarios="1"/>
  <mergeCells count="12">
    <mergeCell ref="F4:L4"/>
    <mergeCell ref="F5:J5"/>
    <mergeCell ref="E23:K23"/>
    <mergeCell ref="E24:I24"/>
    <mergeCell ref="G36:M36"/>
    <mergeCell ref="D50:E50"/>
    <mergeCell ref="D51:E51"/>
    <mergeCell ref="B38:C38"/>
    <mergeCell ref="K5:L5"/>
    <mergeCell ref="J24:K24"/>
    <mergeCell ref="L37:M37"/>
    <mergeCell ref="G37:K37"/>
  </mergeCells>
  <conditionalFormatting sqref="D51">
    <cfRule type="cellIs" dxfId="0" priority="1" operator="greaterThan">
      <formula>0.05</formula>
    </cfRule>
  </conditionalFormatting>
  <dataValidations count="1">
    <dataValidation type="whole" operator="lessThanOrEqual" allowBlank="1" showInputMessage="1" showErrorMessage="1" error="Maximale waarde bereikt_x000a_" sqref="C51" xr:uid="{BFDD086A-B3AF-4AD3-A494-73A39CF5AF0E}">
      <formula1>5%*G51</formula1>
    </dataValidation>
  </dataValidations>
  <pageMargins left="0.7" right="0.7" top="0.75" bottom="0.75" header="0.3" footer="0.3"/>
  <pageSetup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D383-6427-4D68-8C00-21F06165AB41}">
  <dimension ref="B2:Q131"/>
  <sheetViews>
    <sheetView showGridLines="0" zoomScale="85" zoomScaleNormal="85" workbookViewId="0"/>
  </sheetViews>
  <sheetFormatPr defaultColWidth="8.7265625" defaultRowHeight="19" x14ac:dyDescent="0.65"/>
  <cols>
    <col min="1" max="1" width="8.7265625" style="2"/>
    <col min="2" max="2" width="21.54296875" style="2" customWidth="1"/>
    <col min="3" max="3" width="40" style="2" customWidth="1"/>
    <col min="4" max="4" width="12.81640625" style="2" customWidth="1"/>
    <col min="5" max="5" width="14" style="2" customWidth="1"/>
    <col min="6" max="6" width="14.453125" style="2" customWidth="1"/>
    <col min="7" max="9" width="12.54296875" style="2" customWidth="1"/>
    <col min="10" max="10" width="12.81640625" style="2" customWidth="1"/>
    <col min="11" max="11" width="12.54296875" style="2" customWidth="1"/>
    <col min="12" max="14" width="12.81640625" style="2" customWidth="1"/>
    <col min="15" max="16384" width="8.7265625" style="2"/>
  </cols>
  <sheetData>
    <row r="2" spans="2:17" ht="27" thickBot="1" x14ac:dyDescent="0.9">
      <c r="B2" s="8" t="s">
        <v>87</v>
      </c>
    </row>
    <row r="3" spans="2:17" ht="19.5" thickBot="1" x14ac:dyDescent="0.7">
      <c r="H3" s="303" t="s">
        <v>92</v>
      </c>
      <c r="I3" s="304"/>
      <c r="J3" s="304"/>
      <c r="K3" s="304"/>
      <c r="L3" s="304"/>
      <c r="M3" s="304"/>
      <c r="N3" s="305"/>
    </row>
    <row r="4" spans="2:17" ht="19.5" thickBot="1" x14ac:dyDescent="0.7">
      <c r="B4" s="32" t="s">
        <v>149</v>
      </c>
      <c r="H4" s="300" t="s">
        <v>14</v>
      </c>
      <c r="I4" s="302"/>
      <c r="J4" s="302"/>
      <c r="K4" s="302"/>
      <c r="L4" s="301"/>
      <c r="M4" s="300" t="s">
        <v>15</v>
      </c>
      <c r="N4" s="301"/>
    </row>
    <row r="5" spans="2:17" ht="63.75" customHeight="1" thickBot="1" x14ac:dyDescent="0.7">
      <c r="B5" s="298" t="s">
        <v>97</v>
      </c>
      <c r="C5" s="299"/>
      <c r="D5" s="112" t="s">
        <v>38</v>
      </c>
      <c r="E5" s="112" t="s">
        <v>100</v>
      </c>
      <c r="F5" s="112" t="s">
        <v>39</v>
      </c>
      <c r="G5" s="113" t="s">
        <v>40</v>
      </c>
      <c r="H5" s="73" t="s">
        <v>17</v>
      </c>
      <c r="I5" s="74" t="s">
        <v>18</v>
      </c>
      <c r="J5" s="74" t="s">
        <v>19</v>
      </c>
      <c r="K5" s="74" t="s">
        <v>20</v>
      </c>
      <c r="L5" s="60" t="s">
        <v>21</v>
      </c>
      <c r="M5" s="205" t="s">
        <v>22</v>
      </c>
      <c r="N5" s="60" t="s">
        <v>54</v>
      </c>
    </row>
    <row r="6" spans="2:17" ht="20.25" customHeight="1" x14ac:dyDescent="0.65">
      <c r="B6" s="314" t="s">
        <v>88</v>
      </c>
      <c r="C6" s="315"/>
      <c r="D6" s="161">
        <v>1</v>
      </c>
      <c r="E6" s="194"/>
      <c r="F6" s="137">
        <v>0</v>
      </c>
      <c r="G6" s="162">
        <v>0</v>
      </c>
      <c r="H6" s="163">
        <f>$D6*$F6*12</f>
        <v>0</v>
      </c>
      <c r="I6" s="79">
        <f t="shared" ref="I6:L8" si="0">$D6*$F6*12</f>
        <v>0</v>
      </c>
      <c r="J6" s="79">
        <f t="shared" si="0"/>
        <v>0</v>
      </c>
      <c r="K6" s="79">
        <f t="shared" si="0"/>
        <v>0</v>
      </c>
      <c r="L6" s="80">
        <f t="shared" si="0"/>
        <v>0</v>
      </c>
      <c r="M6" s="189">
        <f>$D6*$G6*12</f>
        <v>0</v>
      </c>
      <c r="N6" s="164">
        <f>$D6*$G6*12</f>
        <v>0</v>
      </c>
    </row>
    <row r="7" spans="2:17" ht="20.25" customHeight="1" x14ac:dyDescent="0.65">
      <c r="B7" s="309" t="s">
        <v>99</v>
      </c>
      <c r="C7" s="313"/>
      <c r="D7" s="158">
        <v>1</v>
      </c>
      <c r="E7" s="188">
        <v>0</v>
      </c>
      <c r="F7" s="193"/>
      <c r="G7" s="204"/>
      <c r="H7" s="107">
        <f>D7*E7</f>
        <v>0</v>
      </c>
      <c r="I7" s="190"/>
      <c r="J7" s="190"/>
      <c r="K7" s="190"/>
      <c r="L7" s="206"/>
      <c r="M7" s="191"/>
      <c r="N7" s="192"/>
    </row>
    <row r="8" spans="2:17" ht="20.25" customHeight="1" thickBot="1" x14ac:dyDescent="0.7">
      <c r="B8" s="225" t="s">
        <v>150</v>
      </c>
      <c r="C8" s="226"/>
      <c r="D8" s="148">
        <v>1</v>
      </c>
      <c r="E8" s="232"/>
      <c r="F8" s="114">
        <v>0</v>
      </c>
      <c r="G8" s="115">
        <v>0</v>
      </c>
      <c r="H8" s="116">
        <f t="shared" ref="H8" si="1">$D8*$F8*12</f>
        <v>0</v>
      </c>
      <c r="I8" s="117">
        <f t="shared" si="0"/>
        <v>0</v>
      </c>
      <c r="J8" s="117">
        <f t="shared" si="0"/>
        <v>0</v>
      </c>
      <c r="K8" s="117">
        <f t="shared" si="0"/>
        <v>0</v>
      </c>
      <c r="L8" s="118">
        <f t="shared" si="0"/>
        <v>0</v>
      </c>
      <c r="M8" s="169">
        <f t="shared" ref="M8:N8" si="2">$D8*$G8*12</f>
        <v>0</v>
      </c>
      <c r="N8" s="119">
        <f t="shared" si="2"/>
        <v>0</v>
      </c>
      <c r="O8" s="182"/>
      <c r="P8" s="182"/>
      <c r="Q8" s="182"/>
    </row>
    <row r="9" spans="2:17" ht="20.25" customHeight="1" thickBot="1" x14ac:dyDescent="0.7">
      <c r="G9" s="92" t="s">
        <v>27</v>
      </c>
      <c r="H9" s="120">
        <f t="shared" ref="H9:N9" si="3">SUM(H6:H8)</f>
        <v>0</v>
      </c>
      <c r="I9" s="121">
        <f t="shared" si="3"/>
        <v>0</v>
      </c>
      <c r="J9" s="121">
        <f t="shared" si="3"/>
        <v>0</v>
      </c>
      <c r="K9" s="121">
        <f t="shared" si="3"/>
        <v>0</v>
      </c>
      <c r="L9" s="122">
        <f t="shared" si="3"/>
        <v>0</v>
      </c>
      <c r="M9" s="120">
        <f t="shared" si="3"/>
        <v>0</v>
      </c>
      <c r="N9" s="231">
        <f t="shared" si="3"/>
        <v>0</v>
      </c>
    </row>
    <row r="11" spans="2:17" x14ac:dyDescent="0.65">
      <c r="B11" s="45" t="s">
        <v>6</v>
      </c>
      <c r="C11" s="46"/>
      <c r="D11" s="47"/>
      <c r="E11" s="66"/>
      <c r="F11" s="97"/>
    </row>
    <row r="12" spans="2:17" x14ac:dyDescent="0.65">
      <c r="B12" s="49" t="s">
        <v>101</v>
      </c>
      <c r="C12" s="50"/>
      <c r="D12" s="51"/>
      <c r="E12" s="67"/>
      <c r="F12" s="98"/>
    </row>
    <row r="13" spans="2:17" x14ac:dyDescent="0.65">
      <c r="B13" s="49" t="s">
        <v>98</v>
      </c>
      <c r="C13" s="50"/>
      <c r="D13" s="51"/>
      <c r="E13" s="67"/>
      <c r="F13" s="98"/>
    </row>
    <row r="14" spans="2:17" x14ac:dyDescent="0.65">
      <c r="B14" s="49" t="s">
        <v>89</v>
      </c>
      <c r="C14" s="50"/>
      <c r="D14" s="50"/>
      <c r="E14" s="50"/>
      <c r="F14" s="99"/>
    </row>
    <row r="15" spans="2:17" x14ac:dyDescent="0.65">
      <c r="B15" s="53" t="s">
        <v>58</v>
      </c>
      <c r="C15" s="54"/>
      <c r="D15" s="55"/>
      <c r="E15" s="68"/>
      <c r="F15" s="100"/>
    </row>
    <row r="16" spans="2:17" s="240" customFormat="1" x14ac:dyDescent="0.65">
      <c r="B16" s="241"/>
      <c r="C16" s="242"/>
      <c r="D16" s="243"/>
      <c r="E16" s="244"/>
      <c r="F16" s="244"/>
      <c r="G16" s="244"/>
      <c r="H16" s="244"/>
      <c r="I16" s="244"/>
      <c r="J16" s="244"/>
      <c r="K16" s="244"/>
    </row>
    <row r="18" spans="2:12" ht="19.5" thickBot="1" x14ac:dyDescent="0.7"/>
    <row r="19" spans="2:12" ht="19.5" thickBot="1" x14ac:dyDescent="0.7">
      <c r="F19" s="303" t="s">
        <v>91</v>
      </c>
      <c r="G19" s="304"/>
      <c r="H19" s="304"/>
      <c r="I19" s="304"/>
      <c r="J19" s="304"/>
      <c r="K19" s="304"/>
      <c r="L19" s="305"/>
    </row>
    <row r="20" spans="2:12" ht="19.5" thickBot="1" x14ac:dyDescent="0.7">
      <c r="B20" s="32" t="s">
        <v>224</v>
      </c>
      <c r="F20" s="306" t="s">
        <v>14</v>
      </c>
      <c r="G20" s="307"/>
      <c r="H20" s="307"/>
      <c r="I20" s="307"/>
      <c r="J20" s="308"/>
      <c r="K20" s="306" t="s">
        <v>15</v>
      </c>
      <c r="L20" s="308"/>
    </row>
    <row r="21" spans="2:12" ht="38.5" thickBot="1" x14ac:dyDescent="0.7">
      <c r="B21" s="316" t="s">
        <v>229</v>
      </c>
      <c r="C21" s="317"/>
      <c r="D21" s="71" t="s">
        <v>107</v>
      </c>
      <c r="E21" s="72" t="s">
        <v>90</v>
      </c>
      <c r="F21" s="245" t="s">
        <v>17</v>
      </c>
      <c r="G21" s="246" t="s">
        <v>18</v>
      </c>
      <c r="H21" s="246" t="s">
        <v>19</v>
      </c>
      <c r="I21" s="247" t="s">
        <v>20</v>
      </c>
      <c r="J21" s="247" t="s">
        <v>21</v>
      </c>
      <c r="K21" s="248" t="s">
        <v>22</v>
      </c>
      <c r="L21" s="249" t="s">
        <v>54</v>
      </c>
    </row>
    <row r="22" spans="2:12" x14ac:dyDescent="0.65">
      <c r="B22" s="261" t="s">
        <v>102</v>
      </c>
      <c r="C22" s="262"/>
      <c r="D22" s="262"/>
      <c r="E22" s="263"/>
      <c r="F22" s="165"/>
      <c r="G22" s="166"/>
      <c r="H22" s="166"/>
      <c r="I22" s="167"/>
      <c r="J22" s="168"/>
      <c r="K22" s="197"/>
      <c r="L22" s="168"/>
    </row>
    <row r="23" spans="2:12" ht="20.25" customHeight="1" x14ac:dyDescent="0.65">
      <c r="B23" s="318" t="s">
        <v>103</v>
      </c>
      <c r="C23" s="319"/>
      <c r="D23" s="267">
        <v>486414</v>
      </c>
      <c r="E23" s="84">
        <v>0</v>
      </c>
      <c r="F23" s="85">
        <f>D23*E23</f>
        <v>0</v>
      </c>
      <c r="G23" s="86">
        <f>D23*E23</f>
        <v>0</v>
      </c>
      <c r="H23" s="86">
        <f>D23*E23</f>
        <v>0</v>
      </c>
      <c r="I23" s="86">
        <f>D23*E23</f>
        <v>0</v>
      </c>
      <c r="J23" s="108">
        <f>D23*E23</f>
        <v>0</v>
      </c>
      <c r="K23" s="109">
        <f>D23*E23</f>
        <v>0</v>
      </c>
      <c r="L23" s="160">
        <f>D23*E23</f>
        <v>0</v>
      </c>
    </row>
    <row r="24" spans="2:12" ht="20.25" customHeight="1" x14ac:dyDescent="0.65">
      <c r="B24" s="309" t="s">
        <v>104</v>
      </c>
      <c r="C24" s="313"/>
      <c r="D24" s="267">
        <f>1031628+702</f>
        <v>1032330</v>
      </c>
      <c r="E24" s="84">
        <v>0</v>
      </c>
      <c r="F24" s="85">
        <f t="shared" ref="F24:F26" si="4">D24*E24</f>
        <v>0</v>
      </c>
      <c r="G24" s="86">
        <f t="shared" ref="G24:G26" si="5">D24*E24</f>
        <v>0</v>
      </c>
      <c r="H24" s="86">
        <f t="shared" ref="H24:H26" si="6">D24*E24</f>
        <v>0</v>
      </c>
      <c r="I24" s="86">
        <f t="shared" ref="I24:I26" si="7">D24*E24</f>
        <v>0</v>
      </c>
      <c r="J24" s="108">
        <f t="shared" ref="J24:J26" si="8">D24*E24</f>
        <v>0</v>
      </c>
      <c r="K24" s="109">
        <f t="shared" ref="K24:K26" si="9">D24*E24</f>
        <v>0</v>
      </c>
      <c r="L24" s="160">
        <f t="shared" ref="L24:L26" si="10">D24*E24</f>
        <v>0</v>
      </c>
    </row>
    <row r="25" spans="2:12" ht="20.25" customHeight="1" x14ac:dyDescent="0.65">
      <c r="B25" s="234" t="s">
        <v>105</v>
      </c>
      <c r="C25" s="235"/>
      <c r="D25" s="267">
        <v>89113</v>
      </c>
      <c r="E25" s="84">
        <v>0</v>
      </c>
      <c r="F25" s="85">
        <f t="shared" si="4"/>
        <v>0</v>
      </c>
      <c r="G25" s="86">
        <f t="shared" si="5"/>
        <v>0</v>
      </c>
      <c r="H25" s="86">
        <f t="shared" si="6"/>
        <v>0</v>
      </c>
      <c r="I25" s="86">
        <f t="shared" si="7"/>
        <v>0</v>
      </c>
      <c r="J25" s="108">
        <f t="shared" si="8"/>
        <v>0</v>
      </c>
      <c r="K25" s="109">
        <f t="shared" si="9"/>
        <v>0</v>
      </c>
      <c r="L25" s="160">
        <f t="shared" si="10"/>
        <v>0</v>
      </c>
    </row>
    <row r="26" spans="2:12" ht="20.25" customHeight="1" x14ac:dyDescent="0.65">
      <c r="B26" s="309" t="s">
        <v>106</v>
      </c>
      <c r="C26" s="313"/>
      <c r="D26" s="267">
        <v>180870</v>
      </c>
      <c r="E26" s="84">
        <v>0</v>
      </c>
      <c r="F26" s="85">
        <f t="shared" si="4"/>
        <v>0</v>
      </c>
      <c r="G26" s="86">
        <f t="shared" si="5"/>
        <v>0</v>
      </c>
      <c r="H26" s="86">
        <f t="shared" si="6"/>
        <v>0</v>
      </c>
      <c r="I26" s="86">
        <f t="shared" si="7"/>
        <v>0</v>
      </c>
      <c r="J26" s="108">
        <f t="shared" si="8"/>
        <v>0</v>
      </c>
      <c r="K26" s="109">
        <f t="shared" si="9"/>
        <v>0</v>
      </c>
      <c r="L26" s="160">
        <f t="shared" si="10"/>
        <v>0</v>
      </c>
    </row>
    <row r="27" spans="2:12" ht="20.25" customHeight="1" x14ac:dyDescent="0.65">
      <c r="B27" s="233" t="s">
        <v>202</v>
      </c>
      <c r="C27" s="239"/>
      <c r="D27" s="267">
        <v>1120</v>
      </c>
      <c r="E27" s="84">
        <v>0</v>
      </c>
      <c r="F27" s="85">
        <f t="shared" ref="F27:F31" si="11">D27*E27</f>
        <v>0</v>
      </c>
      <c r="G27" s="86">
        <f t="shared" ref="G27:G31" si="12">D27*E27</f>
        <v>0</v>
      </c>
      <c r="H27" s="86">
        <f t="shared" ref="H27:H31" si="13">D27*E27</f>
        <v>0</v>
      </c>
      <c r="I27" s="86">
        <f t="shared" ref="I27:I31" si="14">D27*E27</f>
        <v>0</v>
      </c>
      <c r="J27" s="108">
        <f t="shared" ref="J27:J31" si="15">D27*E27</f>
        <v>0</v>
      </c>
      <c r="K27" s="109">
        <f t="shared" ref="K27:K31" si="16">D27*E27</f>
        <v>0</v>
      </c>
      <c r="L27" s="160">
        <f t="shared" ref="L27:L31" si="17">D27*E27</f>
        <v>0</v>
      </c>
    </row>
    <row r="28" spans="2:12" ht="20.25" customHeight="1" x14ac:dyDescent="0.65">
      <c r="B28" s="233" t="s">
        <v>201</v>
      </c>
      <c r="C28" s="239"/>
      <c r="D28" s="267">
        <v>206</v>
      </c>
      <c r="E28" s="84">
        <v>0</v>
      </c>
      <c r="F28" s="85">
        <f t="shared" si="11"/>
        <v>0</v>
      </c>
      <c r="G28" s="86">
        <f t="shared" si="12"/>
        <v>0</v>
      </c>
      <c r="H28" s="86">
        <f t="shared" si="13"/>
        <v>0</v>
      </c>
      <c r="I28" s="86">
        <f t="shared" si="14"/>
        <v>0</v>
      </c>
      <c r="J28" s="108">
        <f t="shared" si="15"/>
        <v>0</v>
      </c>
      <c r="K28" s="109">
        <f t="shared" si="16"/>
        <v>0</v>
      </c>
      <c r="L28" s="160">
        <f t="shared" si="17"/>
        <v>0</v>
      </c>
    </row>
    <row r="29" spans="2:12" ht="20.25" customHeight="1" x14ac:dyDescent="0.65">
      <c r="B29" s="233" t="s">
        <v>203</v>
      </c>
      <c r="C29" s="239"/>
      <c r="D29" s="267">
        <v>10</v>
      </c>
      <c r="E29" s="84">
        <v>0</v>
      </c>
      <c r="F29" s="85">
        <f t="shared" si="11"/>
        <v>0</v>
      </c>
      <c r="G29" s="86">
        <f t="shared" si="12"/>
        <v>0</v>
      </c>
      <c r="H29" s="86">
        <f t="shared" si="13"/>
        <v>0</v>
      </c>
      <c r="I29" s="86">
        <f t="shared" si="14"/>
        <v>0</v>
      </c>
      <c r="J29" s="108">
        <f t="shared" si="15"/>
        <v>0</v>
      </c>
      <c r="K29" s="109">
        <f t="shared" si="16"/>
        <v>0</v>
      </c>
      <c r="L29" s="160">
        <f t="shared" si="17"/>
        <v>0</v>
      </c>
    </row>
    <row r="30" spans="2:12" ht="20.25" customHeight="1" x14ac:dyDescent="0.65">
      <c r="B30" s="233" t="s">
        <v>204</v>
      </c>
      <c r="C30" s="239"/>
      <c r="D30" s="267">
        <v>324</v>
      </c>
      <c r="E30" s="84">
        <v>0</v>
      </c>
      <c r="F30" s="85">
        <f t="shared" si="11"/>
        <v>0</v>
      </c>
      <c r="G30" s="86">
        <f t="shared" si="12"/>
        <v>0</v>
      </c>
      <c r="H30" s="86">
        <f t="shared" si="13"/>
        <v>0</v>
      </c>
      <c r="I30" s="86">
        <f t="shared" si="14"/>
        <v>0</v>
      </c>
      <c r="J30" s="108">
        <f t="shared" si="15"/>
        <v>0</v>
      </c>
      <c r="K30" s="109">
        <f t="shared" si="16"/>
        <v>0</v>
      </c>
      <c r="L30" s="160">
        <f t="shared" si="17"/>
        <v>0</v>
      </c>
    </row>
    <row r="31" spans="2:12" ht="20.25" customHeight="1" x14ac:dyDescent="0.65">
      <c r="B31" s="309" t="s">
        <v>174</v>
      </c>
      <c r="C31" s="313"/>
      <c r="D31" s="267">
        <v>3176</v>
      </c>
      <c r="E31" s="84">
        <v>0</v>
      </c>
      <c r="F31" s="85">
        <f t="shared" si="11"/>
        <v>0</v>
      </c>
      <c r="G31" s="86">
        <f t="shared" si="12"/>
        <v>0</v>
      </c>
      <c r="H31" s="86">
        <f t="shared" si="13"/>
        <v>0</v>
      </c>
      <c r="I31" s="86">
        <f t="shared" si="14"/>
        <v>0</v>
      </c>
      <c r="J31" s="108">
        <f t="shared" si="15"/>
        <v>0</v>
      </c>
      <c r="K31" s="109">
        <f t="shared" si="16"/>
        <v>0</v>
      </c>
      <c r="L31" s="160">
        <f t="shared" si="17"/>
        <v>0</v>
      </c>
    </row>
    <row r="32" spans="2:12" ht="20.25" customHeight="1" thickBot="1" x14ac:dyDescent="0.7">
      <c r="B32" s="311" t="s">
        <v>175</v>
      </c>
      <c r="C32" s="332"/>
      <c r="D32" s="268">
        <v>15</v>
      </c>
      <c r="E32" s="91">
        <v>0</v>
      </c>
      <c r="F32" s="85">
        <f t="shared" ref="F32" si="18">D32*E32</f>
        <v>0</v>
      </c>
      <c r="G32" s="86">
        <f t="shared" ref="G32" si="19">D32*E32</f>
        <v>0</v>
      </c>
      <c r="H32" s="86">
        <f t="shared" ref="H32" si="20">D32*E32</f>
        <v>0</v>
      </c>
      <c r="I32" s="86">
        <f t="shared" ref="I32" si="21">D32*E32</f>
        <v>0</v>
      </c>
      <c r="J32" s="108">
        <f t="shared" ref="J32" si="22">D32*E32</f>
        <v>0</v>
      </c>
      <c r="K32" s="109">
        <f t="shared" ref="K32" si="23">D32*E32</f>
        <v>0</v>
      </c>
      <c r="L32" s="160">
        <f t="shared" ref="L32" si="24">D32*E32</f>
        <v>0</v>
      </c>
    </row>
    <row r="33" spans="2:12" x14ac:dyDescent="0.65">
      <c r="B33" s="254" t="s">
        <v>120</v>
      </c>
      <c r="C33" s="255"/>
      <c r="D33" s="269"/>
      <c r="E33" s="256"/>
      <c r="F33" s="197"/>
      <c r="G33" s="166"/>
      <c r="H33" s="166"/>
      <c r="I33" s="167"/>
      <c r="J33" s="168"/>
      <c r="K33" s="197"/>
      <c r="L33" s="168"/>
    </row>
    <row r="34" spans="2:12" ht="20.25" customHeight="1" x14ac:dyDescent="0.65">
      <c r="B34" s="325" t="s">
        <v>122</v>
      </c>
      <c r="C34" s="250" t="s">
        <v>205</v>
      </c>
      <c r="D34" s="267">
        <v>4</v>
      </c>
      <c r="E34" s="84">
        <v>0</v>
      </c>
      <c r="F34" s="107">
        <f>D34*E34</f>
        <v>0</v>
      </c>
      <c r="G34" s="86">
        <f>D34*E34</f>
        <v>0</v>
      </c>
      <c r="H34" s="86">
        <f>D34*E34</f>
        <v>0</v>
      </c>
      <c r="I34" s="86">
        <f>D34*E34</f>
        <v>0</v>
      </c>
      <c r="J34" s="108">
        <f>D34*E34</f>
        <v>0</v>
      </c>
      <c r="K34" s="109">
        <f>D34*E34</f>
        <v>0</v>
      </c>
      <c r="L34" s="160">
        <f>D34*E34</f>
        <v>0</v>
      </c>
    </row>
    <row r="35" spans="2:12" ht="20.25" customHeight="1" x14ac:dyDescent="0.65">
      <c r="B35" s="333"/>
      <c r="C35" s="250" t="s">
        <v>151</v>
      </c>
      <c r="D35" s="267">
        <v>0</v>
      </c>
      <c r="E35" s="84">
        <v>0</v>
      </c>
      <c r="F35" s="107">
        <f t="shared" ref="F35:F42" si="25">D35*E35</f>
        <v>0</v>
      </c>
      <c r="G35" s="86">
        <f t="shared" ref="G35:G42" si="26">D35*E35</f>
        <v>0</v>
      </c>
      <c r="H35" s="86">
        <f t="shared" ref="H35:H42" si="27">D35*E35</f>
        <v>0</v>
      </c>
      <c r="I35" s="86">
        <f t="shared" ref="I35:I42" si="28">D35*E35</f>
        <v>0</v>
      </c>
      <c r="J35" s="108">
        <f t="shared" ref="J35:J42" si="29">D35*E35</f>
        <v>0</v>
      </c>
      <c r="K35" s="109">
        <f t="shared" ref="K35:K42" si="30">D35*E35</f>
        <v>0</v>
      </c>
      <c r="L35" s="160">
        <f t="shared" ref="L35:L42" si="31">D35*E35</f>
        <v>0</v>
      </c>
    </row>
    <row r="36" spans="2:12" ht="20.25" customHeight="1" x14ac:dyDescent="0.65">
      <c r="B36" s="334"/>
      <c r="C36" s="250" t="s">
        <v>152</v>
      </c>
      <c r="D36" s="267">
        <v>196</v>
      </c>
      <c r="E36" s="84">
        <v>0</v>
      </c>
      <c r="F36" s="107">
        <f t="shared" si="25"/>
        <v>0</v>
      </c>
      <c r="G36" s="86">
        <f t="shared" si="26"/>
        <v>0</v>
      </c>
      <c r="H36" s="86">
        <f t="shared" si="27"/>
        <v>0</v>
      </c>
      <c r="I36" s="86">
        <f t="shared" si="28"/>
        <v>0</v>
      </c>
      <c r="J36" s="108">
        <f t="shared" si="29"/>
        <v>0</v>
      </c>
      <c r="K36" s="109">
        <f t="shared" si="30"/>
        <v>0</v>
      </c>
      <c r="L36" s="160">
        <f t="shared" si="31"/>
        <v>0</v>
      </c>
    </row>
    <row r="37" spans="2:12" ht="20.25" customHeight="1" x14ac:dyDescent="0.65">
      <c r="B37" s="325" t="s">
        <v>123</v>
      </c>
      <c r="C37" s="250" t="s">
        <v>205</v>
      </c>
      <c r="D37" s="267">
        <v>12</v>
      </c>
      <c r="E37" s="84">
        <v>0</v>
      </c>
      <c r="F37" s="107">
        <f t="shared" si="25"/>
        <v>0</v>
      </c>
      <c r="G37" s="86">
        <f t="shared" si="26"/>
        <v>0</v>
      </c>
      <c r="H37" s="86">
        <f t="shared" si="27"/>
        <v>0</v>
      </c>
      <c r="I37" s="86">
        <f t="shared" si="28"/>
        <v>0</v>
      </c>
      <c r="J37" s="108">
        <f t="shared" si="29"/>
        <v>0</v>
      </c>
      <c r="K37" s="109">
        <f t="shared" si="30"/>
        <v>0</v>
      </c>
      <c r="L37" s="160">
        <f t="shared" si="31"/>
        <v>0</v>
      </c>
    </row>
    <row r="38" spans="2:12" ht="20.25" customHeight="1" x14ac:dyDescent="0.65">
      <c r="B38" s="333"/>
      <c r="C38" s="250" t="s">
        <v>151</v>
      </c>
      <c r="D38" s="267">
        <v>106</v>
      </c>
      <c r="E38" s="84">
        <v>0</v>
      </c>
      <c r="F38" s="107">
        <f t="shared" si="25"/>
        <v>0</v>
      </c>
      <c r="G38" s="86">
        <f t="shared" si="26"/>
        <v>0</v>
      </c>
      <c r="H38" s="86">
        <f t="shared" si="27"/>
        <v>0</v>
      </c>
      <c r="I38" s="86">
        <f t="shared" si="28"/>
        <v>0</v>
      </c>
      <c r="J38" s="108">
        <f t="shared" si="29"/>
        <v>0</v>
      </c>
      <c r="K38" s="109">
        <f t="shared" si="30"/>
        <v>0</v>
      </c>
      <c r="L38" s="160">
        <f t="shared" si="31"/>
        <v>0</v>
      </c>
    </row>
    <row r="39" spans="2:12" ht="20.25" customHeight="1" x14ac:dyDescent="0.65">
      <c r="B39" s="334"/>
      <c r="C39" s="250" t="s">
        <v>152</v>
      </c>
      <c r="D39" s="267">
        <v>176</v>
      </c>
      <c r="E39" s="84">
        <v>0</v>
      </c>
      <c r="F39" s="107">
        <f t="shared" si="25"/>
        <v>0</v>
      </c>
      <c r="G39" s="86">
        <f t="shared" si="26"/>
        <v>0</v>
      </c>
      <c r="H39" s="86">
        <f t="shared" si="27"/>
        <v>0</v>
      </c>
      <c r="I39" s="86">
        <f t="shared" si="28"/>
        <v>0</v>
      </c>
      <c r="J39" s="108">
        <f t="shared" si="29"/>
        <v>0</v>
      </c>
      <c r="K39" s="109">
        <f t="shared" si="30"/>
        <v>0</v>
      </c>
      <c r="L39" s="160">
        <f t="shared" si="31"/>
        <v>0</v>
      </c>
    </row>
    <row r="40" spans="2:12" ht="20.25" customHeight="1" x14ac:dyDescent="0.65">
      <c r="B40" s="325" t="s">
        <v>121</v>
      </c>
      <c r="C40" s="250" t="s">
        <v>205</v>
      </c>
      <c r="D40" s="267">
        <v>54</v>
      </c>
      <c r="E40" s="84">
        <v>0</v>
      </c>
      <c r="F40" s="107">
        <f t="shared" si="25"/>
        <v>0</v>
      </c>
      <c r="G40" s="86">
        <f t="shared" si="26"/>
        <v>0</v>
      </c>
      <c r="H40" s="86">
        <f t="shared" si="27"/>
        <v>0</v>
      </c>
      <c r="I40" s="86">
        <f t="shared" si="28"/>
        <v>0</v>
      </c>
      <c r="J40" s="108">
        <f t="shared" si="29"/>
        <v>0</v>
      </c>
      <c r="K40" s="109">
        <f t="shared" si="30"/>
        <v>0</v>
      </c>
      <c r="L40" s="160">
        <f t="shared" si="31"/>
        <v>0</v>
      </c>
    </row>
    <row r="41" spans="2:12" ht="20.25" customHeight="1" x14ac:dyDescent="0.65">
      <c r="B41" s="333"/>
      <c r="C41" s="250" t="s">
        <v>151</v>
      </c>
      <c r="D41" s="267">
        <v>10</v>
      </c>
      <c r="E41" s="84">
        <v>0</v>
      </c>
      <c r="F41" s="107">
        <f t="shared" si="25"/>
        <v>0</v>
      </c>
      <c r="G41" s="86">
        <f t="shared" si="26"/>
        <v>0</v>
      </c>
      <c r="H41" s="86">
        <f t="shared" si="27"/>
        <v>0</v>
      </c>
      <c r="I41" s="86">
        <f t="shared" si="28"/>
        <v>0</v>
      </c>
      <c r="J41" s="108">
        <f t="shared" si="29"/>
        <v>0</v>
      </c>
      <c r="K41" s="109">
        <f t="shared" si="30"/>
        <v>0</v>
      </c>
      <c r="L41" s="160">
        <f t="shared" si="31"/>
        <v>0</v>
      </c>
    </row>
    <row r="42" spans="2:12" ht="20.25" customHeight="1" thickBot="1" x14ac:dyDescent="0.7">
      <c r="B42" s="335"/>
      <c r="C42" s="273" t="s">
        <v>152</v>
      </c>
      <c r="D42" s="270">
        <v>449</v>
      </c>
      <c r="E42" s="199">
        <v>0</v>
      </c>
      <c r="F42" s="201">
        <f t="shared" si="25"/>
        <v>0</v>
      </c>
      <c r="G42" s="202">
        <f t="shared" si="26"/>
        <v>0</v>
      </c>
      <c r="H42" s="202">
        <f t="shared" si="27"/>
        <v>0</v>
      </c>
      <c r="I42" s="202">
        <f t="shared" si="28"/>
        <v>0</v>
      </c>
      <c r="J42" s="203">
        <f t="shared" si="29"/>
        <v>0</v>
      </c>
      <c r="K42" s="196">
        <f t="shared" si="30"/>
        <v>0</v>
      </c>
      <c r="L42" s="195">
        <f t="shared" si="31"/>
        <v>0</v>
      </c>
    </row>
    <row r="43" spans="2:12" x14ac:dyDescent="0.65">
      <c r="B43" s="258" t="s">
        <v>128</v>
      </c>
      <c r="C43" s="259"/>
      <c r="D43" s="274"/>
      <c r="E43" s="260"/>
      <c r="F43" s="165"/>
      <c r="G43" s="166"/>
      <c r="H43" s="166"/>
      <c r="I43" s="167"/>
      <c r="J43" s="168"/>
      <c r="K43" s="197"/>
      <c r="L43" s="168"/>
    </row>
    <row r="44" spans="2:12" ht="20.25" customHeight="1" x14ac:dyDescent="0.65">
      <c r="B44" s="234" t="s">
        <v>116</v>
      </c>
      <c r="C44" s="235" t="s">
        <v>113</v>
      </c>
      <c r="D44" s="267">
        <v>406626</v>
      </c>
      <c r="E44" s="84">
        <v>0</v>
      </c>
      <c r="F44" s="107">
        <f t="shared" ref="F44:F113" si="32">D44*E44</f>
        <v>0</v>
      </c>
      <c r="G44" s="86">
        <f t="shared" ref="G44:G113" si="33">D44*E44</f>
        <v>0</v>
      </c>
      <c r="H44" s="86">
        <f t="shared" ref="H44:H113" si="34">D44*E44</f>
        <v>0</v>
      </c>
      <c r="I44" s="86">
        <f t="shared" ref="I44:I113" si="35">D44*E44</f>
        <v>0</v>
      </c>
      <c r="J44" s="108">
        <f t="shared" ref="J44:J113" si="36">D44*E44</f>
        <v>0</v>
      </c>
      <c r="K44" s="109">
        <f t="shared" ref="K44:K113" si="37">D44*E44</f>
        <v>0</v>
      </c>
      <c r="L44" s="160">
        <f t="shared" ref="L44:L113" si="38">D44*E44</f>
        <v>0</v>
      </c>
    </row>
    <row r="45" spans="2:12" ht="20.149999999999999" customHeight="1" x14ac:dyDescent="0.65">
      <c r="B45" s="234" t="s">
        <v>117</v>
      </c>
      <c r="C45" s="235" t="s">
        <v>113</v>
      </c>
      <c r="D45" s="267">
        <v>41529</v>
      </c>
      <c r="E45" s="84">
        <v>0</v>
      </c>
      <c r="F45" s="107">
        <f t="shared" si="32"/>
        <v>0</v>
      </c>
      <c r="G45" s="86">
        <f t="shared" si="33"/>
        <v>0</v>
      </c>
      <c r="H45" s="86">
        <f t="shared" si="34"/>
        <v>0</v>
      </c>
      <c r="I45" s="86">
        <f t="shared" si="35"/>
        <v>0</v>
      </c>
      <c r="J45" s="108">
        <f t="shared" si="36"/>
        <v>0</v>
      </c>
      <c r="K45" s="109">
        <f t="shared" si="37"/>
        <v>0</v>
      </c>
      <c r="L45" s="160">
        <f t="shared" si="38"/>
        <v>0</v>
      </c>
    </row>
    <row r="46" spans="2:12" ht="20.25" customHeight="1" x14ac:dyDescent="0.65">
      <c r="B46" s="320" t="s">
        <v>206</v>
      </c>
      <c r="C46" s="235" t="s">
        <v>207</v>
      </c>
      <c r="D46" s="267">
        <v>356</v>
      </c>
      <c r="E46" s="84">
        <v>0</v>
      </c>
      <c r="F46" s="107">
        <f t="shared" si="32"/>
        <v>0</v>
      </c>
      <c r="G46" s="86">
        <f t="shared" si="33"/>
        <v>0</v>
      </c>
      <c r="H46" s="86">
        <f t="shared" si="34"/>
        <v>0</v>
      </c>
      <c r="I46" s="86">
        <f t="shared" si="35"/>
        <v>0</v>
      </c>
      <c r="J46" s="108">
        <f t="shared" si="36"/>
        <v>0</v>
      </c>
      <c r="K46" s="109">
        <f t="shared" si="37"/>
        <v>0</v>
      </c>
      <c r="L46" s="160">
        <f t="shared" si="38"/>
        <v>0</v>
      </c>
    </row>
    <row r="47" spans="2:12" ht="20.25" customHeight="1" x14ac:dyDescent="0.65">
      <c r="B47" s="321"/>
      <c r="C47" s="235" t="s">
        <v>114</v>
      </c>
      <c r="D47" s="267">
        <v>52</v>
      </c>
      <c r="E47" s="84">
        <v>0</v>
      </c>
      <c r="F47" s="107">
        <f t="shared" ref="F47:F71" si="39">D47*E47</f>
        <v>0</v>
      </c>
      <c r="G47" s="86">
        <f t="shared" ref="G47:G71" si="40">D47*E47</f>
        <v>0</v>
      </c>
      <c r="H47" s="86">
        <f t="shared" ref="H47:H71" si="41">D47*E47</f>
        <v>0</v>
      </c>
      <c r="I47" s="86">
        <f t="shared" ref="I47:I71" si="42">D47*E47</f>
        <v>0</v>
      </c>
      <c r="J47" s="108">
        <f t="shared" ref="J47:J71" si="43">D47*E47</f>
        <v>0</v>
      </c>
      <c r="K47" s="109">
        <f t="shared" ref="K47:K71" si="44">D47*E47</f>
        <v>0</v>
      </c>
      <c r="L47" s="160">
        <f t="shared" ref="L47:L71" si="45">D47*E47</f>
        <v>0</v>
      </c>
    </row>
    <row r="48" spans="2:12" ht="20.25" customHeight="1" x14ac:dyDescent="0.65">
      <c r="B48" s="320" t="s">
        <v>208</v>
      </c>
      <c r="C48" s="235" t="s">
        <v>213</v>
      </c>
      <c r="D48" s="267">
        <v>366263</v>
      </c>
      <c r="E48" s="84">
        <v>0</v>
      </c>
      <c r="F48" s="107">
        <f t="shared" si="39"/>
        <v>0</v>
      </c>
      <c r="G48" s="86">
        <f t="shared" si="40"/>
        <v>0</v>
      </c>
      <c r="H48" s="86">
        <f t="shared" si="41"/>
        <v>0</v>
      </c>
      <c r="I48" s="86">
        <f t="shared" si="42"/>
        <v>0</v>
      </c>
      <c r="J48" s="108">
        <f t="shared" si="43"/>
        <v>0</v>
      </c>
      <c r="K48" s="109">
        <f t="shared" si="44"/>
        <v>0</v>
      </c>
      <c r="L48" s="160">
        <f t="shared" si="45"/>
        <v>0</v>
      </c>
    </row>
    <row r="49" spans="2:12" ht="20.25" customHeight="1" x14ac:dyDescent="0.65">
      <c r="B49" s="321"/>
      <c r="C49" s="235" t="s">
        <v>112</v>
      </c>
      <c r="D49" s="267">
        <v>500</v>
      </c>
      <c r="E49" s="84">
        <v>0</v>
      </c>
      <c r="F49" s="107">
        <f t="shared" si="39"/>
        <v>0</v>
      </c>
      <c r="G49" s="86">
        <f t="shared" si="40"/>
        <v>0</v>
      </c>
      <c r="H49" s="86">
        <f t="shared" si="41"/>
        <v>0</v>
      </c>
      <c r="I49" s="86">
        <f t="shared" si="42"/>
        <v>0</v>
      </c>
      <c r="J49" s="108">
        <f t="shared" si="43"/>
        <v>0</v>
      </c>
      <c r="K49" s="109">
        <f t="shared" si="44"/>
        <v>0</v>
      </c>
      <c r="L49" s="160">
        <f t="shared" si="45"/>
        <v>0</v>
      </c>
    </row>
    <row r="50" spans="2:12" ht="20.25" customHeight="1" x14ac:dyDescent="0.65">
      <c r="B50" s="321"/>
      <c r="C50" s="235" t="s">
        <v>114</v>
      </c>
      <c r="D50" s="267">
        <v>16845</v>
      </c>
      <c r="E50" s="84">
        <v>0</v>
      </c>
      <c r="F50" s="107">
        <f t="shared" si="39"/>
        <v>0</v>
      </c>
      <c r="G50" s="86">
        <f t="shared" si="40"/>
        <v>0</v>
      </c>
      <c r="H50" s="86">
        <f t="shared" si="41"/>
        <v>0</v>
      </c>
      <c r="I50" s="86">
        <f t="shared" si="42"/>
        <v>0</v>
      </c>
      <c r="J50" s="108">
        <f t="shared" si="43"/>
        <v>0</v>
      </c>
      <c r="K50" s="109">
        <f t="shared" si="44"/>
        <v>0</v>
      </c>
      <c r="L50" s="160">
        <f t="shared" si="45"/>
        <v>0</v>
      </c>
    </row>
    <row r="51" spans="2:12" ht="20.25" customHeight="1" x14ac:dyDescent="0.65">
      <c r="B51" s="321"/>
      <c r="C51" s="235" t="s">
        <v>212</v>
      </c>
      <c r="D51" s="267">
        <v>182</v>
      </c>
      <c r="E51" s="84">
        <v>0</v>
      </c>
      <c r="F51" s="107">
        <f t="shared" si="39"/>
        <v>0</v>
      </c>
      <c r="G51" s="86">
        <f t="shared" si="40"/>
        <v>0</v>
      </c>
      <c r="H51" s="86">
        <f t="shared" si="41"/>
        <v>0</v>
      </c>
      <c r="I51" s="86">
        <f t="shared" si="42"/>
        <v>0</v>
      </c>
      <c r="J51" s="108">
        <f t="shared" si="43"/>
        <v>0</v>
      </c>
      <c r="K51" s="109">
        <f t="shared" si="44"/>
        <v>0</v>
      </c>
      <c r="L51" s="160">
        <f t="shared" si="45"/>
        <v>0</v>
      </c>
    </row>
    <row r="52" spans="2:12" ht="20.149999999999999" customHeight="1" x14ac:dyDescent="0.65">
      <c r="B52" s="322"/>
      <c r="C52" s="235" t="s">
        <v>115</v>
      </c>
      <c r="D52" s="267">
        <v>16930</v>
      </c>
      <c r="E52" s="84">
        <v>0</v>
      </c>
      <c r="F52" s="107">
        <f t="shared" si="39"/>
        <v>0</v>
      </c>
      <c r="G52" s="86">
        <f t="shared" si="40"/>
        <v>0</v>
      </c>
      <c r="H52" s="86">
        <f t="shared" si="41"/>
        <v>0</v>
      </c>
      <c r="I52" s="86">
        <f t="shared" si="42"/>
        <v>0</v>
      </c>
      <c r="J52" s="108">
        <f t="shared" si="43"/>
        <v>0</v>
      </c>
      <c r="K52" s="109">
        <f t="shared" si="44"/>
        <v>0</v>
      </c>
      <c r="L52" s="160">
        <f t="shared" si="45"/>
        <v>0</v>
      </c>
    </row>
    <row r="53" spans="2:12" ht="20.25" customHeight="1" x14ac:dyDescent="0.65">
      <c r="B53" s="320" t="s">
        <v>211</v>
      </c>
      <c r="C53" s="235" t="s">
        <v>213</v>
      </c>
      <c r="D53" s="267">
        <v>68411</v>
      </c>
      <c r="E53" s="84">
        <v>0</v>
      </c>
      <c r="F53" s="107">
        <f t="shared" si="39"/>
        <v>0</v>
      </c>
      <c r="G53" s="86">
        <f t="shared" si="40"/>
        <v>0</v>
      </c>
      <c r="H53" s="86">
        <f t="shared" si="41"/>
        <v>0</v>
      </c>
      <c r="I53" s="86">
        <f t="shared" si="42"/>
        <v>0</v>
      </c>
      <c r="J53" s="108">
        <f t="shared" si="43"/>
        <v>0</v>
      </c>
      <c r="K53" s="109">
        <f t="shared" si="44"/>
        <v>0</v>
      </c>
      <c r="L53" s="160">
        <f t="shared" si="45"/>
        <v>0</v>
      </c>
    </row>
    <row r="54" spans="2:12" ht="20.25" customHeight="1" x14ac:dyDescent="0.65">
      <c r="B54" s="321"/>
      <c r="C54" s="235" t="s">
        <v>112</v>
      </c>
      <c r="D54" s="267">
        <v>150</v>
      </c>
      <c r="E54" s="84">
        <v>0</v>
      </c>
      <c r="F54" s="107">
        <f t="shared" si="39"/>
        <v>0</v>
      </c>
      <c r="G54" s="86">
        <f t="shared" si="40"/>
        <v>0</v>
      </c>
      <c r="H54" s="86">
        <f t="shared" si="41"/>
        <v>0</v>
      </c>
      <c r="I54" s="86">
        <f t="shared" si="42"/>
        <v>0</v>
      </c>
      <c r="J54" s="108">
        <f t="shared" si="43"/>
        <v>0</v>
      </c>
      <c r="K54" s="109">
        <f t="shared" si="44"/>
        <v>0</v>
      </c>
      <c r="L54" s="160">
        <f t="shared" si="45"/>
        <v>0</v>
      </c>
    </row>
    <row r="55" spans="2:12" ht="20.25" customHeight="1" x14ac:dyDescent="0.65">
      <c r="B55" s="321"/>
      <c r="C55" s="235" t="s">
        <v>114</v>
      </c>
      <c r="D55" s="267">
        <v>4254</v>
      </c>
      <c r="E55" s="84">
        <v>0</v>
      </c>
      <c r="F55" s="107">
        <f t="shared" si="39"/>
        <v>0</v>
      </c>
      <c r="G55" s="86">
        <f t="shared" si="40"/>
        <v>0</v>
      </c>
      <c r="H55" s="86">
        <f t="shared" si="41"/>
        <v>0</v>
      </c>
      <c r="I55" s="86">
        <f t="shared" si="42"/>
        <v>0</v>
      </c>
      <c r="J55" s="108">
        <f t="shared" si="43"/>
        <v>0</v>
      </c>
      <c r="K55" s="109">
        <f t="shared" si="44"/>
        <v>0</v>
      </c>
      <c r="L55" s="160">
        <f t="shared" si="45"/>
        <v>0</v>
      </c>
    </row>
    <row r="56" spans="2:12" ht="20.149999999999999" customHeight="1" x14ac:dyDescent="0.65">
      <c r="B56" s="322"/>
      <c r="C56" s="235" t="s">
        <v>212</v>
      </c>
      <c r="D56" s="267">
        <v>126</v>
      </c>
      <c r="E56" s="84">
        <v>0</v>
      </c>
      <c r="F56" s="107">
        <f t="shared" si="39"/>
        <v>0</v>
      </c>
      <c r="G56" s="86">
        <f t="shared" si="40"/>
        <v>0</v>
      </c>
      <c r="H56" s="86">
        <f t="shared" si="41"/>
        <v>0</v>
      </c>
      <c r="I56" s="86">
        <f t="shared" si="42"/>
        <v>0</v>
      </c>
      <c r="J56" s="108">
        <f t="shared" si="43"/>
        <v>0</v>
      </c>
      <c r="K56" s="109">
        <f t="shared" si="44"/>
        <v>0</v>
      </c>
      <c r="L56" s="160">
        <f t="shared" si="45"/>
        <v>0</v>
      </c>
    </row>
    <row r="57" spans="2:12" ht="20.25" customHeight="1" x14ac:dyDescent="0.65">
      <c r="B57" s="320" t="s">
        <v>209</v>
      </c>
      <c r="C57" s="235" t="s">
        <v>207</v>
      </c>
      <c r="D57" s="267">
        <v>144</v>
      </c>
      <c r="E57" s="84">
        <v>0</v>
      </c>
      <c r="F57" s="107">
        <f t="shared" si="39"/>
        <v>0</v>
      </c>
      <c r="G57" s="86">
        <f t="shared" si="40"/>
        <v>0</v>
      </c>
      <c r="H57" s="86">
        <f t="shared" si="41"/>
        <v>0</v>
      </c>
      <c r="I57" s="86">
        <f t="shared" si="42"/>
        <v>0</v>
      </c>
      <c r="J57" s="108">
        <f t="shared" si="43"/>
        <v>0</v>
      </c>
      <c r="K57" s="109">
        <f t="shared" si="44"/>
        <v>0</v>
      </c>
      <c r="L57" s="160">
        <f t="shared" si="45"/>
        <v>0</v>
      </c>
    </row>
    <row r="58" spans="2:12" ht="20.25" customHeight="1" x14ac:dyDescent="0.65">
      <c r="B58" s="321"/>
      <c r="C58" s="235" t="s">
        <v>210</v>
      </c>
      <c r="D58" s="267">
        <v>240</v>
      </c>
      <c r="E58" s="84">
        <v>0</v>
      </c>
      <c r="F58" s="107">
        <f t="shared" si="39"/>
        <v>0</v>
      </c>
      <c r="G58" s="86">
        <f t="shared" si="40"/>
        <v>0</v>
      </c>
      <c r="H58" s="86">
        <f t="shared" si="41"/>
        <v>0</v>
      </c>
      <c r="I58" s="86">
        <f t="shared" si="42"/>
        <v>0</v>
      </c>
      <c r="J58" s="108">
        <f t="shared" si="43"/>
        <v>0</v>
      </c>
      <c r="K58" s="109">
        <f t="shared" si="44"/>
        <v>0</v>
      </c>
      <c r="L58" s="160">
        <f t="shared" si="45"/>
        <v>0</v>
      </c>
    </row>
    <row r="59" spans="2:12" ht="20.25" customHeight="1" x14ac:dyDescent="0.65">
      <c r="B59" s="321"/>
      <c r="C59" s="235" t="s">
        <v>114</v>
      </c>
      <c r="D59" s="267">
        <v>18</v>
      </c>
      <c r="E59" s="84">
        <v>0</v>
      </c>
      <c r="F59" s="107">
        <f t="shared" si="39"/>
        <v>0</v>
      </c>
      <c r="G59" s="86">
        <f t="shared" si="40"/>
        <v>0</v>
      </c>
      <c r="H59" s="86">
        <f t="shared" si="41"/>
        <v>0</v>
      </c>
      <c r="I59" s="86">
        <f t="shared" si="42"/>
        <v>0</v>
      </c>
      <c r="J59" s="108">
        <f t="shared" si="43"/>
        <v>0</v>
      </c>
      <c r="K59" s="109">
        <f t="shared" si="44"/>
        <v>0</v>
      </c>
      <c r="L59" s="160">
        <f t="shared" si="45"/>
        <v>0</v>
      </c>
    </row>
    <row r="60" spans="2:12" ht="20.149999999999999" customHeight="1" x14ac:dyDescent="0.65">
      <c r="B60" s="322"/>
      <c r="C60" s="235" t="s">
        <v>115</v>
      </c>
      <c r="D60" s="267">
        <v>1</v>
      </c>
      <c r="E60" s="84">
        <v>0</v>
      </c>
      <c r="F60" s="107">
        <f t="shared" si="39"/>
        <v>0</v>
      </c>
      <c r="G60" s="86">
        <f t="shared" si="40"/>
        <v>0</v>
      </c>
      <c r="H60" s="86">
        <f t="shared" si="41"/>
        <v>0</v>
      </c>
      <c r="I60" s="86">
        <f t="shared" si="42"/>
        <v>0</v>
      </c>
      <c r="J60" s="108">
        <f t="shared" si="43"/>
        <v>0</v>
      </c>
      <c r="K60" s="109">
        <f t="shared" si="44"/>
        <v>0</v>
      </c>
      <c r="L60" s="160">
        <f t="shared" si="45"/>
        <v>0</v>
      </c>
    </row>
    <row r="61" spans="2:12" ht="20.25" customHeight="1" x14ac:dyDescent="0.65">
      <c r="B61" s="318" t="s">
        <v>118</v>
      </c>
      <c r="C61" s="235" t="s">
        <v>113</v>
      </c>
      <c r="D61" s="267">
        <v>42617</v>
      </c>
      <c r="E61" s="84">
        <v>0</v>
      </c>
      <c r="F61" s="107">
        <f t="shared" si="39"/>
        <v>0</v>
      </c>
      <c r="G61" s="86">
        <f t="shared" si="40"/>
        <v>0</v>
      </c>
      <c r="H61" s="86">
        <f t="shared" si="41"/>
        <v>0</v>
      </c>
      <c r="I61" s="86">
        <f t="shared" si="42"/>
        <v>0</v>
      </c>
      <c r="J61" s="108">
        <f t="shared" si="43"/>
        <v>0</v>
      </c>
      <c r="K61" s="109">
        <f t="shared" si="44"/>
        <v>0</v>
      </c>
      <c r="L61" s="160">
        <f t="shared" si="45"/>
        <v>0</v>
      </c>
    </row>
    <row r="62" spans="2:12" ht="20.25" customHeight="1" x14ac:dyDescent="0.65">
      <c r="B62" s="318"/>
      <c r="C62" s="235" t="s">
        <v>114</v>
      </c>
      <c r="D62" s="267">
        <v>1329</v>
      </c>
      <c r="E62" s="84">
        <v>0</v>
      </c>
      <c r="F62" s="107">
        <f t="shared" si="39"/>
        <v>0</v>
      </c>
      <c r="G62" s="86">
        <f t="shared" si="40"/>
        <v>0</v>
      </c>
      <c r="H62" s="86">
        <f t="shared" si="41"/>
        <v>0</v>
      </c>
      <c r="I62" s="86">
        <f t="shared" si="42"/>
        <v>0</v>
      </c>
      <c r="J62" s="108">
        <f t="shared" si="43"/>
        <v>0</v>
      </c>
      <c r="K62" s="109">
        <f t="shared" si="44"/>
        <v>0</v>
      </c>
      <c r="L62" s="160">
        <f t="shared" si="45"/>
        <v>0</v>
      </c>
    </row>
    <row r="63" spans="2:12" ht="20.25" customHeight="1" x14ac:dyDescent="0.65">
      <c r="B63" s="318" t="s">
        <v>119</v>
      </c>
      <c r="C63" s="235" t="s">
        <v>113</v>
      </c>
      <c r="D63" s="267">
        <v>3402</v>
      </c>
      <c r="E63" s="84">
        <v>0</v>
      </c>
      <c r="F63" s="107">
        <f t="shared" si="39"/>
        <v>0</v>
      </c>
      <c r="G63" s="86">
        <f t="shared" si="40"/>
        <v>0</v>
      </c>
      <c r="H63" s="86">
        <f t="shared" si="41"/>
        <v>0</v>
      </c>
      <c r="I63" s="86">
        <f t="shared" si="42"/>
        <v>0</v>
      </c>
      <c r="J63" s="108">
        <f t="shared" si="43"/>
        <v>0</v>
      </c>
      <c r="K63" s="109">
        <f t="shared" si="44"/>
        <v>0</v>
      </c>
      <c r="L63" s="160">
        <f t="shared" si="45"/>
        <v>0</v>
      </c>
    </row>
    <row r="64" spans="2:12" ht="20.149999999999999" customHeight="1" x14ac:dyDescent="0.65">
      <c r="B64" s="325"/>
      <c r="C64" s="236" t="s">
        <v>114</v>
      </c>
      <c r="D64" s="270">
        <v>980</v>
      </c>
      <c r="E64" s="84">
        <v>0</v>
      </c>
      <c r="F64" s="107">
        <f t="shared" si="39"/>
        <v>0</v>
      </c>
      <c r="G64" s="86">
        <f t="shared" si="40"/>
        <v>0</v>
      </c>
      <c r="H64" s="86">
        <f t="shared" si="41"/>
        <v>0</v>
      </c>
      <c r="I64" s="86">
        <f t="shared" si="42"/>
        <v>0</v>
      </c>
      <c r="J64" s="108">
        <f t="shared" si="43"/>
        <v>0</v>
      </c>
      <c r="K64" s="109">
        <f t="shared" si="44"/>
        <v>0</v>
      </c>
      <c r="L64" s="160">
        <f t="shared" si="45"/>
        <v>0</v>
      </c>
    </row>
    <row r="65" spans="2:13" ht="20.149999999999999" customHeight="1" x14ac:dyDescent="0.65">
      <c r="B65" s="320" t="s">
        <v>214</v>
      </c>
      <c r="C65" s="235" t="s">
        <v>122</v>
      </c>
      <c r="D65" s="267">
        <v>143</v>
      </c>
      <c r="E65" s="84">
        <v>0</v>
      </c>
      <c r="F65" s="107">
        <f t="shared" si="39"/>
        <v>0</v>
      </c>
      <c r="G65" s="86">
        <f t="shared" si="40"/>
        <v>0</v>
      </c>
      <c r="H65" s="86">
        <f t="shared" si="41"/>
        <v>0</v>
      </c>
      <c r="I65" s="86">
        <f t="shared" si="42"/>
        <v>0</v>
      </c>
      <c r="J65" s="108">
        <f t="shared" si="43"/>
        <v>0</v>
      </c>
      <c r="K65" s="109">
        <f t="shared" si="44"/>
        <v>0</v>
      </c>
      <c r="L65" s="160">
        <f t="shared" si="45"/>
        <v>0</v>
      </c>
    </row>
    <row r="66" spans="2:13" ht="20.149999999999999" customHeight="1" x14ac:dyDescent="0.65">
      <c r="B66" s="321"/>
      <c r="C66" s="235" t="s">
        <v>123</v>
      </c>
      <c r="D66" s="267">
        <v>178</v>
      </c>
      <c r="E66" s="84">
        <v>0</v>
      </c>
      <c r="F66" s="107">
        <f t="shared" si="39"/>
        <v>0</v>
      </c>
      <c r="G66" s="86">
        <f t="shared" si="40"/>
        <v>0</v>
      </c>
      <c r="H66" s="86">
        <f t="shared" si="41"/>
        <v>0</v>
      </c>
      <c r="I66" s="86">
        <f t="shared" si="42"/>
        <v>0</v>
      </c>
      <c r="J66" s="108">
        <f t="shared" si="43"/>
        <v>0</v>
      </c>
      <c r="K66" s="109">
        <f t="shared" si="44"/>
        <v>0</v>
      </c>
      <c r="L66" s="160">
        <f t="shared" si="45"/>
        <v>0</v>
      </c>
    </row>
    <row r="67" spans="2:13" ht="20.149999999999999" customHeight="1" x14ac:dyDescent="0.65">
      <c r="B67" s="322"/>
      <c r="C67" s="235" t="s">
        <v>215</v>
      </c>
      <c r="D67" s="267">
        <v>67</v>
      </c>
      <c r="E67" s="84">
        <v>0</v>
      </c>
      <c r="F67" s="107">
        <f t="shared" si="39"/>
        <v>0</v>
      </c>
      <c r="G67" s="86">
        <f t="shared" si="40"/>
        <v>0</v>
      </c>
      <c r="H67" s="86">
        <f t="shared" si="41"/>
        <v>0</v>
      </c>
      <c r="I67" s="86">
        <f t="shared" si="42"/>
        <v>0</v>
      </c>
      <c r="J67" s="108">
        <f t="shared" si="43"/>
        <v>0</v>
      </c>
      <c r="K67" s="109">
        <f t="shared" si="44"/>
        <v>0</v>
      </c>
      <c r="L67" s="160">
        <f t="shared" si="45"/>
        <v>0</v>
      </c>
      <c r="M67" s="182"/>
    </row>
    <row r="68" spans="2:13" ht="20.149999999999999" customHeight="1" x14ac:dyDescent="0.65">
      <c r="B68" s="320" t="s">
        <v>216</v>
      </c>
      <c r="C68" s="235" t="s">
        <v>122</v>
      </c>
      <c r="D68" s="267">
        <v>52</v>
      </c>
      <c r="E68" s="84">
        <v>0</v>
      </c>
      <c r="F68" s="107">
        <f t="shared" si="39"/>
        <v>0</v>
      </c>
      <c r="G68" s="86">
        <f t="shared" si="40"/>
        <v>0</v>
      </c>
      <c r="H68" s="86">
        <f t="shared" si="41"/>
        <v>0</v>
      </c>
      <c r="I68" s="86">
        <f t="shared" si="42"/>
        <v>0</v>
      </c>
      <c r="J68" s="108">
        <f t="shared" si="43"/>
        <v>0</v>
      </c>
      <c r="K68" s="109">
        <f t="shared" si="44"/>
        <v>0</v>
      </c>
      <c r="L68" s="160">
        <f t="shared" si="45"/>
        <v>0</v>
      </c>
    </row>
    <row r="69" spans="2:13" ht="20.149999999999999" customHeight="1" x14ac:dyDescent="0.65">
      <c r="B69" s="321"/>
      <c r="C69" s="235" t="s">
        <v>123</v>
      </c>
      <c r="D69" s="267">
        <v>101</v>
      </c>
      <c r="E69" s="84">
        <v>0</v>
      </c>
      <c r="F69" s="107">
        <f t="shared" si="39"/>
        <v>0</v>
      </c>
      <c r="G69" s="86">
        <f t="shared" si="40"/>
        <v>0</v>
      </c>
      <c r="H69" s="86">
        <f t="shared" si="41"/>
        <v>0</v>
      </c>
      <c r="I69" s="86">
        <f t="shared" si="42"/>
        <v>0</v>
      </c>
      <c r="J69" s="108">
        <f t="shared" si="43"/>
        <v>0</v>
      </c>
      <c r="K69" s="109">
        <f t="shared" si="44"/>
        <v>0</v>
      </c>
      <c r="L69" s="160">
        <f t="shared" si="45"/>
        <v>0</v>
      </c>
    </row>
    <row r="70" spans="2:13" ht="20.149999999999999" customHeight="1" x14ac:dyDescent="0.65">
      <c r="B70" s="322"/>
      <c r="C70" s="235" t="s">
        <v>215</v>
      </c>
      <c r="D70" s="267">
        <v>239</v>
      </c>
      <c r="E70" s="84">
        <v>0</v>
      </c>
      <c r="F70" s="107">
        <f t="shared" si="39"/>
        <v>0</v>
      </c>
      <c r="G70" s="86">
        <f t="shared" si="40"/>
        <v>0</v>
      </c>
      <c r="H70" s="86">
        <f t="shared" si="41"/>
        <v>0</v>
      </c>
      <c r="I70" s="86">
        <f t="shared" si="42"/>
        <v>0</v>
      </c>
      <c r="J70" s="108">
        <f t="shared" si="43"/>
        <v>0</v>
      </c>
      <c r="K70" s="109">
        <f t="shared" si="44"/>
        <v>0</v>
      </c>
      <c r="L70" s="160">
        <f t="shared" si="45"/>
        <v>0</v>
      </c>
    </row>
    <row r="71" spans="2:13" ht="20.149999999999999" customHeight="1" thickBot="1" x14ac:dyDescent="0.7">
      <c r="B71" s="238" t="s">
        <v>217</v>
      </c>
      <c r="C71" s="236"/>
      <c r="D71" s="270">
        <v>4</v>
      </c>
      <c r="E71" s="199">
        <v>0</v>
      </c>
      <c r="F71" s="201">
        <f t="shared" si="39"/>
        <v>0</v>
      </c>
      <c r="G71" s="202">
        <f t="shared" si="40"/>
        <v>0</v>
      </c>
      <c r="H71" s="202">
        <f t="shared" si="41"/>
        <v>0</v>
      </c>
      <c r="I71" s="202">
        <f t="shared" si="42"/>
        <v>0</v>
      </c>
      <c r="J71" s="203">
        <f t="shared" si="43"/>
        <v>0</v>
      </c>
      <c r="K71" s="196">
        <f t="shared" si="44"/>
        <v>0</v>
      </c>
      <c r="L71" s="195">
        <f t="shared" si="45"/>
        <v>0</v>
      </c>
    </row>
    <row r="72" spans="2:13" x14ac:dyDescent="0.65">
      <c r="B72" s="254" t="s">
        <v>157</v>
      </c>
      <c r="C72" s="255"/>
      <c r="D72" s="269"/>
      <c r="E72" s="256"/>
      <c r="F72" s="197"/>
      <c r="G72" s="166"/>
      <c r="H72" s="166"/>
      <c r="I72" s="167"/>
      <c r="J72" s="168"/>
      <c r="K72" s="197"/>
      <c r="L72" s="168"/>
    </row>
    <row r="73" spans="2:13" ht="20.25" customHeight="1" x14ac:dyDescent="0.65">
      <c r="B73" s="309" t="s">
        <v>158</v>
      </c>
      <c r="C73" s="313"/>
      <c r="D73" s="267">
        <v>16</v>
      </c>
      <c r="E73" s="84">
        <v>0</v>
      </c>
      <c r="F73" s="107">
        <f t="shared" si="32"/>
        <v>0</v>
      </c>
      <c r="G73" s="86">
        <f t="shared" si="33"/>
        <v>0</v>
      </c>
      <c r="H73" s="86">
        <f t="shared" si="34"/>
        <v>0</v>
      </c>
      <c r="I73" s="86">
        <f t="shared" si="35"/>
        <v>0</v>
      </c>
      <c r="J73" s="108">
        <f t="shared" si="36"/>
        <v>0</v>
      </c>
      <c r="K73" s="109">
        <f t="shared" si="37"/>
        <v>0</v>
      </c>
      <c r="L73" s="160">
        <f t="shared" si="38"/>
        <v>0</v>
      </c>
    </row>
    <row r="74" spans="2:13" ht="20.25" customHeight="1" x14ac:dyDescent="0.65">
      <c r="B74" s="237" t="s">
        <v>162</v>
      </c>
      <c r="C74" s="198"/>
      <c r="D74" s="270">
        <v>5</v>
      </c>
      <c r="E74" s="84">
        <v>0</v>
      </c>
      <c r="F74" s="107">
        <f t="shared" ref="F74:F75" si="46">D74*E74</f>
        <v>0</v>
      </c>
      <c r="G74" s="86">
        <f t="shared" ref="G74:G75" si="47">D74*E74</f>
        <v>0</v>
      </c>
      <c r="H74" s="86">
        <f t="shared" ref="H74:H75" si="48">D74*E74</f>
        <v>0</v>
      </c>
      <c r="I74" s="86">
        <f t="shared" ref="I74:I75" si="49">D74*E74</f>
        <v>0</v>
      </c>
      <c r="J74" s="108">
        <f t="shared" ref="J74:J75" si="50">D74*E74</f>
        <v>0</v>
      </c>
      <c r="K74" s="109">
        <f t="shared" ref="K74:K75" si="51">D74*E74</f>
        <v>0</v>
      </c>
      <c r="L74" s="160">
        <f t="shared" ref="L74:L75" si="52">D74*E74</f>
        <v>0</v>
      </c>
    </row>
    <row r="75" spans="2:13" ht="20.25" customHeight="1" x14ac:dyDescent="0.65">
      <c r="B75" s="237" t="s">
        <v>161</v>
      </c>
      <c r="C75" s="198"/>
      <c r="D75" s="270">
        <v>21</v>
      </c>
      <c r="E75" s="84">
        <v>0</v>
      </c>
      <c r="F75" s="107">
        <f t="shared" si="46"/>
        <v>0</v>
      </c>
      <c r="G75" s="86">
        <f t="shared" si="47"/>
        <v>0</v>
      </c>
      <c r="H75" s="86">
        <f t="shared" si="48"/>
        <v>0</v>
      </c>
      <c r="I75" s="86">
        <f t="shared" si="49"/>
        <v>0</v>
      </c>
      <c r="J75" s="108">
        <f t="shared" si="50"/>
        <v>0</v>
      </c>
      <c r="K75" s="109">
        <f t="shared" si="51"/>
        <v>0</v>
      </c>
      <c r="L75" s="160">
        <f t="shared" si="52"/>
        <v>0</v>
      </c>
    </row>
    <row r="76" spans="2:13" ht="20.25" customHeight="1" x14ac:dyDescent="0.65">
      <c r="B76" s="237" t="s">
        <v>159</v>
      </c>
      <c r="C76" s="198"/>
      <c r="D76" s="270">
        <v>31</v>
      </c>
      <c r="E76" s="84">
        <v>0</v>
      </c>
      <c r="F76" s="107">
        <f t="shared" ref="F76" si="53">D76*E76</f>
        <v>0</v>
      </c>
      <c r="G76" s="86">
        <f t="shared" ref="G76" si="54">D76*E76</f>
        <v>0</v>
      </c>
      <c r="H76" s="86">
        <f t="shared" ref="H76" si="55">D76*E76</f>
        <v>0</v>
      </c>
      <c r="I76" s="86">
        <f t="shared" ref="I76" si="56">D76*E76</f>
        <v>0</v>
      </c>
      <c r="J76" s="108">
        <f t="shared" ref="J76" si="57">D76*E76</f>
        <v>0</v>
      </c>
      <c r="K76" s="109">
        <f t="shared" ref="K76" si="58">D76*E76</f>
        <v>0</v>
      </c>
      <c r="L76" s="160">
        <f t="shared" ref="L76" si="59">D76*E76</f>
        <v>0</v>
      </c>
    </row>
    <row r="77" spans="2:13" ht="20.25" customHeight="1" thickBot="1" x14ac:dyDescent="0.7">
      <c r="B77" s="311" t="s">
        <v>160</v>
      </c>
      <c r="C77" s="312"/>
      <c r="D77" s="268">
        <v>26</v>
      </c>
      <c r="E77" s="91">
        <v>0</v>
      </c>
      <c r="F77" s="116">
        <f t="shared" si="32"/>
        <v>0</v>
      </c>
      <c r="G77" s="117">
        <f t="shared" si="33"/>
        <v>0</v>
      </c>
      <c r="H77" s="117">
        <f t="shared" si="34"/>
        <v>0</v>
      </c>
      <c r="I77" s="117">
        <f t="shared" si="35"/>
        <v>0</v>
      </c>
      <c r="J77" s="252">
        <f t="shared" si="36"/>
        <v>0</v>
      </c>
      <c r="K77" s="253">
        <f t="shared" si="37"/>
        <v>0</v>
      </c>
      <c r="L77" s="119">
        <f t="shared" si="38"/>
        <v>0</v>
      </c>
    </row>
    <row r="78" spans="2:13" x14ac:dyDescent="0.65">
      <c r="B78" s="261" t="s">
        <v>193</v>
      </c>
      <c r="C78" s="262"/>
      <c r="D78" s="262"/>
      <c r="E78" s="263"/>
      <c r="F78" s="165"/>
      <c r="G78" s="166"/>
      <c r="H78" s="166"/>
      <c r="I78" s="167"/>
      <c r="J78" s="168"/>
      <c r="K78" s="197"/>
      <c r="L78" s="168"/>
    </row>
    <row r="79" spans="2:13" ht="20.25" customHeight="1" x14ac:dyDescent="0.65">
      <c r="B79" s="318" t="s">
        <v>194</v>
      </c>
      <c r="C79" s="319"/>
      <c r="D79" s="267">
        <v>141</v>
      </c>
      <c r="E79" s="84">
        <v>0</v>
      </c>
      <c r="F79" s="85">
        <f>D79*E79</f>
        <v>0</v>
      </c>
      <c r="G79" s="86">
        <f>D79*E79</f>
        <v>0</v>
      </c>
      <c r="H79" s="86">
        <f>D79*E79</f>
        <v>0</v>
      </c>
      <c r="I79" s="86">
        <f>D79*E79</f>
        <v>0</v>
      </c>
      <c r="J79" s="108">
        <f>D79*E79</f>
        <v>0</v>
      </c>
      <c r="K79" s="109">
        <f>D79*E79</f>
        <v>0</v>
      </c>
      <c r="L79" s="160">
        <f>D79*E79</f>
        <v>0</v>
      </c>
    </row>
    <row r="80" spans="2:13" ht="20.25" customHeight="1" x14ac:dyDescent="0.65">
      <c r="B80" s="309" t="s">
        <v>195</v>
      </c>
      <c r="C80" s="313"/>
      <c r="D80" s="267">
        <v>49</v>
      </c>
      <c r="E80" s="84">
        <v>0</v>
      </c>
      <c r="F80" s="85">
        <f t="shared" ref="F80:F83" si="60">D80*E80</f>
        <v>0</v>
      </c>
      <c r="G80" s="86">
        <f t="shared" ref="G80:G83" si="61">D80*E80</f>
        <v>0</v>
      </c>
      <c r="H80" s="86">
        <f t="shared" ref="H80:H83" si="62">D80*E80</f>
        <v>0</v>
      </c>
      <c r="I80" s="86">
        <f t="shared" ref="I80:I83" si="63">D80*E80</f>
        <v>0</v>
      </c>
      <c r="J80" s="108">
        <f t="shared" ref="J80:J83" si="64">D80*E80</f>
        <v>0</v>
      </c>
      <c r="K80" s="109">
        <f t="shared" ref="K80:K83" si="65">D80*E80</f>
        <v>0</v>
      </c>
      <c r="L80" s="160">
        <f t="shared" ref="L80:L83" si="66">D80*E80</f>
        <v>0</v>
      </c>
    </row>
    <row r="81" spans="2:12" ht="20.25" customHeight="1" x14ac:dyDescent="0.65">
      <c r="B81" s="234" t="s">
        <v>196</v>
      </c>
      <c r="C81" s="235"/>
      <c r="D81" s="267">
        <v>939</v>
      </c>
      <c r="E81" s="84">
        <v>0</v>
      </c>
      <c r="F81" s="85">
        <f t="shared" si="60"/>
        <v>0</v>
      </c>
      <c r="G81" s="86">
        <f t="shared" si="61"/>
        <v>0</v>
      </c>
      <c r="H81" s="86">
        <f t="shared" si="62"/>
        <v>0</v>
      </c>
      <c r="I81" s="86">
        <f t="shared" si="63"/>
        <v>0</v>
      </c>
      <c r="J81" s="108">
        <f t="shared" si="64"/>
        <v>0</v>
      </c>
      <c r="K81" s="109">
        <f t="shared" si="65"/>
        <v>0</v>
      </c>
      <c r="L81" s="160">
        <f t="shared" si="66"/>
        <v>0</v>
      </c>
    </row>
    <row r="82" spans="2:12" ht="20.25" customHeight="1" x14ac:dyDescent="0.65">
      <c r="B82" s="309" t="s">
        <v>197</v>
      </c>
      <c r="C82" s="313"/>
      <c r="D82" s="267">
        <v>11340</v>
      </c>
      <c r="E82" s="84">
        <v>0</v>
      </c>
      <c r="F82" s="85">
        <f t="shared" si="60"/>
        <v>0</v>
      </c>
      <c r="G82" s="86">
        <f t="shared" si="61"/>
        <v>0</v>
      </c>
      <c r="H82" s="86">
        <f t="shared" si="62"/>
        <v>0</v>
      </c>
      <c r="I82" s="86">
        <f t="shared" si="63"/>
        <v>0</v>
      </c>
      <c r="J82" s="108">
        <f t="shared" si="64"/>
        <v>0</v>
      </c>
      <c r="K82" s="109">
        <f t="shared" si="65"/>
        <v>0</v>
      </c>
      <c r="L82" s="160">
        <f t="shared" si="66"/>
        <v>0</v>
      </c>
    </row>
    <row r="83" spans="2:12" ht="20.25" customHeight="1" x14ac:dyDescent="0.65">
      <c r="B83" s="309" t="s">
        <v>198</v>
      </c>
      <c r="C83" s="313"/>
      <c r="D83" s="267">
        <v>14</v>
      </c>
      <c r="E83" s="84">
        <v>0</v>
      </c>
      <c r="F83" s="85">
        <f t="shared" si="60"/>
        <v>0</v>
      </c>
      <c r="G83" s="86">
        <f t="shared" si="61"/>
        <v>0</v>
      </c>
      <c r="H83" s="86">
        <f t="shared" si="62"/>
        <v>0</v>
      </c>
      <c r="I83" s="86">
        <f t="shared" si="63"/>
        <v>0</v>
      </c>
      <c r="J83" s="108">
        <f t="shared" si="64"/>
        <v>0</v>
      </c>
      <c r="K83" s="109">
        <f t="shared" si="65"/>
        <v>0</v>
      </c>
      <c r="L83" s="160">
        <f t="shared" si="66"/>
        <v>0</v>
      </c>
    </row>
    <row r="84" spans="2:12" ht="20.25" customHeight="1" x14ac:dyDescent="0.65">
      <c r="B84" s="330" t="s">
        <v>199</v>
      </c>
      <c r="C84" s="250" t="s">
        <v>164</v>
      </c>
      <c r="D84" s="267">
        <v>1379</v>
      </c>
      <c r="E84" s="84">
        <v>0</v>
      </c>
      <c r="F84" s="85">
        <f t="shared" ref="F84:F85" si="67">D84*E84</f>
        <v>0</v>
      </c>
      <c r="G84" s="86">
        <f t="shared" ref="G84:G85" si="68">D84*E84</f>
        <v>0</v>
      </c>
      <c r="H84" s="86">
        <f t="shared" ref="H84:H85" si="69">D84*E84</f>
        <v>0</v>
      </c>
      <c r="I84" s="86">
        <f t="shared" ref="I84:I85" si="70">D84*E84</f>
        <v>0</v>
      </c>
      <c r="J84" s="108">
        <f t="shared" ref="J84:J85" si="71">D84*E84</f>
        <v>0</v>
      </c>
      <c r="K84" s="109">
        <f t="shared" ref="K84:K85" si="72">D84*E84</f>
        <v>0</v>
      </c>
      <c r="L84" s="160">
        <f t="shared" ref="L84:L85" si="73">D84*E84</f>
        <v>0</v>
      </c>
    </row>
    <row r="85" spans="2:12" ht="20.25" customHeight="1" thickBot="1" x14ac:dyDescent="0.7">
      <c r="B85" s="331"/>
      <c r="C85" s="250" t="s">
        <v>200</v>
      </c>
      <c r="D85" s="267">
        <v>111</v>
      </c>
      <c r="E85" s="84">
        <v>0</v>
      </c>
      <c r="F85" s="85">
        <f t="shared" si="67"/>
        <v>0</v>
      </c>
      <c r="G85" s="86">
        <f t="shared" si="68"/>
        <v>0</v>
      </c>
      <c r="H85" s="86">
        <f t="shared" si="69"/>
        <v>0</v>
      </c>
      <c r="I85" s="86">
        <f t="shared" si="70"/>
        <v>0</v>
      </c>
      <c r="J85" s="108">
        <f t="shared" si="71"/>
        <v>0</v>
      </c>
      <c r="K85" s="109">
        <f t="shared" si="72"/>
        <v>0</v>
      </c>
      <c r="L85" s="160">
        <f t="shared" si="73"/>
        <v>0</v>
      </c>
    </row>
    <row r="86" spans="2:12" x14ac:dyDescent="0.65">
      <c r="B86" s="261" t="s">
        <v>108</v>
      </c>
      <c r="C86" s="262"/>
      <c r="D86" s="271"/>
      <c r="E86" s="263"/>
      <c r="F86" s="197"/>
      <c r="G86" s="166"/>
      <c r="H86" s="166"/>
      <c r="I86" s="167"/>
      <c r="J86" s="168"/>
      <c r="K86" s="197"/>
      <c r="L86" s="168"/>
    </row>
    <row r="87" spans="2:12" ht="20.25" customHeight="1" x14ac:dyDescent="0.65">
      <c r="B87" s="318" t="s">
        <v>109</v>
      </c>
      <c r="C87" s="319"/>
      <c r="D87" s="267">
        <v>104413</v>
      </c>
      <c r="E87" s="84">
        <v>0</v>
      </c>
      <c r="F87" s="85">
        <f t="shared" si="32"/>
        <v>0</v>
      </c>
      <c r="G87" s="86">
        <f t="shared" si="33"/>
        <v>0</v>
      </c>
      <c r="H87" s="86">
        <f t="shared" si="34"/>
        <v>0</v>
      </c>
      <c r="I87" s="86">
        <f t="shared" si="35"/>
        <v>0</v>
      </c>
      <c r="J87" s="108">
        <f t="shared" si="36"/>
        <v>0</v>
      </c>
      <c r="K87" s="109">
        <f t="shared" si="37"/>
        <v>0</v>
      </c>
      <c r="L87" s="160">
        <f t="shared" si="38"/>
        <v>0</v>
      </c>
    </row>
    <row r="88" spans="2:12" ht="20.25" customHeight="1" x14ac:dyDescent="0.65">
      <c r="B88" s="323" t="s">
        <v>166</v>
      </c>
      <c r="C88" s="250" t="s">
        <v>165</v>
      </c>
      <c r="D88" s="267">
        <v>13</v>
      </c>
      <c r="E88" s="84">
        <v>0</v>
      </c>
      <c r="F88" s="85">
        <f t="shared" ref="F88:F89" si="74">D88*E88</f>
        <v>0</v>
      </c>
      <c r="G88" s="86">
        <f t="shared" ref="G88:G89" si="75">D88*E88</f>
        <v>0</v>
      </c>
      <c r="H88" s="86">
        <f t="shared" ref="H88:H89" si="76">D88*E88</f>
        <v>0</v>
      </c>
      <c r="I88" s="86">
        <f t="shared" ref="I88:I89" si="77">D88*E88</f>
        <v>0</v>
      </c>
      <c r="J88" s="108">
        <f t="shared" ref="J88:J89" si="78">D88*E88</f>
        <v>0</v>
      </c>
      <c r="K88" s="109">
        <f t="shared" ref="K88:K89" si="79">D88*E88</f>
        <v>0</v>
      </c>
      <c r="L88" s="160">
        <f t="shared" ref="L88:L89" si="80">D88*E88</f>
        <v>0</v>
      </c>
    </row>
    <row r="89" spans="2:12" ht="20.25" customHeight="1" x14ac:dyDescent="0.65">
      <c r="B89" s="323"/>
      <c r="C89" s="250" t="s">
        <v>167</v>
      </c>
      <c r="D89" s="267">
        <v>203</v>
      </c>
      <c r="E89" s="84">
        <v>0</v>
      </c>
      <c r="F89" s="85">
        <f t="shared" si="74"/>
        <v>0</v>
      </c>
      <c r="G89" s="86">
        <f t="shared" si="75"/>
        <v>0</v>
      </c>
      <c r="H89" s="86">
        <f t="shared" si="76"/>
        <v>0</v>
      </c>
      <c r="I89" s="86">
        <f t="shared" si="77"/>
        <v>0</v>
      </c>
      <c r="J89" s="108">
        <f t="shared" si="78"/>
        <v>0</v>
      </c>
      <c r="K89" s="109">
        <f t="shared" si="79"/>
        <v>0</v>
      </c>
      <c r="L89" s="160">
        <f t="shared" si="80"/>
        <v>0</v>
      </c>
    </row>
    <row r="90" spans="2:12" ht="20.25" customHeight="1" x14ac:dyDescent="0.65">
      <c r="B90" s="323"/>
      <c r="C90" s="250" t="s">
        <v>168</v>
      </c>
      <c r="D90" s="267">
        <v>676</v>
      </c>
      <c r="E90" s="84">
        <v>0</v>
      </c>
      <c r="F90" s="85">
        <f t="shared" si="32"/>
        <v>0</v>
      </c>
      <c r="G90" s="86">
        <f t="shared" si="33"/>
        <v>0</v>
      </c>
      <c r="H90" s="86">
        <f t="shared" si="34"/>
        <v>0</v>
      </c>
      <c r="I90" s="86">
        <f t="shared" si="35"/>
        <v>0</v>
      </c>
      <c r="J90" s="108">
        <f t="shared" si="36"/>
        <v>0</v>
      </c>
      <c r="K90" s="109">
        <f t="shared" si="37"/>
        <v>0</v>
      </c>
      <c r="L90" s="160">
        <f t="shared" si="38"/>
        <v>0</v>
      </c>
    </row>
    <row r="91" spans="2:12" ht="20.25" customHeight="1" x14ac:dyDescent="0.65">
      <c r="B91" s="329" t="s">
        <v>169</v>
      </c>
      <c r="C91" s="250" t="s">
        <v>173</v>
      </c>
      <c r="D91" s="267">
        <v>57</v>
      </c>
      <c r="E91" s="84">
        <v>0</v>
      </c>
      <c r="F91" s="85">
        <f t="shared" si="32"/>
        <v>0</v>
      </c>
      <c r="G91" s="86">
        <f t="shared" si="33"/>
        <v>0</v>
      </c>
      <c r="H91" s="86">
        <f t="shared" si="34"/>
        <v>0</v>
      </c>
      <c r="I91" s="86">
        <f t="shared" si="35"/>
        <v>0</v>
      </c>
      <c r="J91" s="108">
        <f t="shared" si="36"/>
        <v>0</v>
      </c>
      <c r="K91" s="109">
        <f t="shared" si="37"/>
        <v>0</v>
      </c>
      <c r="L91" s="160">
        <f t="shared" si="38"/>
        <v>0</v>
      </c>
    </row>
    <row r="92" spans="2:12" ht="20.25" customHeight="1" x14ac:dyDescent="0.65">
      <c r="B92" s="329"/>
      <c r="C92" s="250" t="s">
        <v>170</v>
      </c>
      <c r="D92" s="267">
        <v>92</v>
      </c>
      <c r="E92" s="84">
        <v>0</v>
      </c>
      <c r="F92" s="85">
        <f t="shared" ref="F92:F94" si="81">D92*E92</f>
        <v>0</v>
      </c>
      <c r="G92" s="86">
        <f t="shared" ref="G92:G94" si="82">D92*E92</f>
        <v>0</v>
      </c>
      <c r="H92" s="86">
        <f t="shared" ref="H92:H94" si="83">D92*E92</f>
        <v>0</v>
      </c>
      <c r="I92" s="86">
        <f t="shared" ref="I92:I94" si="84">D92*E92</f>
        <v>0</v>
      </c>
      <c r="J92" s="108">
        <f t="shared" ref="J92:J94" si="85">D92*E92</f>
        <v>0</v>
      </c>
      <c r="K92" s="109">
        <f t="shared" ref="K92:K94" si="86">D92*E92</f>
        <v>0</v>
      </c>
      <c r="L92" s="160">
        <f t="shared" ref="L92:L94" si="87">D92*E92</f>
        <v>0</v>
      </c>
    </row>
    <row r="93" spans="2:12" ht="20.25" customHeight="1" x14ac:dyDescent="0.65">
      <c r="B93" s="329"/>
      <c r="C93" s="250" t="s">
        <v>171</v>
      </c>
      <c r="D93" s="267">
        <v>225</v>
      </c>
      <c r="E93" s="84">
        <v>0</v>
      </c>
      <c r="F93" s="85">
        <f t="shared" si="81"/>
        <v>0</v>
      </c>
      <c r="G93" s="86">
        <f t="shared" si="82"/>
        <v>0</v>
      </c>
      <c r="H93" s="86">
        <f t="shared" si="83"/>
        <v>0</v>
      </c>
      <c r="I93" s="86">
        <f t="shared" si="84"/>
        <v>0</v>
      </c>
      <c r="J93" s="108">
        <f t="shared" si="85"/>
        <v>0</v>
      </c>
      <c r="K93" s="109">
        <f t="shared" si="86"/>
        <v>0</v>
      </c>
      <c r="L93" s="160">
        <f t="shared" si="87"/>
        <v>0</v>
      </c>
    </row>
    <row r="94" spans="2:12" ht="20.25" customHeight="1" x14ac:dyDescent="0.65">
      <c r="B94" s="329"/>
      <c r="C94" s="250" t="s">
        <v>172</v>
      </c>
      <c r="D94" s="267">
        <v>164</v>
      </c>
      <c r="E94" s="84">
        <v>0</v>
      </c>
      <c r="F94" s="85">
        <f t="shared" si="81"/>
        <v>0</v>
      </c>
      <c r="G94" s="86">
        <f t="shared" si="82"/>
        <v>0</v>
      </c>
      <c r="H94" s="86">
        <f t="shared" si="83"/>
        <v>0</v>
      </c>
      <c r="I94" s="86">
        <f t="shared" si="84"/>
        <v>0</v>
      </c>
      <c r="J94" s="108">
        <f t="shared" si="85"/>
        <v>0</v>
      </c>
      <c r="K94" s="109">
        <f t="shared" si="86"/>
        <v>0</v>
      </c>
      <c r="L94" s="160">
        <f t="shared" si="87"/>
        <v>0</v>
      </c>
    </row>
    <row r="95" spans="2:12" ht="20.25" customHeight="1" x14ac:dyDescent="0.65">
      <c r="B95" s="323" t="s">
        <v>163</v>
      </c>
      <c r="C95" s="250" t="s">
        <v>165</v>
      </c>
      <c r="D95" s="267">
        <v>18</v>
      </c>
      <c r="E95" s="84">
        <v>0</v>
      </c>
      <c r="F95" s="85">
        <f t="shared" si="32"/>
        <v>0</v>
      </c>
      <c r="G95" s="86">
        <f t="shared" si="33"/>
        <v>0</v>
      </c>
      <c r="H95" s="86">
        <f t="shared" si="34"/>
        <v>0</v>
      </c>
      <c r="I95" s="86">
        <f t="shared" si="35"/>
        <v>0</v>
      </c>
      <c r="J95" s="108">
        <f t="shared" si="36"/>
        <v>0</v>
      </c>
      <c r="K95" s="109">
        <f t="shared" si="37"/>
        <v>0</v>
      </c>
      <c r="L95" s="160">
        <f t="shared" si="38"/>
        <v>0</v>
      </c>
    </row>
    <row r="96" spans="2:12" ht="20.25" customHeight="1" x14ac:dyDescent="0.65">
      <c r="B96" s="323"/>
      <c r="C96" s="250" t="s">
        <v>164</v>
      </c>
      <c r="D96" s="267">
        <v>500</v>
      </c>
      <c r="E96" s="84">
        <v>0</v>
      </c>
      <c r="F96" s="85">
        <f t="shared" ref="F96:F106" si="88">D96*E96</f>
        <v>0</v>
      </c>
      <c r="G96" s="86">
        <f t="shared" ref="G96:G106" si="89">D96*E96</f>
        <v>0</v>
      </c>
      <c r="H96" s="86">
        <f t="shared" ref="H96:H106" si="90">D96*E96</f>
        <v>0</v>
      </c>
      <c r="I96" s="86">
        <f t="shared" ref="I96:I106" si="91">D96*E96</f>
        <v>0</v>
      </c>
      <c r="J96" s="108">
        <f t="shared" ref="J96:J106" si="92">D96*E96</f>
        <v>0</v>
      </c>
      <c r="K96" s="109">
        <f t="shared" ref="K96:K106" si="93">D96*E96</f>
        <v>0</v>
      </c>
      <c r="L96" s="160">
        <f t="shared" ref="L96:L106" si="94">D96*E96</f>
        <v>0</v>
      </c>
    </row>
    <row r="97" spans="2:12" ht="20.25" customHeight="1" x14ac:dyDescent="0.65">
      <c r="B97" s="323" t="s">
        <v>153</v>
      </c>
      <c r="C97" s="250" t="s">
        <v>155</v>
      </c>
      <c r="D97" s="267">
        <v>19204</v>
      </c>
      <c r="E97" s="84">
        <v>0</v>
      </c>
      <c r="F97" s="85">
        <f t="shared" si="88"/>
        <v>0</v>
      </c>
      <c r="G97" s="86">
        <f t="shared" si="89"/>
        <v>0</v>
      </c>
      <c r="H97" s="86">
        <f t="shared" si="90"/>
        <v>0</v>
      </c>
      <c r="I97" s="86">
        <f t="shared" si="91"/>
        <v>0</v>
      </c>
      <c r="J97" s="108">
        <f t="shared" si="92"/>
        <v>0</v>
      </c>
      <c r="K97" s="109">
        <f t="shared" si="93"/>
        <v>0</v>
      </c>
      <c r="L97" s="160">
        <f t="shared" si="94"/>
        <v>0</v>
      </c>
    </row>
    <row r="98" spans="2:12" ht="20.25" customHeight="1" x14ac:dyDescent="0.65">
      <c r="B98" s="323"/>
      <c r="C98" s="250" t="s">
        <v>156</v>
      </c>
      <c r="D98" s="267">
        <v>300</v>
      </c>
      <c r="E98" s="84">
        <v>0</v>
      </c>
      <c r="F98" s="85">
        <f t="shared" si="88"/>
        <v>0</v>
      </c>
      <c r="G98" s="86">
        <f t="shared" si="89"/>
        <v>0</v>
      </c>
      <c r="H98" s="86">
        <f t="shared" si="90"/>
        <v>0</v>
      </c>
      <c r="I98" s="86">
        <f t="shared" si="91"/>
        <v>0</v>
      </c>
      <c r="J98" s="108">
        <f t="shared" si="92"/>
        <v>0</v>
      </c>
      <c r="K98" s="109">
        <f t="shared" si="93"/>
        <v>0</v>
      </c>
      <c r="L98" s="160">
        <f t="shared" si="94"/>
        <v>0</v>
      </c>
    </row>
    <row r="99" spans="2:12" ht="20.25" customHeight="1" x14ac:dyDescent="0.65">
      <c r="B99" s="323" t="s">
        <v>154</v>
      </c>
      <c r="C99" s="250" t="s">
        <v>155</v>
      </c>
      <c r="D99" s="267">
        <v>56814</v>
      </c>
      <c r="E99" s="84">
        <v>0</v>
      </c>
      <c r="F99" s="85">
        <f t="shared" si="88"/>
        <v>0</v>
      </c>
      <c r="G99" s="86">
        <f t="shared" si="89"/>
        <v>0</v>
      </c>
      <c r="H99" s="86">
        <f t="shared" si="90"/>
        <v>0</v>
      </c>
      <c r="I99" s="86">
        <f t="shared" si="91"/>
        <v>0</v>
      </c>
      <c r="J99" s="108">
        <f t="shared" si="92"/>
        <v>0</v>
      </c>
      <c r="K99" s="109">
        <f t="shared" si="93"/>
        <v>0</v>
      </c>
      <c r="L99" s="160">
        <f t="shared" si="94"/>
        <v>0</v>
      </c>
    </row>
    <row r="100" spans="2:12" ht="20.25" customHeight="1" x14ac:dyDescent="0.65">
      <c r="B100" s="323"/>
      <c r="C100" s="250" t="s">
        <v>156</v>
      </c>
      <c r="D100" s="267">
        <v>550</v>
      </c>
      <c r="E100" s="84">
        <v>0</v>
      </c>
      <c r="F100" s="85">
        <f t="shared" si="88"/>
        <v>0</v>
      </c>
      <c r="G100" s="86">
        <f t="shared" si="89"/>
        <v>0</v>
      </c>
      <c r="H100" s="86">
        <f t="shared" si="90"/>
        <v>0</v>
      </c>
      <c r="I100" s="86">
        <f t="shared" si="91"/>
        <v>0</v>
      </c>
      <c r="J100" s="108">
        <f t="shared" si="92"/>
        <v>0</v>
      </c>
      <c r="K100" s="109">
        <f t="shared" si="93"/>
        <v>0</v>
      </c>
      <c r="L100" s="160">
        <f t="shared" si="94"/>
        <v>0</v>
      </c>
    </row>
    <row r="101" spans="2:12" ht="20.25" customHeight="1" x14ac:dyDescent="0.65">
      <c r="B101" s="323" t="s">
        <v>110</v>
      </c>
      <c r="C101" s="250" t="s">
        <v>176</v>
      </c>
      <c r="D101" s="267">
        <v>162</v>
      </c>
      <c r="E101" s="84">
        <v>0</v>
      </c>
      <c r="F101" s="85">
        <f t="shared" si="88"/>
        <v>0</v>
      </c>
      <c r="G101" s="86">
        <f t="shared" si="89"/>
        <v>0</v>
      </c>
      <c r="H101" s="86">
        <f t="shared" si="90"/>
        <v>0</v>
      </c>
      <c r="I101" s="86">
        <f t="shared" si="91"/>
        <v>0</v>
      </c>
      <c r="J101" s="108">
        <f t="shared" si="92"/>
        <v>0</v>
      </c>
      <c r="K101" s="109">
        <f t="shared" si="93"/>
        <v>0</v>
      </c>
      <c r="L101" s="160">
        <f t="shared" si="94"/>
        <v>0</v>
      </c>
    </row>
    <row r="102" spans="2:12" ht="20.25" customHeight="1" x14ac:dyDescent="0.65">
      <c r="B102" s="323"/>
      <c r="C102" s="250" t="s">
        <v>177</v>
      </c>
      <c r="D102" s="267">
        <v>6747</v>
      </c>
      <c r="E102" s="84">
        <v>0</v>
      </c>
      <c r="F102" s="85">
        <f t="shared" si="88"/>
        <v>0</v>
      </c>
      <c r="G102" s="86">
        <f t="shared" si="89"/>
        <v>0</v>
      </c>
      <c r="H102" s="86">
        <f t="shared" si="90"/>
        <v>0</v>
      </c>
      <c r="I102" s="86">
        <f t="shared" si="91"/>
        <v>0</v>
      </c>
      <c r="J102" s="108">
        <f t="shared" si="92"/>
        <v>0</v>
      </c>
      <c r="K102" s="109">
        <f t="shared" si="93"/>
        <v>0</v>
      </c>
      <c r="L102" s="160">
        <f t="shared" si="94"/>
        <v>0</v>
      </c>
    </row>
    <row r="103" spans="2:12" ht="20.25" customHeight="1" x14ac:dyDescent="0.65">
      <c r="B103" s="323"/>
      <c r="C103" s="250" t="s">
        <v>178</v>
      </c>
      <c r="D103" s="267">
        <v>1256</v>
      </c>
      <c r="E103" s="84">
        <v>0</v>
      </c>
      <c r="F103" s="85">
        <f t="shared" si="88"/>
        <v>0</v>
      </c>
      <c r="G103" s="86">
        <f t="shared" si="89"/>
        <v>0</v>
      </c>
      <c r="H103" s="86">
        <f t="shared" si="90"/>
        <v>0</v>
      </c>
      <c r="I103" s="86">
        <f t="shared" si="91"/>
        <v>0</v>
      </c>
      <c r="J103" s="108">
        <f t="shared" si="92"/>
        <v>0</v>
      </c>
      <c r="K103" s="109">
        <f t="shared" si="93"/>
        <v>0</v>
      </c>
      <c r="L103" s="160">
        <f t="shared" si="94"/>
        <v>0</v>
      </c>
    </row>
    <row r="104" spans="2:12" ht="20.25" customHeight="1" x14ac:dyDescent="0.65">
      <c r="B104" s="323"/>
      <c r="C104" s="250" t="s">
        <v>179</v>
      </c>
      <c r="D104" s="267">
        <v>576</v>
      </c>
      <c r="E104" s="84">
        <v>0</v>
      </c>
      <c r="F104" s="85">
        <f t="shared" si="88"/>
        <v>0</v>
      </c>
      <c r="G104" s="86">
        <f t="shared" si="89"/>
        <v>0</v>
      </c>
      <c r="H104" s="86">
        <f t="shared" si="90"/>
        <v>0</v>
      </c>
      <c r="I104" s="86">
        <f t="shared" si="91"/>
        <v>0</v>
      </c>
      <c r="J104" s="108">
        <f t="shared" si="92"/>
        <v>0</v>
      </c>
      <c r="K104" s="109">
        <f t="shared" si="93"/>
        <v>0</v>
      </c>
      <c r="L104" s="160">
        <f t="shared" si="94"/>
        <v>0</v>
      </c>
    </row>
    <row r="105" spans="2:12" ht="20.25" customHeight="1" x14ac:dyDescent="0.65">
      <c r="B105" s="323"/>
      <c r="C105" s="250" t="s">
        <v>180</v>
      </c>
      <c r="D105" s="267">
        <v>288</v>
      </c>
      <c r="E105" s="84">
        <v>0</v>
      </c>
      <c r="F105" s="85">
        <f t="shared" si="88"/>
        <v>0</v>
      </c>
      <c r="G105" s="86">
        <f t="shared" si="89"/>
        <v>0</v>
      </c>
      <c r="H105" s="86">
        <f t="shared" si="90"/>
        <v>0</v>
      </c>
      <c r="I105" s="86">
        <f t="shared" si="91"/>
        <v>0</v>
      </c>
      <c r="J105" s="108">
        <f t="shared" si="92"/>
        <v>0</v>
      </c>
      <c r="K105" s="109">
        <f t="shared" si="93"/>
        <v>0</v>
      </c>
      <c r="L105" s="160">
        <f t="shared" si="94"/>
        <v>0</v>
      </c>
    </row>
    <row r="106" spans="2:12" ht="20.25" customHeight="1" x14ac:dyDescent="0.65">
      <c r="B106" s="323" t="s">
        <v>111</v>
      </c>
      <c r="C106" s="324"/>
      <c r="D106" s="267">
        <v>529</v>
      </c>
      <c r="E106" s="84">
        <v>0</v>
      </c>
      <c r="F106" s="85">
        <f t="shared" si="88"/>
        <v>0</v>
      </c>
      <c r="G106" s="86">
        <f t="shared" si="89"/>
        <v>0</v>
      </c>
      <c r="H106" s="86">
        <f t="shared" si="90"/>
        <v>0</v>
      </c>
      <c r="I106" s="86">
        <f t="shared" si="91"/>
        <v>0</v>
      </c>
      <c r="J106" s="108">
        <f t="shared" si="92"/>
        <v>0</v>
      </c>
      <c r="K106" s="109">
        <f t="shared" si="93"/>
        <v>0</v>
      </c>
      <c r="L106" s="160">
        <f t="shared" si="94"/>
        <v>0</v>
      </c>
    </row>
    <row r="107" spans="2:12" ht="20.25" customHeight="1" x14ac:dyDescent="0.65">
      <c r="B107" s="323" t="s">
        <v>183</v>
      </c>
      <c r="C107" s="250" t="s">
        <v>181</v>
      </c>
      <c r="D107" s="267">
        <v>41567</v>
      </c>
      <c r="E107" s="84">
        <v>0</v>
      </c>
      <c r="F107" s="85">
        <f t="shared" si="32"/>
        <v>0</v>
      </c>
      <c r="G107" s="86">
        <f t="shared" si="33"/>
        <v>0</v>
      </c>
      <c r="H107" s="86">
        <f t="shared" si="34"/>
        <v>0</v>
      </c>
      <c r="I107" s="86">
        <f t="shared" si="35"/>
        <v>0</v>
      </c>
      <c r="J107" s="108">
        <f t="shared" si="36"/>
        <v>0</v>
      </c>
      <c r="K107" s="109">
        <f t="shared" si="37"/>
        <v>0</v>
      </c>
      <c r="L107" s="160">
        <f t="shared" si="38"/>
        <v>0</v>
      </c>
    </row>
    <row r="108" spans="2:12" ht="20.25" customHeight="1" x14ac:dyDescent="0.65">
      <c r="B108" s="323"/>
      <c r="C108" s="250" t="s">
        <v>182</v>
      </c>
      <c r="D108" s="267">
        <v>2530</v>
      </c>
      <c r="E108" s="84">
        <v>0</v>
      </c>
      <c r="F108" s="85">
        <f t="shared" ref="F108:F112" si="95">D108*E108</f>
        <v>0</v>
      </c>
      <c r="G108" s="86">
        <f t="shared" ref="G108:G112" si="96">D108*E108</f>
        <v>0</v>
      </c>
      <c r="H108" s="86">
        <f t="shared" ref="H108:H112" si="97">D108*E108</f>
        <v>0</v>
      </c>
      <c r="I108" s="86">
        <f t="shared" ref="I108:I112" si="98">D108*E108</f>
        <v>0</v>
      </c>
      <c r="J108" s="108">
        <f t="shared" ref="J108:J112" si="99">D108*E108</f>
        <v>0</v>
      </c>
      <c r="K108" s="109">
        <f t="shared" ref="K108:K112" si="100">D108*E108</f>
        <v>0</v>
      </c>
      <c r="L108" s="160">
        <f t="shared" ref="L108:L112" si="101">D108*E108</f>
        <v>0</v>
      </c>
    </row>
    <row r="109" spans="2:12" ht="20.25" customHeight="1" x14ac:dyDescent="0.65">
      <c r="B109" s="323" t="s">
        <v>184</v>
      </c>
      <c r="C109" s="250" t="s">
        <v>164</v>
      </c>
      <c r="D109" s="267">
        <v>11</v>
      </c>
      <c r="E109" s="84">
        <v>0</v>
      </c>
      <c r="F109" s="85">
        <f t="shared" si="95"/>
        <v>0</v>
      </c>
      <c r="G109" s="86">
        <f t="shared" si="96"/>
        <v>0</v>
      </c>
      <c r="H109" s="86">
        <f t="shared" si="97"/>
        <v>0</v>
      </c>
      <c r="I109" s="86">
        <f t="shared" si="98"/>
        <v>0</v>
      </c>
      <c r="J109" s="108">
        <f t="shared" si="99"/>
        <v>0</v>
      </c>
      <c r="K109" s="109">
        <f t="shared" si="100"/>
        <v>0</v>
      </c>
      <c r="L109" s="160">
        <f t="shared" si="101"/>
        <v>0</v>
      </c>
    </row>
    <row r="110" spans="2:12" ht="20.25" customHeight="1" x14ac:dyDescent="0.65">
      <c r="B110" s="323"/>
      <c r="C110" s="250" t="s">
        <v>181</v>
      </c>
      <c r="D110" s="267">
        <v>82</v>
      </c>
      <c r="E110" s="84">
        <v>0</v>
      </c>
      <c r="F110" s="85">
        <f t="shared" si="95"/>
        <v>0</v>
      </c>
      <c r="G110" s="86">
        <f t="shared" si="96"/>
        <v>0</v>
      </c>
      <c r="H110" s="86">
        <f t="shared" si="97"/>
        <v>0</v>
      </c>
      <c r="I110" s="86">
        <f t="shared" si="98"/>
        <v>0</v>
      </c>
      <c r="J110" s="108">
        <f t="shared" si="99"/>
        <v>0</v>
      </c>
      <c r="K110" s="109">
        <f t="shared" si="100"/>
        <v>0</v>
      </c>
      <c r="L110" s="160">
        <f t="shared" si="101"/>
        <v>0</v>
      </c>
    </row>
    <row r="111" spans="2:12" ht="20.25" customHeight="1" x14ac:dyDescent="0.65">
      <c r="B111" s="323" t="s">
        <v>185</v>
      </c>
      <c r="C111" s="250" t="s">
        <v>186</v>
      </c>
      <c r="D111" s="267">
        <v>563</v>
      </c>
      <c r="E111" s="84">
        <v>0</v>
      </c>
      <c r="F111" s="85">
        <f t="shared" si="95"/>
        <v>0</v>
      </c>
      <c r="G111" s="86">
        <f t="shared" si="96"/>
        <v>0</v>
      </c>
      <c r="H111" s="86">
        <f t="shared" si="97"/>
        <v>0</v>
      </c>
      <c r="I111" s="86">
        <f t="shared" si="98"/>
        <v>0</v>
      </c>
      <c r="J111" s="108">
        <f t="shared" si="99"/>
        <v>0</v>
      </c>
      <c r="K111" s="109">
        <f t="shared" si="100"/>
        <v>0</v>
      </c>
      <c r="L111" s="160">
        <f t="shared" si="101"/>
        <v>0</v>
      </c>
    </row>
    <row r="112" spans="2:12" ht="20.25" customHeight="1" x14ac:dyDescent="0.65">
      <c r="B112" s="323"/>
      <c r="C112" s="250" t="s">
        <v>187</v>
      </c>
      <c r="D112" s="267">
        <v>6918</v>
      </c>
      <c r="E112" s="84">
        <v>0</v>
      </c>
      <c r="F112" s="85">
        <f t="shared" si="95"/>
        <v>0</v>
      </c>
      <c r="G112" s="86">
        <f t="shared" si="96"/>
        <v>0</v>
      </c>
      <c r="H112" s="86">
        <f t="shared" si="97"/>
        <v>0</v>
      </c>
      <c r="I112" s="86">
        <f t="shared" si="98"/>
        <v>0</v>
      </c>
      <c r="J112" s="108">
        <f t="shared" si="99"/>
        <v>0</v>
      </c>
      <c r="K112" s="109">
        <f t="shared" si="100"/>
        <v>0</v>
      </c>
      <c r="L112" s="160">
        <f t="shared" si="101"/>
        <v>0</v>
      </c>
    </row>
    <row r="113" spans="2:12" ht="20.25" customHeight="1" thickBot="1" x14ac:dyDescent="0.7">
      <c r="B113" s="328"/>
      <c r="C113" s="251" t="s">
        <v>188</v>
      </c>
      <c r="D113" s="268">
        <v>1517</v>
      </c>
      <c r="E113" s="91">
        <v>0</v>
      </c>
      <c r="F113" s="257">
        <f t="shared" si="32"/>
        <v>0</v>
      </c>
      <c r="G113" s="117">
        <f t="shared" si="33"/>
        <v>0</v>
      </c>
      <c r="H113" s="117">
        <f t="shared" si="34"/>
        <v>0</v>
      </c>
      <c r="I113" s="117">
        <f t="shared" si="35"/>
        <v>0</v>
      </c>
      <c r="J113" s="252">
        <f t="shared" si="36"/>
        <v>0</v>
      </c>
      <c r="K113" s="253">
        <f t="shared" si="37"/>
        <v>0</v>
      </c>
      <c r="L113" s="119">
        <f t="shared" si="38"/>
        <v>0</v>
      </c>
    </row>
    <row r="114" spans="2:12" x14ac:dyDescent="0.65">
      <c r="B114" s="261" t="s">
        <v>189</v>
      </c>
      <c r="C114" s="262"/>
      <c r="D114" s="271"/>
      <c r="E114" s="262"/>
      <c r="F114" s="165"/>
      <c r="G114" s="166"/>
      <c r="H114" s="166"/>
      <c r="I114" s="167"/>
      <c r="J114" s="168"/>
      <c r="K114" s="197"/>
      <c r="L114" s="168"/>
    </row>
    <row r="115" spans="2:12" ht="20.25" customHeight="1" x14ac:dyDescent="0.65">
      <c r="B115" s="318" t="s">
        <v>190</v>
      </c>
      <c r="C115" s="319"/>
      <c r="D115" s="267">
        <v>15</v>
      </c>
      <c r="E115" s="159">
        <v>0</v>
      </c>
      <c r="F115" s="107">
        <f t="shared" ref="F115:F120" si="102">D115*E115</f>
        <v>0</v>
      </c>
      <c r="G115" s="86">
        <f t="shared" ref="G115:G120" si="103">D115*E115</f>
        <v>0</v>
      </c>
      <c r="H115" s="86">
        <f t="shared" ref="H115:H120" si="104">D115*E115</f>
        <v>0</v>
      </c>
      <c r="I115" s="86">
        <f t="shared" ref="I115:I120" si="105">D115*E115</f>
        <v>0</v>
      </c>
      <c r="J115" s="108">
        <f t="shared" ref="J115:J120" si="106">D115*E115</f>
        <v>0</v>
      </c>
      <c r="K115" s="109">
        <f t="shared" ref="K115:K120" si="107">D115*E115</f>
        <v>0</v>
      </c>
      <c r="L115" s="160">
        <f t="shared" ref="L115:L120" si="108">D115*E115</f>
        <v>0</v>
      </c>
    </row>
    <row r="116" spans="2:12" ht="20.25" customHeight="1" x14ac:dyDescent="0.65">
      <c r="B116" s="318" t="s">
        <v>191</v>
      </c>
      <c r="C116" s="319"/>
      <c r="D116" s="267">
        <v>1</v>
      </c>
      <c r="E116" s="159">
        <v>0</v>
      </c>
      <c r="F116" s="107">
        <f t="shared" si="102"/>
        <v>0</v>
      </c>
      <c r="G116" s="86">
        <f t="shared" si="103"/>
        <v>0</v>
      </c>
      <c r="H116" s="86">
        <f t="shared" si="104"/>
        <v>0</v>
      </c>
      <c r="I116" s="86">
        <f t="shared" si="105"/>
        <v>0</v>
      </c>
      <c r="J116" s="108">
        <f t="shared" si="106"/>
        <v>0</v>
      </c>
      <c r="K116" s="109">
        <f t="shared" si="107"/>
        <v>0</v>
      </c>
      <c r="L116" s="160">
        <f t="shared" si="108"/>
        <v>0</v>
      </c>
    </row>
    <row r="117" spans="2:12" ht="20.25" customHeight="1" thickBot="1" x14ac:dyDescent="0.7">
      <c r="B117" s="326" t="s">
        <v>192</v>
      </c>
      <c r="C117" s="327"/>
      <c r="D117" s="268">
        <v>3</v>
      </c>
      <c r="E117" s="115">
        <v>0</v>
      </c>
      <c r="F117" s="116">
        <f t="shared" si="102"/>
        <v>0</v>
      </c>
      <c r="G117" s="117">
        <f t="shared" si="103"/>
        <v>0</v>
      </c>
      <c r="H117" s="117">
        <f t="shared" si="104"/>
        <v>0</v>
      </c>
      <c r="I117" s="117">
        <f t="shared" si="105"/>
        <v>0</v>
      </c>
      <c r="J117" s="252">
        <f t="shared" si="106"/>
        <v>0</v>
      </c>
      <c r="K117" s="253">
        <f t="shared" si="107"/>
        <v>0</v>
      </c>
      <c r="L117" s="119">
        <f t="shared" si="108"/>
        <v>0</v>
      </c>
    </row>
    <row r="118" spans="2:12" x14ac:dyDescent="0.65">
      <c r="B118" s="264" t="s">
        <v>125</v>
      </c>
      <c r="C118" s="265"/>
      <c r="D118" s="272"/>
      <c r="E118" s="266"/>
      <c r="F118" s="218"/>
      <c r="G118" s="219"/>
      <c r="H118" s="219"/>
      <c r="I118" s="220"/>
      <c r="J118" s="221"/>
      <c r="K118" s="222"/>
      <c r="L118" s="221"/>
    </row>
    <row r="119" spans="2:12" ht="20.25" customHeight="1" x14ac:dyDescent="0.65">
      <c r="B119" s="309" t="s">
        <v>126</v>
      </c>
      <c r="C119" s="310"/>
      <c r="D119" s="267">
        <v>0</v>
      </c>
      <c r="E119" s="84">
        <v>0</v>
      </c>
      <c r="F119" s="107">
        <f t="shared" si="102"/>
        <v>0</v>
      </c>
      <c r="G119" s="86">
        <f t="shared" si="103"/>
        <v>0</v>
      </c>
      <c r="H119" s="86">
        <f t="shared" si="104"/>
        <v>0</v>
      </c>
      <c r="I119" s="86">
        <f t="shared" si="105"/>
        <v>0</v>
      </c>
      <c r="J119" s="108">
        <f t="shared" si="106"/>
        <v>0</v>
      </c>
      <c r="K119" s="109">
        <f t="shared" si="107"/>
        <v>0</v>
      </c>
      <c r="L119" s="160">
        <f t="shared" si="108"/>
        <v>0</v>
      </c>
    </row>
    <row r="120" spans="2:12" ht="20.25" customHeight="1" thickBot="1" x14ac:dyDescent="0.7">
      <c r="B120" s="311" t="s">
        <v>127</v>
      </c>
      <c r="C120" s="312"/>
      <c r="D120" s="268">
        <v>0</v>
      </c>
      <c r="E120" s="91">
        <v>0</v>
      </c>
      <c r="F120" s="201">
        <f t="shared" si="102"/>
        <v>0</v>
      </c>
      <c r="G120" s="202">
        <f t="shared" si="103"/>
        <v>0</v>
      </c>
      <c r="H120" s="202">
        <f t="shared" si="104"/>
        <v>0</v>
      </c>
      <c r="I120" s="202">
        <f t="shared" si="105"/>
        <v>0</v>
      </c>
      <c r="J120" s="203">
        <f t="shared" si="106"/>
        <v>0</v>
      </c>
      <c r="K120" s="196">
        <f t="shared" si="107"/>
        <v>0</v>
      </c>
      <c r="L120" s="195">
        <f t="shared" si="108"/>
        <v>0</v>
      </c>
    </row>
    <row r="121" spans="2:12" ht="20.25" customHeight="1" thickBot="1" x14ac:dyDescent="0.7">
      <c r="E121" s="92" t="s">
        <v>27</v>
      </c>
      <c r="F121" s="93">
        <f t="shared" ref="F121:L121" si="109">SUM(F23:F120)</f>
        <v>0</v>
      </c>
      <c r="G121" s="94">
        <f t="shared" si="109"/>
        <v>0</v>
      </c>
      <c r="H121" s="94">
        <f t="shared" si="109"/>
        <v>0</v>
      </c>
      <c r="I121" s="94">
        <f t="shared" si="109"/>
        <v>0</v>
      </c>
      <c r="J121" s="95">
        <f t="shared" si="109"/>
        <v>0</v>
      </c>
      <c r="K121" s="93">
        <f t="shared" si="109"/>
        <v>0</v>
      </c>
      <c r="L121" s="111">
        <f t="shared" si="109"/>
        <v>0</v>
      </c>
    </row>
    <row r="122" spans="2:12" x14ac:dyDescent="0.65">
      <c r="C122" s="200"/>
    </row>
    <row r="123" spans="2:12" x14ac:dyDescent="0.65">
      <c r="B123" s="45" t="s">
        <v>6</v>
      </c>
      <c r="C123" s="46"/>
      <c r="D123" s="47"/>
      <c r="E123" s="66"/>
      <c r="F123" s="66"/>
      <c r="G123" s="66"/>
      <c r="H123" s="97"/>
    </row>
    <row r="124" spans="2:12" x14ac:dyDescent="0.65">
      <c r="B124" s="49" t="s">
        <v>124</v>
      </c>
      <c r="C124" s="50"/>
      <c r="D124" s="51"/>
      <c r="E124" s="67"/>
      <c r="F124" s="67"/>
      <c r="G124" s="67"/>
      <c r="H124" s="98"/>
    </row>
    <row r="125" spans="2:12" x14ac:dyDescent="0.65">
      <c r="B125" s="49" t="s">
        <v>218</v>
      </c>
      <c r="C125" s="50"/>
      <c r="D125" s="51"/>
      <c r="E125" s="67"/>
      <c r="F125" s="67"/>
      <c r="G125" s="67"/>
      <c r="H125" s="98"/>
    </row>
    <row r="126" spans="2:12" x14ac:dyDescent="0.65">
      <c r="B126" s="49" t="s">
        <v>231</v>
      </c>
      <c r="C126" s="50"/>
      <c r="D126" s="51"/>
      <c r="E126" s="67"/>
      <c r="F126" s="67"/>
      <c r="G126" s="67"/>
      <c r="H126" s="98"/>
    </row>
    <row r="127" spans="2:12" x14ac:dyDescent="0.65">
      <c r="B127" s="53" t="s">
        <v>58</v>
      </c>
      <c r="C127" s="54"/>
      <c r="D127" s="55"/>
      <c r="E127" s="68"/>
      <c r="F127" s="68"/>
      <c r="G127" s="68"/>
      <c r="H127" s="100"/>
    </row>
    <row r="130" spans="2:6" x14ac:dyDescent="0.65">
      <c r="B130" s="150"/>
      <c r="C130" s="151"/>
      <c r="D130" s="13"/>
      <c r="E130" s="15"/>
      <c r="F130" s="15"/>
    </row>
    <row r="131" spans="2:6" x14ac:dyDescent="0.65">
      <c r="B131" s="150"/>
      <c r="C131" s="151"/>
      <c r="D131" s="13"/>
      <c r="E131" s="15"/>
      <c r="F131" s="15"/>
    </row>
  </sheetData>
  <sheetProtection algorithmName="SHA-512" hashValue="4igBy14+ehSTUqMSdf/apfPKq0VPVi3Q5DJi3GwasTxQAsd4rF71rCAo6BZsHcZKp4/B3wZknJC+U0EQ82+YaQ==" saltValue="5ZOv4KDp0clX5veaaW+m6w==" spinCount="100000" sheet="1" objects="1" scenarios="1"/>
  <mergeCells count="49">
    <mergeCell ref="B34:B36"/>
    <mergeCell ref="B37:B39"/>
    <mergeCell ref="B40:B42"/>
    <mergeCell ref="F20:J20"/>
    <mergeCell ref="K20:L20"/>
    <mergeCell ref="F19:L19"/>
    <mergeCell ref="B24:C24"/>
    <mergeCell ref="B26:C26"/>
    <mergeCell ref="B31:C31"/>
    <mergeCell ref="B32:C32"/>
    <mergeCell ref="B115:C115"/>
    <mergeCell ref="B116:C116"/>
    <mergeCell ref="B117:C117"/>
    <mergeCell ref="B101:B105"/>
    <mergeCell ref="B107:B108"/>
    <mergeCell ref="B109:B110"/>
    <mergeCell ref="B111:B113"/>
    <mergeCell ref="B97:B98"/>
    <mergeCell ref="B99:B100"/>
    <mergeCell ref="B73:C73"/>
    <mergeCell ref="B95:B96"/>
    <mergeCell ref="B88:B90"/>
    <mergeCell ref="B91:B94"/>
    <mergeCell ref="B84:B85"/>
    <mergeCell ref="B79:C79"/>
    <mergeCell ref="B80:C80"/>
    <mergeCell ref="B82:C82"/>
    <mergeCell ref="B87:C87"/>
    <mergeCell ref="B57:B60"/>
    <mergeCell ref="B65:B67"/>
    <mergeCell ref="B68:B70"/>
    <mergeCell ref="B61:B62"/>
    <mergeCell ref="B63:B64"/>
    <mergeCell ref="B119:C119"/>
    <mergeCell ref="B120:C120"/>
    <mergeCell ref="H3:N3"/>
    <mergeCell ref="H4:L4"/>
    <mergeCell ref="M4:N4"/>
    <mergeCell ref="B83:C83"/>
    <mergeCell ref="B5:C5"/>
    <mergeCell ref="B6:C6"/>
    <mergeCell ref="B7:C7"/>
    <mergeCell ref="B21:C21"/>
    <mergeCell ref="B23:C23"/>
    <mergeCell ref="B46:B47"/>
    <mergeCell ref="B48:B52"/>
    <mergeCell ref="B53:B56"/>
    <mergeCell ref="B106:C106"/>
    <mergeCell ref="B77:C77"/>
  </mergeCells>
  <phoneticPr fontId="12" type="noConversion"/>
  <pageMargins left="0.7" right="0.7" top="0.75" bottom="0.75" header="0.3" footer="0.3"/>
  <pageSetup orientation="portrait" r:id="rId1"/>
  <ignoredErrors>
    <ignoredError sqref="H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pageSetUpPr fitToPage="1"/>
  </sheetPr>
  <dimension ref="B2:K38"/>
  <sheetViews>
    <sheetView showGridLines="0" zoomScale="85" zoomScaleNormal="85" workbookViewId="0"/>
  </sheetViews>
  <sheetFormatPr defaultColWidth="8.7265625" defaultRowHeight="19" x14ac:dyDescent="0.65"/>
  <cols>
    <col min="1" max="1" width="8.7265625" style="2"/>
    <col min="2" max="2" width="27.81640625" style="2" customWidth="1"/>
    <col min="3" max="3" width="18.453125" style="2" customWidth="1"/>
    <col min="4" max="4" width="19.54296875" style="2" customWidth="1"/>
    <col min="5" max="5" width="18.453125" style="2" customWidth="1"/>
    <col min="6" max="6" width="13" style="2" customWidth="1"/>
    <col min="7" max="7" width="11.453125" style="2" customWidth="1"/>
    <col min="8" max="10" width="8.7265625" style="2"/>
    <col min="11" max="11" width="14.54296875" style="2" customWidth="1"/>
    <col min="12" max="16384" width="8.7265625" style="2"/>
  </cols>
  <sheetData>
    <row r="2" spans="2:11" ht="26.5" x14ac:dyDescent="0.85">
      <c r="B2" s="8" t="s">
        <v>41</v>
      </c>
    </row>
    <row r="3" spans="2:11" ht="21" customHeight="1" x14ac:dyDescent="0.85">
      <c r="B3" s="8"/>
    </row>
    <row r="4" spans="2:11" ht="19.5" thickBot="1" x14ac:dyDescent="0.7">
      <c r="B4" s="32" t="s">
        <v>226</v>
      </c>
    </row>
    <row r="5" spans="2:11" ht="22" customHeight="1" x14ac:dyDescent="0.65">
      <c r="B5" s="34" t="s">
        <v>42</v>
      </c>
      <c r="C5" s="35" t="s">
        <v>25</v>
      </c>
    </row>
    <row r="6" spans="2:11" ht="22" customHeight="1" x14ac:dyDescent="0.65">
      <c r="B6" s="123" t="s">
        <v>43</v>
      </c>
      <c r="C6" s="124">
        <v>145</v>
      </c>
    </row>
    <row r="7" spans="2:11" ht="22" customHeight="1" x14ac:dyDescent="0.65">
      <c r="B7" s="123" t="s">
        <v>44</v>
      </c>
      <c r="C7" s="124">
        <v>145</v>
      </c>
    </row>
    <row r="8" spans="2:11" ht="22" customHeight="1" x14ac:dyDescent="0.65">
      <c r="B8" s="123" t="s">
        <v>45</v>
      </c>
      <c r="C8" s="124">
        <v>120</v>
      </c>
    </row>
    <row r="9" spans="2:11" ht="22" customHeight="1" thickBot="1" x14ac:dyDescent="0.7">
      <c r="B9" s="125" t="s">
        <v>46</v>
      </c>
      <c r="C9" s="126">
        <v>95</v>
      </c>
    </row>
    <row r="10" spans="2:11" x14ac:dyDescent="0.65">
      <c r="C10" s="127"/>
    </row>
    <row r="11" spans="2:11" x14ac:dyDescent="0.65">
      <c r="B11" s="45" t="s">
        <v>6</v>
      </c>
      <c r="C11" s="46"/>
      <c r="D11" s="47"/>
      <c r="E11" s="66"/>
      <c r="F11" s="47"/>
      <c r="G11" s="47"/>
      <c r="H11" s="47"/>
      <c r="I11" s="47"/>
      <c r="J11" s="47"/>
      <c r="K11" s="97"/>
    </row>
    <row r="12" spans="2:11" x14ac:dyDescent="0.65">
      <c r="B12" s="49" t="s">
        <v>74</v>
      </c>
      <c r="C12" s="50"/>
      <c r="D12" s="51"/>
      <c r="E12" s="67"/>
      <c r="F12" s="51"/>
      <c r="G12" s="51"/>
      <c r="H12" s="51"/>
      <c r="I12" s="51"/>
      <c r="J12" s="51"/>
      <c r="K12" s="98"/>
    </row>
    <row r="13" spans="2:11" ht="31.5" customHeight="1" x14ac:dyDescent="0.65">
      <c r="B13" s="336" t="s">
        <v>140</v>
      </c>
      <c r="C13" s="337"/>
      <c r="D13" s="337"/>
      <c r="E13" s="337"/>
      <c r="F13" s="337"/>
      <c r="G13" s="337"/>
      <c r="H13" s="337"/>
      <c r="I13" s="337"/>
      <c r="J13" s="337"/>
      <c r="K13" s="338"/>
    </row>
    <row r="14" spans="2:11" x14ac:dyDescent="0.65">
      <c r="B14" s="49" t="s">
        <v>56</v>
      </c>
      <c r="C14" s="50"/>
      <c r="D14" s="51"/>
      <c r="E14" s="67"/>
      <c r="F14" s="51"/>
      <c r="G14" s="51"/>
      <c r="H14" s="51"/>
      <c r="I14" s="51"/>
      <c r="J14" s="51"/>
      <c r="K14" s="98"/>
    </row>
    <row r="15" spans="2:11" x14ac:dyDescent="0.65">
      <c r="B15" s="53" t="s">
        <v>141</v>
      </c>
      <c r="C15" s="128"/>
      <c r="D15" s="128"/>
      <c r="E15" s="128"/>
      <c r="F15" s="129"/>
      <c r="G15" s="129"/>
      <c r="H15" s="129"/>
      <c r="I15" s="129"/>
      <c r="J15" s="129"/>
      <c r="K15" s="130"/>
    </row>
    <row r="16" spans="2:11" x14ac:dyDescent="0.65">
      <c r="C16" s="127"/>
    </row>
    <row r="17" spans="2:8" x14ac:dyDescent="0.65">
      <c r="C17" s="127"/>
    </row>
    <row r="18" spans="2:8" ht="19.5" thickBot="1" x14ac:dyDescent="0.7">
      <c r="B18" s="32" t="s">
        <v>227</v>
      </c>
      <c r="C18" s="127"/>
    </row>
    <row r="19" spans="2:8" ht="22" customHeight="1" thickBot="1" x14ac:dyDescent="0.7">
      <c r="B19" s="69" t="s">
        <v>47</v>
      </c>
      <c r="C19" s="152" t="s">
        <v>83</v>
      </c>
      <c r="D19" s="152" t="s">
        <v>84</v>
      </c>
      <c r="E19" s="135" t="s">
        <v>85</v>
      </c>
    </row>
    <row r="20" spans="2:8" ht="22" customHeight="1" x14ac:dyDescent="0.65">
      <c r="B20" s="136" t="s">
        <v>28</v>
      </c>
      <c r="C20" s="154">
        <v>300</v>
      </c>
      <c r="D20" s="155">
        <v>260</v>
      </c>
      <c r="E20" s="153">
        <v>300</v>
      </c>
    </row>
    <row r="21" spans="2:8" ht="22" customHeight="1" thickBot="1" x14ac:dyDescent="0.7">
      <c r="B21" s="223" t="s">
        <v>32</v>
      </c>
      <c r="C21" s="156">
        <v>300</v>
      </c>
      <c r="D21" s="157">
        <v>260</v>
      </c>
      <c r="E21" s="126">
        <v>300</v>
      </c>
    </row>
    <row r="23" spans="2:8" x14ac:dyDescent="0.65">
      <c r="B23" s="45" t="s">
        <v>6</v>
      </c>
      <c r="C23" s="46"/>
      <c r="D23" s="47"/>
      <c r="E23" s="66"/>
      <c r="F23" s="47"/>
      <c r="G23" s="47"/>
      <c r="H23" s="97"/>
    </row>
    <row r="24" spans="2:8" x14ac:dyDescent="0.65">
      <c r="B24" s="49" t="s">
        <v>75</v>
      </c>
      <c r="C24" s="50"/>
      <c r="D24" s="51"/>
      <c r="E24" s="67"/>
      <c r="F24" s="51"/>
      <c r="G24" s="51"/>
      <c r="H24" s="98"/>
    </row>
    <row r="25" spans="2:8" x14ac:dyDescent="0.65">
      <c r="B25" s="49" t="s">
        <v>56</v>
      </c>
      <c r="C25" s="50"/>
      <c r="D25" s="51"/>
      <c r="E25" s="67"/>
      <c r="F25" s="51"/>
      <c r="G25" s="51"/>
      <c r="H25" s="98"/>
    </row>
    <row r="26" spans="2:8" x14ac:dyDescent="0.65">
      <c r="B26" s="49" t="s">
        <v>76</v>
      </c>
      <c r="C26" s="50"/>
      <c r="D26" s="51"/>
      <c r="E26" s="67"/>
      <c r="F26" s="51"/>
      <c r="G26" s="51"/>
      <c r="H26" s="98"/>
    </row>
    <row r="27" spans="2:8" x14ac:dyDescent="0.65">
      <c r="B27" s="131" t="s">
        <v>142</v>
      </c>
      <c r="C27" s="132"/>
      <c r="D27" s="133"/>
      <c r="E27" s="134"/>
      <c r="F27" s="133"/>
      <c r="G27" s="133"/>
      <c r="H27" s="149"/>
    </row>
    <row r="30" spans="2:8" ht="19.5" thickBot="1" x14ac:dyDescent="0.7">
      <c r="B30" s="32" t="s">
        <v>228</v>
      </c>
      <c r="C30" s="127"/>
    </row>
    <row r="31" spans="2:8" ht="19.5" thickBot="1" x14ac:dyDescent="0.7">
      <c r="B31" s="69" t="s">
        <v>47</v>
      </c>
      <c r="C31" s="70" t="s">
        <v>25</v>
      </c>
      <c r="D31" s="135" t="s">
        <v>143</v>
      </c>
    </row>
    <row r="32" spans="2:8" x14ac:dyDescent="0.65">
      <c r="B32" s="227" t="s">
        <v>146</v>
      </c>
      <c r="C32" s="137">
        <v>0</v>
      </c>
      <c r="D32" s="228">
        <v>0</v>
      </c>
    </row>
    <row r="33" spans="2:5" ht="19.5" thickBot="1" x14ac:dyDescent="0.7">
      <c r="B33" s="125" t="s">
        <v>147</v>
      </c>
      <c r="C33" s="114">
        <v>0</v>
      </c>
      <c r="D33" s="229">
        <v>0</v>
      </c>
    </row>
    <row r="35" spans="2:5" x14ac:dyDescent="0.65">
      <c r="B35" s="45" t="s">
        <v>6</v>
      </c>
      <c r="C35" s="46"/>
      <c r="D35" s="46"/>
      <c r="E35" s="48"/>
    </row>
    <row r="36" spans="2:5" x14ac:dyDescent="0.65">
      <c r="B36" s="49" t="s">
        <v>144</v>
      </c>
      <c r="C36" s="230"/>
      <c r="D36" s="230"/>
      <c r="E36" s="52"/>
    </row>
    <row r="37" spans="2:5" x14ac:dyDescent="0.65">
      <c r="B37" s="49" t="s">
        <v>145</v>
      </c>
      <c r="C37" s="230"/>
      <c r="D37" s="230"/>
      <c r="E37" s="52"/>
    </row>
    <row r="38" spans="2:5" x14ac:dyDescent="0.65">
      <c r="B38" s="53" t="s">
        <v>148</v>
      </c>
      <c r="C38" s="54"/>
      <c r="D38" s="54"/>
      <c r="E38" s="56"/>
    </row>
  </sheetData>
  <sheetProtection algorithmName="SHA-512" hashValue="Xnw53gsmUFCAPDi7R0lmxFZSCEmh61fWABVSl29ohNYOn+qu53bYV85gd5F4fy7r8tkKRYB7XABg2ca81y+BjA==" saltValue="187jpnlRyIKaZijpkOy0fA==" spinCount="100000" sheet="1" objects="1" scenarios="1"/>
  <mergeCells count="1">
    <mergeCell ref="B13:K13"/>
  </mergeCells>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778A8A7A564D4B87926CCF32E193BE" ma:contentTypeVersion="14" ma:contentTypeDescription="Een nieuw document maken." ma:contentTypeScope="" ma:versionID="4728ef7a1d0bff790eb4c4d899520a35">
  <xsd:schema xmlns:xsd="http://www.w3.org/2001/XMLSchema" xmlns:xs="http://www.w3.org/2001/XMLSchema" xmlns:p="http://schemas.microsoft.com/office/2006/metadata/properties" xmlns:ns2="f8b17f60-7f21-485f-9600-a7d50bed1c44" xmlns:ns3="e7a9b445-000d-4133-91e4-53a165f3e474" targetNamespace="http://schemas.microsoft.com/office/2006/metadata/properties" ma:root="true" ma:fieldsID="22d1e1010cb780f6b02f232d412efcc5" ns2:_="" ns3:_="">
    <xsd:import namespace="f8b17f60-7f21-485f-9600-a7d50bed1c44"/>
    <xsd:import namespace="e7a9b445-000d-4133-91e4-53a165f3e4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17f60-7f21-485f-9600-a7d50bed1c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a9b445-000d-4133-91e4-53a165f3e474" elementFormDefault="qualified">
    <xsd:import namespace="http://schemas.microsoft.com/office/2006/documentManagement/types"/>
    <xsd:import namespace="http://schemas.microsoft.com/office/infopath/2007/PartnerControls"/>
    <xsd:element name="SharedWithUsers" ma:index="14" nillable="true" ma:displayName="Gedeeld met"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5634EC-7B06-4542-A49D-57FCFCE553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17f60-7f21-485f-9600-a7d50bed1c44"/>
    <ds:schemaRef ds:uri="e7a9b445-000d-4133-91e4-53a165f3e4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E74AD-17E4-4FD8-9AD6-6DDE6DF7CD3F}">
  <ds:schemaRefs>
    <ds:schemaRef ds:uri="http://www.w3.org/XML/1998/namespace"/>
    <ds:schemaRef ds:uri="886b1cf5-de4d-45e2-ad01-cb2f5bdf2c2b"/>
    <ds:schemaRef ds:uri="http://schemas.openxmlformats.org/package/2006/metadata/core-properties"/>
    <ds:schemaRef ds:uri="http://schemas.microsoft.com/office/2006/documentManagement/types"/>
    <ds:schemaRef ds:uri="441a1b3f-2798-4563-96a4-130c3b2d4ab3"/>
    <ds:schemaRef ds:uri="http://schemas.microsoft.com/office/infopath/2007/PartnerControls"/>
    <ds:schemaRef ds:uri="http://purl.org/dc/dcmitype/"/>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C2899FA-C4E8-4322-A45D-4F6CB9416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mboRijnland</vt:lpstr>
      <vt:lpstr>Totale Kosten Inschrijver</vt:lpstr>
      <vt:lpstr>Print</vt:lpstr>
      <vt:lpstr>Repro</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Nico Jansen</cp:lastModifiedBy>
  <cp:revision/>
  <cp:lastPrinted>2022-02-18T12:49:14Z</cp:lastPrinted>
  <dcterms:created xsi:type="dcterms:W3CDTF">2021-03-16T07:22:36Z</dcterms:created>
  <dcterms:modified xsi:type="dcterms:W3CDTF">2022-06-09T13:49:23Z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0x01010020778A8A7A564D4B87926CCF32E193BE</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ies>
</file>