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enhaag.sharepoint.com/sites/ApplicatieVTH_DBV_BDVInkoop/Gedeelde documenten/General/Werkdocumenten aanbesteding/"/>
    </mc:Choice>
  </mc:AlternateContent>
  <xr:revisionPtr revIDLastSave="1295" documentId="8_{F7561232-1A26-4BAF-9960-D419BCB6892B}" xr6:coauthVersionLast="47" xr6:coauthVersionMax="47" xr10:uidLastSave="{B7B02B48-5E26-0D4E-96F8-9532C4403D35}"/>
  <bookViews>
    <workbookView xWindow="7740" yWindow="3520" windowWidth="33260" windowHeight="18760" tabRatio="443" xr2:uid="{00000000-000D-0000-FFFF-FFFF00000000}"/>
  </bookViews>
  <sheets>
    <sheet name="1. Voorblad" sheetId="9" r:id="rId1"/>
    <sheet name="2. Implementatie" sheetId="10" r:id="rId2"/>
    <sheet name="3. SaaS-oplossing" sheetId="14" r:id="rId3"/>
    <sheet name="4. Berekening" sheetId="1" r:id="rId4"/>
    <sheet name="Blad2" sheetId="8" state="hidden" r:id="rId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4" i="10" l="1"/>
  <c r="D11" i="10"/>
  <c r="E9" i="14"/>
  <c r="F9" i="14" s="1"/>
  <c r="E10" i="14"/>
  <c r="F10" i="14" s="1"/>
  <c r="E11" i="14"/>
  <c r="F11" i="14" s="1"/>
  <c r="E12" i="14"/>
  <c r="F12" i="14" s="1"/>
  <c r="E13" i="14"/>
  <c r="F13" i="14" s="1"/>
  <c r="E14" i="14"/>
  <c r="F14" i="14" s="1"/>
  <c r="E15" i="14"/>
  <c r="F15" i="14" s="1"/>
  <c r="E8" i="14"/>
  <c r="E16" i="14" s="1"/>
  <c r="F8" i="14" l="1"/>
  <c r="F16" i="14" s="1"/>
  <c r="F20" i="14" s="1"/>
  <c r="E20" i="9" s="1"/>
  <c r="E22" i="9" l="1"/>
  <c r="C9" i="1" s="1"/>
  <c r="D9" i="1" l="1"/>
  <c r="E25" i="9" s="1"/>
</calcChain>
</file>

<file path=xl/sharedStrings.xml><?xml version="1.0" encoding="utf-8"?>
<sst xmlns="http://schemas.openxmlformats.org/spreadsheetml/2006/main" count="48" uniqueCount="45">
  <si>
    <t>Prijzenblad aanbesteding Cliëntvolgsysteem VTH, 21.567-OCW</t>
  </si>
  <si>
    <t>Alle witgekleurde velden op de tabbladen dienen door inschrijver te worden ingevuld.</t>
  </si>
  <si>
    <r>
      <rPr>
        <sz val="12"/>
        <color theme="1"/>
        <rFont val="Calibri"/>
        <family val="2"/>
        <scheme val="minor"/>
      </rPr>
      <t>Bedragen</t>
    </r>
    <r>
      <rPr>
        <sz val="11"/>
        <color theme="1"/>
        <rFont val="Calibri"/>
        <family val="2"/>
        <scheme val="minor"/>
      </rPr>
      <t xml:space="preserve"> dienen positief te zijn in Euro's, exclusief BTW, met een nauwkeurigheid van 2 decimalen.</t>
    </r>
  </si>
  <si>
    <t>Randvoorwaarden ten aanzien van de inschrijfprijs zijn:</t>
  </si>
  <si>
    <t>SaaS-oplossing (tabblad 3) mag maximaal € 90.000 per jaar bedragen</t>
  </si>
  <si>
    <t>Implementatie (tabblad 2)dient minimaal € 40.000 te bedragen.</t>
  </si>
  <si>
    <t>De totale inschrijfsom mag niet hoger zijn dan  € 770.000.</t>
  </si>
  <si>
    <t>Bedrijfsnaam Inschrijver</t>
  </si>
  <si>
    <t>Naam ondertekenaar</t>
  </si>
  <si>
    <t>Handtekening</t>
  </si>
  <si>
    <t>Uw inschrijfprijs</t>
  </si>
  <si>
    <t>Maximaal € 770.000. Zie aanbestedingsleidraad paragraaf 8.3.1.</t>
  </si>
  <si>
    <t>Uw gewogen* inschrijfprijs (som implementatie, SaaS-oplossing)</t>
  </si>
  <si>
    <t>Uw aantal punten op gunningscriterium prijs</t>
  </si>
  <si>
    <t>* de implementatie wordt in de gewogen inschrijfprijs voor de helft meegenomen.</t>
  </si>
  <si>
    <t>1. Implementatie</t>
  </si>
  <si>
    <t>Eenmalig tarief</t>
  </si>
  <si>
    <t>Implementatie, conform uw plan in Subgunningscriterium 3</t>
  </si>
  <si>
    <t>Implementatie dient minimaal €40.000 te bedragen, een lager bedrag acht GDH niet realistisch.</t>
  </si>
  <si>
    <t>Totaal implementatie</t>
  </si>
  <si>
    <t xml:space="preserve">Totaal gewogen* implementatie </t>
  </si>
  <si>
    <t>Bij punt 1 hieronder (tarief SaaS-oplossing) gaat u uit van onze eisen en hetgeen u aanbiedt in de subgunningscriteria.</t>
  </si>
  <si>
    <t>Dit betreft een all-in tarief en omvat dus hosting, beheer, updates/upgrades, support, SLA etc. Dit omvat dus de volledige dienst.</t>
  </si>
  <si>
    <t>Het tarief per jaar (cel E16) mag niet hoger zijn dan €90.000.</t>
  </si>
  <si>
    <t>1. Onderdeel/module van uw oplossing (vul hieronder in)</t>
  </si>
  <si>
    <t>Tarief per medewerker per jaar</t>
  </si>
  <si>
    <t>Tarief per jaar (250 gebruikers)</t>
  </si>
  <si>
    <t>Tarief over 7 jaar</t>
  </si>
  <si>
    <t>totaal</t>
  </si>
  <si>
    <t>Totaal SaaS-oplossing over 7 jaar</t>
  </si>
  <si>
    <t>Tabblad 4: berekening prijsscore</t>
  </si>
  <si>
    <t>Omschrijving</t>
  </si>
  <si>
    <t>Waarde</t>
  </si>
  <si>
    <t>Score</t>
  </si>
  <si>
    <t>Lijnfunctie</t>
  </si>
  <si>
    <t>Slechtste waarde / laagste score</t>
  </si>
  <si>
    <t>Omslagpunt</t>
  </si>
  <si>
    <t>Beste waarde / hoogste score</t>
  </si>
  <si>
    <t>Score voor waarde van inschrijver</t>
  </si>
  <si>
    <t>Tussen de punten geldt de volgende formule:</t>
  </si>
  <si>
    <t>max. te behalen punten - (inschrijfprijs - laagste prijs) / (hoogste prijs - laagste prijs) * (max. te behalen punten - min. te behalen punten)</t>
  </si>
  <si>
    <t>Rechts van het omslagpunt, voorbeeld inschrijfsom 700.000:</t>
  </si>
  <si>
    <t>Links van het omslagpunt, voorbeeld inschrijfsom 490.000:</t>
  </si>
  <si>
    <t>ja</t>
  </si>
  <si>
    <t>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</si>
</sst>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 &quot;€&quot;\ * #,##0.00_ ;_ &quot;€&quot;\ * \-#,##0.00_ ;_ &quot;€&quot;\ * &quot;-&quot;??_ ;_ @_ "/>
    <numFmt numFmtId="165" formatCode="0.0%"/>
    <numFmt numFmtId="166" formatCode="_-* #,##0.00_-;_-* #,##0.00\-;_-* &quot;-&quot;??_-;_-@_-"/>
    <numFmt numFmtId="167" formatCode="_-&quot;€&quot;\ * #,##0.00_-;_-&quot;€&quot;\ * #,##0.00\-;_-&quot;€&quot;\ * &quot;-&quot;??_-;_-@_-"/>
    <numFmt numFmtId="168" formatCode="_-* #,##0_-;_-* #,##0\-;_-* &quot;-&quot;??_-;_-@_-"/>
    <numFmt numFmtId="169" formatCode="0.0"/>
    <numFmt numFmtId="170" formatCode="0_ ;[Red]\-0\ "/>
    <numFmt numFmtId="171" formatCode="&quot;€&quot;\ #,##0.00"/>
  </numFmts>
  <fonts count="3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9"/>
      <name val="Calibri"/>
      <family val="2"/>
      <scheme val="minor"/>
    </font>
    <font>
      <sz val="11"/>
      <color rgb="FFCC990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3F3F76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9"/>
      <name val="Calibri"/>
      <family val="2"/>
      <scheme val="minor"/>
    </font>
    <font>
      <i/>
      <u/>
      <sz val="11"/>
      <color theme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4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medium">
        <color theme="3" tint="0.39997558519241921"/>
      </bottom>
      <diagonal/>
    </border>
    <border>
      <left style="thin">
        <color theme="4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medium">
        <color theme="3" tint="0.39997558519241921"/>
      </left>
      <right style="thin">
        <color rgb="FF7F7F7F"/>
      </right>
      <top style="medium">
        <color theme="3" tint="0.39997558519241921"/>
      </top>
      <bottom style="thin">
        <color rgb="FF7F7F7F"/>
      </bottom>
      <diagonal/>
    </border>
    <border>
      <left style="thin">
        <color rgb="FF7F7F7F"/>
      </left>
      <right style="medium">
        <color theme="3" tint="0.39997558519241921"/>
      </right>
      <top style="medium">
        <color theme="3" tint="0.39997558519241921"/>
      </top>
      <bottom style="thin">
        <color rgb="FF7F7F7F"/>
      </bottom>
      <diagonal/>
    </border>
    <border>
      <left style="medium">
        <color theme="3" tint="0.39997558519241921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theme="3" tint="0.39997558519241921"/>
      </right>
      <top style="thin">
        <color rgb="FF7F7F7F"/>
      </top>
      <bottom style="thin">
        <color rgb="FF7F7F7F"/>
      </bottom>
      <diagonal/>
    </border>
    <border>
      <left style="medium">
        <color theme="3" tint="0.39997558519241921"/>
      </left>
      <right style="thin">
        <color rgb="FF7F7F7F"/>
      </right>
      <top style="thin">
        <color rgb="FF7F7F7F"/>
      </top>
      <bottom style="medium">
        <color theme="3" tint="0.39997558519241921"/>
      </bottom>
      <diagonal/>
    </border>
    <border>
      <left style="thin">
        <color rgb="FF7F7F7F"/>
      </left>
      <right style="medium">
        <color theme="3" tint="0.39997558519241921"/>
      </right>
      <top style="thin">
        <color rgb="FF7F7F7F"/>
      </top>
      <bottom style="medium">
        <color theme="3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4">
    <xf numFmtId="0" fontId="0" fillId="0" borderId="0"/>
    <xf numFmtId="43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4" fillId="4" borderId="0" applyNumberFormat="0" applyBorder="0" applyAlignment="0" applyProtection="0"/>
    <xf numFmtId="0" fontId="5" fillId="5" borderId="0" applyNumberFormat="0" applyBorder="0" applyAlignment="0" applyProtection="0"/>
    <xf numFmtId="0" fontId="6" fillId="6" borderId="1" applyNumberFormat="0" applyAlignment="0" applyProtection="0"/>
    <xf numFmtId="0" fontId="2" fillId="7" borderId="2" applyNumberFormat="0" applyFont="0" applyAlignment="0" applyProtection="0"/>
    <xf numFmtId="0" fontId="7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7" borderId="2" applyNumberFormat="0" applyFont="0" applyAlignment="0" applyProtection="0"/>
    <xf numFmtId="0" fontId="3" fillId="0" borderId="0"/>
  </cellStyleXfs>
  <cellXfs count="128">
    <xf numFmtId="0" fontId="0" fillId="0" borderId="0" xfId="0"/>
    <xf numFmtId="0" fontId="0" fillId="2" borderId="0" xfId="0" applyFill="1"/>
    <xf numFmtId="0" fontId="11" fillId="2" borderId="0" xfId="0" applyFont="1" applyFill="1"/>
    <xf numFmtId="0" fontId="0" fillId="3" borderId="0" xfId="0" applyFill="1"/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7" fillId="8" borderId="7" xfId="7" applyNumberFormat="1" applyBorder="1" applyAlignment="1" applyProtection="1">
      <alignment horizontal="center" vertical="top"/>
    </xf>
    <xf numFmtId="0" fontId="7" fillId="8" borderId="11" xfId="7" applyNumberFormat="1" applyBorder="1" applyAlignment="1" applyProtection="1">
      <alignment horizontal="center"/>
    </xf>
    <xf numFmtId="0" fontId="7" fillId="8" borderId="12" xfId="7" applyNumberFormat="1" applyBorder="1" applyAlignment="1" applyProtection="1">
      <alignment horizontal="center"/>
    </xf>
    <xf numFmtId="0" fontId="0" fillId="2" borderId="0" xfId="0" applyFill="1" applyAlignment="1">
      <alignment horizontal="center"/>
    </xf>
    <xf numFmtId="0" fontId="5" fillId="5" borderId="6" xfId="4" applyNumberFormat="1" applyBorder="1" applyAlignment="1" applyProtection="1">
      <alignment horizontal="left"/>
    </xf>
    <xf numFmtId="167" fontId="14" fillId="10" borderId="13" xfId="5" applyNumberFormat="1" applyFont="1" applyFill="1" applyBorder="1" applyAlignment="1" applyProtection="1"/>
    <xf numFmtId="169" fontId="14" fillId="10" borderId="14" xfId="5" applyNumberFormat="1" applyFont="1" applyFill="1" applyBorder="1" applyProtection="1"/>
    <xf numFmtId="1" fontId="8" fillId="2" borderId="0" xfId="0" applyNumberFormat="1" applyFont="1" applyFill="1"/>
    <xf numFmtId="0" fontId="9" fillId="2" borderId="0" xfId="0" applyFont="1" applyFill="1"/>
    <xf numFmtId="165" fontId="11" fillId="2" borderId="0" xfId="0" applyNumberFormat="1" applyFont="1" applyFill="1"/>
    <xf numFmtId="166" fontId="11" fillId="2" borderId="0" xfId="0" applyNumberFormat="1" applyFont="1" applyFill="1"/>
    <xf numFmtId="0" fontId="8" fillId="3" borderId="10" xfId="6" applyNumberFormat="1" applyFont="1" applyFill="1" applyBorder="1" applyAlignment="1" applyProtection="1">
      <alignment horizontal="left"/>
    </xf>
    <xf numFmtId="167" fontId="14" fillId="10" borderId="15" xfId="5" applyNumberFormat="1" applyFont="1" applyFill="1" applyBorder="1" applyAlignment="1" applyProtection="1"/>
    <xf numFmtId="169" fontId="14" fillId="10" borderId="16" xfId="5" applyNumberFormat="1" applyFont="1" applyFill="1" applyBorder="1" applyProtection="1"/>
    <xf numFmtId="170" fontId="4" fillId="4" borderId="5" xfId="3" applyNumberFormat="1" applyBorder="1" applyAlignment="1" applyProtection="1">
      <alignment horizontal="left"/>
    </xf>
    <xf numFmtId="167" fontId="14" fillId="10" borderId="17" xfId="5" applyNumberFormat="1" applyFont="1" applyFill="1" applyBorder="1" applyAlignment="1" applyProtection="1"/>
    <xf numFmtId="169" fontId="14" fillId="10" borderId="18" xfId="5" applyNumberFormat="1" applyFont="1" applyFill="1" applyBorder="1" applyProtection="1"/>
    <xf numFmtId="0" fontId="0" fillId="2" borderId="3" xfId="0" applyFill="1" applyBorder="1"/>
    <xf numFmtId="0" fontId="0" fillId="2" borderId="4" xfId="0" applyFill="1" applyBorder="1"/>
    <xf numFmtId="169" fontId="0" fillId="9" borderId="7" xfId="8" applyNumberFormat="1" applyFont="1" applyBorder="1" applyProtection="1"/>
    <xf numFmtId="167" fontId="14" fillId="10" borderId="9" xfId="6" applyNumberFormat="1" applyFont="1" applyFill="1" applyBorder="1" applyAlignment="1" applyProtection="1"/>
    <xf numFmtId="0" fontId="8" fillId="2" borderId="0" xfId="0" applyFont="1" applyFill="1" applyAlignment="1">
      <alignment horizontal="left"/>
    </xf>
    <xf numFmtId="1" fontId="9" fillId="2" borderId="0" xfId="0" applyNumberFormat="1" applyFont="1" applyFill="1"/>
    <xf numFmtId="168" fontId="9" fillId="2" borderId="0" xfId="1" applyNumberFormat="1" applyFont="1" applyFill="1" applyProtection="1"/>
    <xf numFmtId="0" fontId="8" fillId="2" borderId="0" xfId="0" applyFont="1" applyFill="1"/>
    <xf numFmtId="169" fontId="8" fillId="2" borderId="0" xfId="0" applyNumberFormat="1" applyFont="1" applyFill="1"/>
    <xf numFmtId="164" fontId="13" fillId="2" borderId="0" xfId="0" quotePrefix="1" applyNumberFormat="1" applyFont="1" applyFill="1" applyAlignment="1">
      <alignment horizontal="left"/>
    </xf>
    <xf numFmtId="168" fontId="0" fillId="2" borderId="0" xfId="1" applyNumberFormat="1" applyFont="1" applyFill="1" applyBorder="1" applyProtection="1"/>
    <xf numFmtId="164" fontId="8" fillId="2" borderId="0" xfId="0" applyNumberFormat="1" applyFont="1" applyFill="1" applyAlignment="1">
      <alignment horizontal="left"/>
    </xf>
    <xf numFmtId="2" fontId="0" fillId="2" borderId="0" xfId="0" applyNumberFormat="1" applyFill="1"/>
    <xf numFmtId="0" fontId="13" fillId="2" borderId="0" xfId="0" quotePrefix="1" applyFont="1" applyFill="1" applyAlignment="1">
      <alignment horizontal="left"/>
    </xf>
    <xf numFmtId="0" fontId="12" fillId="2" borderId="0" xfId="0" applyFont="1" applyFill="1"/>
    <xf numFmtId="0" fontId="16" fillId="2" borderId="0" xfId="0" applyFont="1" applyFill="1"/>
    <xf numFmtId="0" fontId="17" fillId="2" borderId="0" xfId="0" applyFont="1" applyFill="1"/>
    <xf numFmtId="0" fontId="0" fillId="3" borderId="0" xfId="0" applyFill="1" applyAlignment="1">
      <alignment horizontal="center"/>
    </xf>
    <xf numFmtId="0" fontId="11" fillId="3" borderId="0" xfId="0" applyFont="1" applyFill="1"/>
    <xf numFmtId="0" fontId="7" fillId="3" borderId="0" xfId="7" applyNumberFormat="1" applyFill="1" applyBorder="1" applyAlignment="1" applyProtection="1">
      <alignment vertical="center" textRotation="90"/>
    </xf>
    <xf numFmtId="168" fontId="0" fillId="2" borderId="0" xfId="0" applyNumberFormat="1" applyFill="1"/>
    <xf numFmtId="2" fontId="0" fillId="9" borderId="8" xfId="8" applyNumberFormat="1" applyFont="1" applyBorder="1" applyProtection="1"/>
    <xf numFmtId="0" fontId="8" fillId="3" borderId="30" xfId="9" applyFont="1" applyFill="1" applyBorder="1" applyAlignment="1" applyProtection="1">
      <alignment horizontal="left"/>
      <protection locked="0"/>
    </xf>
    <xf numFmtId="0" fontId="8" fillId="3" borderId="34" xfId="9" applyFont="1" applyFill="1" applyBorder="1" applyAlignment="1" applyProtection="1">
      <alignment horizontal="left"/>
      <protection locked="0"/>
    </xf>
    <xf numFmtId="0" fontId="8" fillId="3" borderId="36" xfId="9" applyFont="1" applyFill="1" applyBorder="1" applyAlignment="1" applyProtection="1">
      <alignment horizontal="left"/>
      <protection locked="0"/>
    </xf>
    <xf numFmtId="0" fontId="8" fillId="3" borderId="38" xfId="9" applyFont="1" applyFill="1" applyBorder="1" applyAlignment="1" applyProtection="1">
      <alignment horizontal="left"/>
      <protection locked="0"/>
    </xf>
    <xf numFmtId="171" fontId="0" fillId="3" borderId="32" xfId="0" applyNumberFormat="1" applyFill="1" applyBorder="1" applyAlignment="1" applyProtection="1">
      <alignment horizontal="center"/>
      <protection locked="0"/>
    </xf>
    <xf numFmtId="0" fontId="19" fillId="0" borderId="0" xfId="0" applyFont="1"/>
    <xf numFmtId="171" fontId="0" fillId="3" borderId="41" xfId="0" applyNumberFormat="1" applyFill="1" applyBorder="1" applyAlignment="1" applyProtection="1">
      <alignment horizontal="center"/>
      <protection locked="0"/>
    </xf>
    <xf numFmtId="164" fontId="13" fillId="0" borderId="0" xfId="0" applyNumberFormat="1" applyFont="1" applyAlignment="1">
      <alignment horizontal="left"/>
    </xf>
    <xf numFmtId="0" fontId="8" fillId="0" borderId="0" xfId="0" applyFont="1"/>
    <xf numFmtId="0" fontId="8" fillId="3" borderId="0" xfId="0" applyFont="1" applyFill="1" applyAlignment="1">
      <alignment horizontal="left"/>
    </xf>
    <xf numFmtId="164" fontId="13" fillId="3" borderId="0" xfId="0" applyNumberFormat="1" applyFont="1" applyFill="1" applyAlignment="1">
      <alignment horizontal="left"/>
    </xf>
    <xf numFmtId="171" fontId="0" fillId="3" borderId="27" xfId="0" applyNumberFormat="1" applyFill="1" applyBorder="1" applyAlignment="1" applyProtection="1">
      <alignment horizontal="center"/>
      <protection locked="0"/>
    </xf>
    <xf numFmtId="0" fontId="25" fillId="11" borderId="0" xfId="0" applyFont="1" applyFill="1"/>
    <xf numFmtId="0" fontId="18" fillId="11" borderId="0" xfId="0" applyFont="1" applyFill="1"/>
    <xf numFmtId="0" fontId="18" fillId="12" borderId="0" xfId="0" applyFont="1" applyFill="1"/>
    <xf numFmtId="0" fontId="0" fillId="12" borderId="0" xfId="0" applyFill="1"/>
    <xf numFmtId="0" fontId="0" fillId="11" borderId="0" xfId="0" applyFill="1"/>
    <xf numFmtId="0" fontId="8" fillId="11" borderId="0" xfId="9" applyFont="1" applyFill="1"/>
    <xf numFmtId="0" fontId="8" fillId="12" borderId="0" xfId="9" applyFont="1" applyFill="1"/>
    <xf numFmtId="0" fontId="33" fillId="11" borderId="0" xfId="9" applyFont="1" applyFill="1"/>
    <xf numFmtId="0" fontId="15" fillId="12" borderId="0" xfId="9" applyFont="1" applyFill="1"/>
    <xf numFmtId="0" fontId="20" fillId="12" borderId="0" xfId="9" applyFont="1" applyFill="1"/>
    <xf numFmtId="0" fontId="21" fillId="11" borderId="0" xfId="9" applyFont="1" applyFill="1"/>
    <xf numFmtId="0" fontId="9" fillId="11" borderId="0" xfId="9" applyFont="1" applyFill="1"/>
    <xf numFmtId="0" fontId="26" fillId="11" borderId="0" xfId="9" applyFont="1" applyFill="1"/>
    <xf numFmtId="171" fontId="0" fillId="12" borderId="0" xfId="0" applyNumberFormat="1" applyFill="1"/>
    <xf numFmtId="0" fontId="15" fillId="11" borderId="0" xfId="9" applyFont="1" applyFill="1"/>
    <xf numFmtId="171" fontId="9" fillId="12" borderId="0" xfId="9" applyNumberFormat="1" applyFont="1" applyFill="1" applyAlignment="1">
      <alignment horizontal="center"/>
    </xf>
    <xf numFmtId="171" fontId="25" fillId="12" borderId="0" xfId="0" applyNumberFormat="1" applyFont="1" applyFill="1"/>
    <xf numFmtId="0" fontId="32" fillId="11" borderId="0" xfId="9" applyFont="1" applyFill="1"/>
    <xf numFmtId="2" fontId="0" fillId="12" borderId="0" xfId="0" applyNumberFormat="1" applyFill="1"/>
    <xf numFmtId="0" fontId="22" fillId="13" borderId="22" xfId="0" applyFont="1" applyFill="1" applyBorder="1"/>
    <xf numFmtId="0" fontId="23" fillId="13" borderId="23" xfId="0" applyFont="1" applyFill="1" applyBorder="1"/>
    <xf numFmtId="0" fontId="22" fillId="13" borderId="24" xfId="0" applyFont="1" applyFill="1" applyBorder="1" applyAlignment="1">
      <alignment horizontal="center"/>
    </xf>
    <xf numFmtId="0" fontId="22" fillId="13" borderId="25" xfId="0" applyFont="1" applyFill="1" applyBorder="1" applyAlignment="1">
      <alignment horizontal="center"/>
    </xf>
    <xf numFmtId="0" fontId="23" fillId="12" borderId="26" xfId="0" applyFont="1" applyFill="1" applyBorder="1" applyAlignment="1">
      <alignment vertical="top"/>
    </xf>
    <xf numFmtId="0" fontId="24" fillId="12" borderId="0" xfId="0" applyFont="1" applyFill="1"/>
    <xf numFmtId="171" fontId="24" fillId="12" borderId="40" xfId="0" applyNumberFormat="1" applyFont="1" applyFill="1" applyBorder="1" applyAlignment="1">
      <alignment vertical="top"/>
    </xf>
    <xf numFmtId="171" fontId="24" fillId="12" borderId="27" xfId="0" applyNumberFormat="1" applyFont="1" applyFill="1" applyBorder="1" applyAlignment="1">
      <alignment vertical="top"/>
    </xf>
    <xf numFmtId="0" fontId="0" fillId="12" borderId="26" xfId="0" applyFill="1" applyBorder="1"/>
    <xf numFmtId="0" fontId="24" fillId="12" borderId="27" xfId="0" applyFont="1" applyFill="1" applyBorder="1"/>
    <xf numFmtId="0" fontId="0" fillId="12" borderId="28" xfId="0" applyFill="1" applyBorder="1"/>
    <xf numFmtId="171" fontId="0" fillId="12" borderId="29" xfId="0" applyNumberFormat="1" applyFill="1" applyBorder="1"/>
    <xf numFmtId="0" fontId="15" fillId="12" borderId="0" xfId="0" applyFont="1" applyFill="1"/>
    <xf numFmtId="0" fontId="0" fillId="12" borderId="0" xfId="0" quotePrefix="1" applyFill="1" applyAlignment="1">
      <alignment horizontal="right"/>
    </xf>
    <xf numFmtId="171" fontId="8" fillId="12" borderId="0" xfId="9" applyNumberFormat="1" applyFont="1" applyFill="1" applyAlignment="1">
      <alignment horizontal="center"/>
    </xf>
    <xf numFmtId="0" fontId="30" fillId="11" borderId="0" xfId="9" applyFont="1" applyFill="1"/>
    <xf numFmtId="0" fontId="31" fillId="12" borderId="0" xfId="9" applyFont="1" applyFill="1"/>
    <xf numFmtId="171" fontId="30" fillId="12" borderId="0" xfId="9" applyNumberFormat="1" applyFont="1" applyFill="1" applyAlignment="1">
      <alignment horizontal="center" vertical="center"/>
    </xf>
    <xf numFmtId="0" fontId="15" fillId="11" borderId="0" xfId="0" applyFont="1" applyFill="1"/>
    <xf numFmtId="0" fontId="9" fillId="13" borderId="22" xfId="0" applyFont="1" applyFill="1" applyBorder="1"/>
    <xf numFmtId="0" fontId="28" fillId="13" borderId="23" xfId="0" applyFont="1" applyFill="1" applyBorder="1"/>
    <xf numFmtId="0" fontId="9" fillId="13" borderId="25" xfId="0" applyFont="1" applyFill="1" applyBorder="1"/>
    <xf numFmtId="0" fontId="9" fillId="13" borderId="25" xfId="0" applyFont="1" applyFill="1" applyBorder="1" applyAlignment="1">
      <alignment horizontal="center"/>
    </xf>
    <xf numFmtId="171" fontId="8" fillId="12" borderId="42" xfId="0" applyNumberFormat="1" applyFont="1" applyFill="1" applyBorder="1" applyAlignment="1">
      <alignment horizontal="center"/>
    </xf>
    <xf numFmtId="171" fontId="8" fillId="12" borderId="41" xfId="0" applyNumberFormat="1" applyFont="1" applyFill="1" applyBorder="1" applyAlignment="1">
      <alignment horizontal="center"/>
    </xf>
    <xf numFmtId="0" fontId="27" fillId="12" borderId="23" xfId="0" applyFont="1" applyFill="1" applyBorder="1"/>
    <xf numFmtId="0" fontId="0" fillId="12" borderId="23" xfId="0" applyFill="1" applyBorder="1"/>
    <xf numFmtId="0" fontId="0" fillId="12" borderId="25" xfId="0" applyFill="1" applyBorder="1"/>
    <xf numFmtId="171" fontId="27" fillId="12" borderId="25" xfId="0" applyNumberFormat="1" applyFont="1" applyFill="1" applyBorder="1"/>
    <xf numFmtId="0" fontId="7" fillId="12" borderId="43" xfId="0" applyFont="1" applyFill="1" applyBorder="1"/>
    <xf numFmtId="171" fontId="7" fillId="12" borderId="43" xfId="0" applyNumberFormat="1" applyFont="1" applyFill="1" applyBorder="1" applyAlignment="1">
      <alignment horizontal="center" vertical="top"/>
    </xf>
    <xf numFmtId="0" fontId="29" fillId="11" borderId="0" xfId="0" applyFont="1" applyFill="1"/>
    <xf numFmtId="171" fontId="29" fillId="11" borderId="0" xfId="0" applyNumberFormat="1" applyFont="1" applyFill="1"/>
    <xf numFmtId="0" fontId="29" fillId="0" borderId="0" xfId="0" applyFont="1"/>
    <xf numFmtId="0" fontId="8" fillId="3" borderId="39" xfId="9" applyFont="1" applyFill="1" applyBorder="1" applyAlignment="1" applyProtection="1">
      <alignment horizontal="left"/>
      <protection locked="0"/>
    </xf>
    <xf numFmtId="0" fontId="8" fillId="3" borderId="21" xfId="9" applyFont="1" applyFill="1" applyBorder="1" applyAlignment="1" applyProtection="1">
      <alignment horizontal="left"/>
      <protection locked="0"/>
    </xf>
    <xf numFmtId="0" fontId="8" fillId="3" borderId="33" xfId="9" applyFont="1" applyFill="1" applyBorder="1" applyAlignment="1" applyProtection="1">
      <alignment horizontal="left"/>
      <protection locked="0"/>
    </xf>
    <xf numFmtId="0" fontId="8" fillId="3" borderId="31" xfId="9" applyFont="1" applyFill="1" applyBorder="1" applyAlignment="1" applyProtection="1">
      <alignment horizontal="left"/>
      <protection locked="0"/>
    </xf>
    <xf numFmtId="0" fontId="8" fillId="3" borderId="35" xfId="9" applyFont="1" applyFill="1" applyBorder="1" applyAlignment="1" applyProtection="1">
      <alignment horizontal="left"/>
      <protection locked="0"/>
    </xf>
    <xf numFmtId="0" fontId="8" fillId="3" borderId="19" xfId="9" applyFont="1" applyFill="1" applyBorder="1" applyAlignment="1" applyProtection="1">
      <alignment horizontal="left"/>
      <protection locked="0"/>
    </xf>
    <xf numFmtId="0" fontId="8" fillId="3" borderId="37" xfId="9" applyFont="1" applyFill="1" applyBorder="1" applyAlignment="1" applyProtection="1">
      <alignment horizontal="left"/>
      <protection locked="0"/>
    </xf>
    <xf numFmtId="0" fontId="8" fillId="3" borderId="20" xfId="9" applyFont="1" applyFill="1" applyBorder="1" applyAlignment="1" applyProtection="1">
      <alignment horizontal="left"/>
      <protection locked="0"/>
    </xf>
    <xf numFmtId="171" fontId="0" fillId="3" borderId="26" xfId="0" applyNumberFormat="1" applyFill="1" applyBorder="1" applyAlignment="1" applyProtection="1">
      <alignment horizontal="center"/>
      <protection locked="0"/>
    </xf>
    <xf numFmtId="171" fontId="0" fillId="3" borderId="0" xfId="0" applyNumberFormat="1" applyFill="1" applyAlignment="1" applyProtection="1">
      <alignment horizontal="center"/>
      <protection locked="0"/>
    </xf>
    <xf numFmtId="171" fontId="0" fillId="3" borderId="27" xfId="0" applyNumberFormat="1" applyFill="1" applyBorder="1" applyAlignment="1" applyProtection="1">
      <alignment horizontal="center"/>
      <protection locked="0"/>
    </xf>
    <xf numFmtId="171" fontId="27" fillId="3" borderId="42" xfId="0" applyNumberFormat="1" applyFont="1" applyFill="1" applyBorder="1" applyAlignment="1" applyProtection="1">
      <alignment horizontal="left"/>
      <protection locked="0"/>
    </xf>
    <xf numFmtId="171" fontId="27" fillId="3" borderId="43" xfId="0" applyNumberFormat="1" applyFont="1" applyFill="1" applyBorder="1" applyAlignment="1" applyProtection="1">
      <alignment horizontal="left"/>
      <protection locked="0"/>
    </xf>
    <xf numFmtId="171" fontId="27" fillId="3" borderId="40" xfId="0" applyNumberFormat="1" applyFont="1" applyFill="1" applyBorder="1" applyAlignment="1" applyProtection="1">
      <alignment horizontal="left"/>
      <protection locked="0"/>
    </xf>
    <xf numFmtId="0" fontId="9" fillId="2" borderId="0" xfId="0" applyFont="1" applyFill="1" applyAlignment="1">
      <alignment horizontal="center"/>
    </xf>
    <xf numFmtId="0" fontId="7" fillId="8" borderId="6" xfId="7" applyNumberFormat="1" applyBorder="1" applyAlignment="1" applyProtection="1">
      <alignment horizontal="center" vertical="center" textRotation="90"/>
    </xf>
    <xf numFmtId="0" fontId="7" fillId="8" borderId="3" xfId="7" applyNumberFormat="1" applyBorder="1" applyAlignment="1" applyProtection="1">
      <alignment horizontal="center" vertical="center" textRotation="90"/>
    </xf>
    <xf numFmtId="0" fontId="7" fillId="8" borderId="5" xfId="7" applyNumberFormat="1" applyBorder="1" applyAlignment="1" applyProtection="1">
      <alignment horizontal="center" vertical="center" textRotation="90"/>
    </xf>
  </cellXfs>
  <cellStyles count="14">
    <cellStyle name="20% - Accent3" xfId="8" builtinId="38"/>
    <cellStyle name="Accent1" xfId="7" builtinId="29"/>
    <cellStyle name="Euro" xfId="2" xr:uid="{00000000-0005-0000-0000-000002000000}"/>
    <cellStyle name="Goed" xfId="3" builtinId="26"/>
    <cellStyle name="Invoer" xfId="5" builtinId="20"/>
    <cellStyle name="Komma" xfId="1" builtinId="3"/>
    <cellStyle name="Komma 2" xfId="11" xr:uid="{00000000-0005-0000-0000-000006000000}"/>
    <cellStyle name="Notitie" xfId="6" builtinId="10"/>
    <cellStyle name="Notitie 2" xfId="12" xr:uid="{00000000-0005-0000-0000-000008000000}"/>
    <cellStyle name="Ongeldig" xfId="4" builtinId="27"/>
    <cellStyle name="Procent 2" xfId="10" xr:uid="{00000000-0005-0000-0000-00000A000000}"/>
    <cellStyle name="Standaard" xfId="0" builtinId="0"/>
    <cellStyle name="Standaard 2" xfId="9" xr:uid="{00000000-0005-0000-0000-00000C000000}"/>
    <cellStyle name="Standaard 3" xfId="13" xr:uid="{00000000-0005-0000-0000-00000D000000}"/>
  </cellStyles>
  <dxfs count="0"/>
  <tableStyles count="0" defaultTableStyle="TableStyleMedium9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44375267045107"/>
          <c:y val="7.8611173603299556E-2"/>
          <c:w val="0.75828505157785508"/>
          <c:h val="0.70182047244094681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'4. Berekening'!$C$5:$C$7</c:f>
              <c:numCache>
                <c:formatCode>_-"€"\ * #,##0.00_-;_-"€"\ * #,##0.00\-;_-"€"\ * "-"??_-;_-@_-</c:formatCode>
                <c:ptCount val="3"/>
                <c:pt idx="0">
                  <c:v>770000</c:v>
                </c:pt>
                <c:pt idx="1">
                  <c:v>650000</c:v>
                </c:pt>
                <c:pt idx="2">
                  <c:v>450000</c:v>
                </c:pt>
              </c:numCache>
            </c:numRef>
          </c:xVal>
          <c:yVal>
            <c:numRef>
              <c:f>'4. Berekening'!$D$5:$D$7</c:f>
              <c:numCache>
                <c:formatCode>0.0</c:formatCode>
                <c:ptCount val="3"/>
                <c:pt idx="0">
                  <c:v>0</c:v>
                </c:pt>
                <c:pt idx="1">
                  <c:v>250</c:v>
                </c:pt>
                <c:pt idx="2">
                  <c:v>300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35B-4E26-97CD-8CADC7394525}"/>
            </c:ext>
          </c:extLst>
        </c:ser>
        <c:ser>
          <c:idx val="1"/>
          <c:order val="1"/>
          <c:marker>
            <c:symbol val="diamond"/>
            <c:size val="7"/>
          </c:marker>
          <c:xVal>
            <c:numRef>
              <c:f>'4. Berekening'!$C$9</c:f>
              <c:numCache>
                <c:formatCode>_-"€"\ * #,##0.00_-;_-"€"\ * #,##0.00\-;_-"€"\ * "-"??_-;_-@_-</c:formatCode>
                <c:ptCount val="1"/>
                <c:pt idx="0">
                  <c:v>0</c:v>
                </c:pt>
              </c:numCache>
            </c:numRef>
          </c:xVal>
          <c:yVal>
            <c:numRef>
              <c:f>'4. Berekening'!$D$9</c:f>
              <c:numCache>
                <c:formatCode>0.00</c:formatCode>
                <c:ptCount val="1"/>
                <c:pt idx="0">
                  <c:v>300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35B-4E26-97CD-8CADC73945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32384"/>
        <c:axId val="106442752"/>
      </c:scatterChart>
      <c:valAx>
        <c:axId val="106432384"/>
        <c:scaling>
          <c:orientation val="minMax"/>
          <c:max val="800000"/>
          <c:min val="45000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nl-NL" sz="1100" b="1"/>
                  <a:t>Prijs</a:t>
                </a:r>
              </a:p>
            </c:rich>
          </c:tx>
          <c:overlay val="0"/>
        </c:title>
        <c:numFmt formatCode="&quot;€&quot;\ 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06442752"/>
        <c:crossesAt val="0"/>
        <c:crossBetween val="midCat"/>
      </c:valAx>
      <c:valAx>
        <c:axId val="106442752"/>
        <c:scaling>
          <c:orientation val="minMax"/>
          <c:max val="35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100" b="1"/>
                </a:pPr>
                <a:r>
                  <a:rPr lang="nl-NL" sz="1100" b="1"/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06432384"/>
        <c:crosses val="autoZero"/>
        <c:crossBetween val="midCat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rgbClr val="0070C0"/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l-NL"/>
    </a:p>
  </c:txPr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400050</xdr:colOff>
      <xdr:row>0</xdr:row>
      <xdr:rowOff>209550</xdr:rowOff>
    </xdr:from>
    <xdr:to>
      <xdr:col>4</xdr:col>
      <xdr:colOff>2077720</xdr:colOff>
      <xdr:row>4</xdr:row>
      <xdr:rowOff>39370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2B7902A7-211B-4610-A3EF-7F7A35FE00F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9975" y="209550"/>
          <a:ext cx="1677670" cy="7061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215349</xdr:colOff>
      <xdr:row>0</xdr:row>
      <xdr:rowOff>148257</xdr:rowOff>
    </xdr:from>
    <xdr:to>
      <xdr:col>9</xdr:col>
      <xdr:colOff>969065</xdr:colOff>
      <xdr:row>15</xdr:row>
      <xdr:rowOff>16564</xdr:rowOff>
    </xdr:to>
    <xdr:graphicFrame macro="">
      <xdr:nvGraphicFramePr>
        <xdr:cNvPr id="6" name="Grafiek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104774</xdr:colOff>
      <xdr:row>19</xdr:row>
      <xdr:rowOff>76200</xdr:rowOff>
    </xdr:from>
    <xdr:ext cx="3547856" cy="43813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kstvak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 txBox="1"/>
          </xdr:nvSpPr>
          <xdr:spPr>
            <a:xfrm>
              <a:off x="295274" y="3728830"/>
              <a:ext cx="3547856" cy="438133"/>
            </a:xfrm>
            <a:prstGeom prst="rect">
              <a:avLst/>
            </a:prstGeom>
            <a:noFill/>
            <a:ln>
              <a:solidFill>
                <a:schemeClr val="accent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nl-NL" sz="1000" b="0" i="1">
                      <a:latin typeface="Cambria Math" panose="02040503050406030204" pitchFamily="18" charset="0"/>
                      <a:cs typeface="+mn-cs"/>
                    </a:rPr>
                    <m:t>2</m:t>
                  </m:r>
                  <m:r>
                    <a:rPr lang="en-US" sz="1000" b="0" i="1">
                      <a:latin typeface="Cambria Math" panose="02040503050406030204" pitchFamily="18" charset="0"/>
                      <a:cs typeface="+mn-cs"/>
                    </a:rPr>
                    <m:t>50</m:t>
                  </m:r>
                  <m:r>
                    <a:rPr lang="nl-NL" sz="1000" b="0" i="1">
                      <a:latin typeface="Cambria Math"/>
                    </a:rPr>
                    <m:t>−</m:t>
                  </m:r>
                  <m:d>
                    <m:dPr>
                      <m:ctrlPr>
                        <a:rPr lang="nl-NL" sz="1000" b="0" i="1">
                          <a:latin typeface="Cambria Math" panose="02040503050406030204" pitchFamily="18" charset="0"/>
                        </a:rPr>
                      </m:ctrlPr>
                    </m:dPr>
                    <m:e>
                      <m:f>
                        <m:fPr>
                          <m:ctrlPr>
                            <a:rPr lang="nl-NL" sz="10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fPr>
                        <m:num>
                          <m:d>
                            <m:dPr>
                              <m:ctrlPr>
                                <a:rPr lang="nl-NL" sz="10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dPr>
                            <m:e>
                              <m:r>
                                <a:rPr lang="nl-NL" sz="10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  <m:t>700</m:t>
                              </m:r>
                              <m:r>
                                <a:rPr lang="en-US" sz="10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.000</m:t>
                              </m:r>
                              <m:r>
                                <a:rPr lang="nl-NL" sz="10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−</m:t>
                              </m:r>
                              <m:r>
                                <a:rPr lang="en-US" sz="10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  <m:t>6</m:t>
                              </m:r>
                              <m:r>
                                <a:rPr lang="nl-NL" sz="10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  <m:t>5</m:t>
                              </m:r>
                              <m:r>
                                <a:rPr lang="en-US" sz="10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0.0</m:t>
                              </m:r>
                              <m:r>
                                <a:rPr lang="nl-NL" sz="10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00</m:t>
                              </m:r>
                            </m:e>
                          </m:d>
                        </m:num>
                        <m:den>
                          <m:r>
                            <a:rPr lang="nl-NL" sz="1000" b="0" i="1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(</m:t>
                          </m:r>
                          <m:r>
                            <a:rPr lang="nl-NL" sz="10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77</m:t>
                          </m:r>
                          <m:r>
                            <a:rPr lang="en-US" sz="10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0</m:t>
                          </m:r>
                          <m:r>
                            <a:rPr lang="en-US" sz="1000" b="0" i="1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.000</m:t>
                          </m:r>
                          <m:r>
                            <a:rPr lang="nl-NL" sz="1000" b="0" i="1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−</m:t>
                          </m:r>
                          <m:r>
                            <a:rPr lang="en-US" sz="10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6</m:t>
                          </m:r>
                          <m:r>
                            <a:rPr lang="nl-NL" sz="10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5</m:t>
                          </m:r>
                          <m:r>
                            <a:rPr lang="en-US" sz="10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0</m:t>
                          </m:r>
                          <m:r>
                            <a:rPr lang="en-US" sz="1000" b="0" i="1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.000</m:t>
                          </m:r>
                          <m:r>
                            <a:rPr lang="nl-NL" sz="1000" b="0" i="1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)</m:t>
                          </m:r>
                        </m:den>
                      </m:f>
                      <m:r>
                        <a:rPr lang="nl-NL" sz="1000" b="0" i="1">
                          <a:solidFill>
                            <a:schemeClr val="tx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×</m:t>
                      </m:r>
                      <m:d>
                        <m:dPr>
                          <m:ctrlPr>
                            <a:rPr lang="nl-NL" sz="10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dPr>
                        <m:e>
                          <m:r>
                            <a:rPr lang="en-US" sz="10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250</m:t>
                          </m:r>
                          <m:r>
                            <a:rPr lang="nl-NL" sz="1000" b="0" i="1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−</m:t>
                          </m:r>
                          <m:r>
                            <a:rPr lang="en-US" sz="1000" b="0" i="1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0</m:t>
                          </m:r>
                        </m:e>
                      </m:d>
                    </m:e>
                  </m:d>
                </m:oMath>
              </a14:m>
              <a:r>
                <a:rPr lang="nl-NL" sz="1000">
                  <a:latin typeface="Arial" panose="020B0604020202020204" pitchFamily="34" charset="0"/>
                  <a:cs typeface="Arial" panose="020B0604020202020204" pitchFamily="34" charset="0"/>
                </a:rPr>
                <a:t> = 145,83</a:t>
              </a:r>
            </a:p>
          </xdr:txBody>
        </xdr:sp>
      </mc:Choice>
      <mc:Fallback xmlns="">
        <xdr:sp macro="" textlink="">
          <xdr:nvSpPr>
            <xdr:cNvPr id="3" name="Tekstvak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 txBox="1"/>
          </xdr:nvSpPr>
          <xdr:spPr>
            <a:xfrm>
              <a:off x="295274" y="3728830"/>
              <a:ext cx="3547856" cy="438133"/>
            </a:xfrm>
            <a:prstGeom prst="rect">
              <a:avLst/>
            </a:prstGeom>
            <a:noFill/>
            <a:ln>
              <a:solidFill>
                <a:schemeClr val="accent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nl-NL" sz="1000" b="0" i="0">
                  <a:latin typeface="Cambria Math" panose="02040503050406030204" pitchFamily="18" charset="0"/>
                  <a:cs typeface="+mn-cs"/>
                </a:rPr>
                <a:t>2</a:t>
              </a:r>
              <a:r>
                <a:rPr lang="en-US" sz="1000" b="0" i="0">
                  <a:latin typeface="Cambria Math" panose="02040503050406030204" pitchFamily="18" charset="0"/>
                  <a:cs typeface="+mn-cs"/>
                </a:rPr>
                <a:t>50</a:t>
              </a:r>
              <a:r>
                <a:rPr lang="nl-NL" sz="1000" b="0" i="0">
                  <a:latin typeface="Cambria Math"/>
                </a:rPr>
                <a:t>−</a:t>
              </a:r>
              <a:r>
                <a:rPr lang="nl-NL" sz="1000" b="0" i="0">
                  <a:latin typeface="Cambria Math" panose="02040503050406030204" pitchFamily="18" charset="0"/>
                </a:rPr>
                <a:t>(</a:t>
              </a:r>
              <a:r>
                <a:rPr lang="nl-NL" sz="10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((700</a:t>
              </a:r>
              <a:r>
                <a:rPr lang="en-US" sz="10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.000</a:t>
              </a:r>
              <a:r>
                <a:rPr lang="nl-NL" sz="10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−</a:t>
              </a:r>
              <a:r>
                <a:rPr lang="en-US" sz="10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6</a:t>
              </a:r>
              <a:r>
                <a:rPr lang="nl-NL" sz="10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5</a:t>
              </a:r>
              <a:r>
                <a:rPr lang="en-US" sz="10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0.0</a:t>
              </a:r>
              <a:r>
                <a:rPr lang="nl-NL" sz="10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00</a:t>
              </a:r>
              <a:r>
                <a:rPr lang="nl-NL" sz="10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))/(</a:t>
              </a:r>
              <a:r>
                <a:rPr lang="nl-NL" sz="10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(</a:t>
              </a:r>
              <a:r>
                <a:rPr lang="nl-NL" sz="10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77</a:t>
              </a:r>
              <a:r>
                <a:rPr lang="en-US" sz="10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0</a:t>
              </a:r>
              <a:r>
                <a:rPr lang="en-US" sz="10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.000</a:t>
              </a:r>
              <a:r>
                <a:rPr lang="nl-NL" sz="10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−</a:t>
              </a:r>
              <a:r>
                <a:rPr lang="en-US" sz="10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6</a:t>
              </a:r>
              <a:r>
                <a:rPr lang="nl-NL" sz="10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5</a:t>
              </a:r>
              <a:r>
                <a:rPr lang="en-US" sz="10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0</a:t>
              </a:r>
              <a:r>
                <a:rPr lang="en-US" sz="10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.000</a:t>
              </a:r>
              <a:r>
                <a:rPr lang="nl-NL" sz="10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r>
                <a:rPr lang="nl-NL" sz="10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nl-NL" sz="10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×</a:t>
              </a:r>
              <a:r>
                <a:rPr lang="nl-NL" sz="10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</a:t>
              </a:r>
              <a:r>
                <a:rPr lang="en-US" sz="10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250</a:t>
              </a:r>
              <a:r>
                <a:rPr lang="nl-NL" sz="10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−</a:t>
              </a:r>
              <a:r>
                <a:rPr lang="en-US" sz="10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0</a:t>
              </a:r>
              <a:r>
                <a:rPr lang="en-US" sz="10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))</a:t>
              </a:r>
              <a:r>
                <a:rPr lang="nl-NL" sz="1000">
                  <a:latin typeface="Arial" panose="020B0604020202020204" pitchFamily="34" charset="0"/>
                  <a:cs typeface="Arial" panose="020B0604020202020204" pitchFamily="34" charset="0"/>
                </a:rPr>
                <a:t> = 145,83</a:t>
              </a:r>
            </a:p>
          </xdr:txBody>
        </xdr:sp>
      </mc:Fallback>
    </mc:AlternateContent>
    <xdr:clientData/>
  </xdr:oneCellAnchor>
  <xdr:oneCellAnchor>
    <xdr:from>
      <xdr:col>1</xdr:col>
      <xdr:colOff>114298</xdr:colOff>
      <xdr:row>24</xdr:row>
      <xdr:rowOff>104775</xdr:rowOff>
    </xdr:from>
    <xdr:ext cx="3538332" cy="43813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kstvak 6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 txBox="1"/>
          </xdr:nvSpPr>
          <xdr:spPr>
            <a:xfrm>
              <a:off x="304798" y="4701623"/>
              <a:ext cx="3538332" cy="438133"/>
            </a:xfrm>
            <a:prstGeom prst="rect">
              <a:avLst/>
            </a:prstGeom>
            <a:noFill/>
            <a:ln>
              <a:solidFill>
                <a:schemeClr val="accent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en-US" sz="1000" b="0" i="0">
                      <a:latin typeface="Cambria Math" panose="02040503050406030204" pitchFamily="18" charset="0"/>
                      <a:cs typeface="+mn-cs"/>
                    </a:rPr>
                    <m:t>3</m:t>
                  </m:r>
                  <m:r>
                    <a:rPr lang="en-US" sz="1000" b="0" i="0">
                      <a:latin typeface="Cambria Math"/>
                    </a:rPr>
                    <m:t>0</m:t>
                  </m:r>
                  <m:r>
                    <a:rPr lang="nl-NL" sz="1000" b="0" i="1">
                      <a:latin typeface="Cambria Math"/>
                    </a:rPr>
                    <m:t>0−</m:t>
                  </m:r>
                  <m:d>
                    <m:dPr>
                      <m:ctrlPr>
                        <a:rPr lang="nl-NL" sz="1000" b="0" i="1">
                          <a:latin typeface="Cambria Math" panose="02040503050406030204" pitchFamily="18" charset="0"/>
                        </a:rPr>
                      </m:ctrlPr>
                    </m:dPr>
                    <m:e>
                      <m:f>
                        <m:fPr>
                          <m:ctrlPr>
                            <a:rPr lang="nl-NL" sz="10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fPr>
                        <m:num>
                          <m:d>
                            <m:dPr>
                              <m:ctrlPr>
                                <a:rPr lang="nl-NL" sz="10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dPr>
                            <m:e>
                              <m:r>
                                <a:rPr lang="nl-NL" sz="10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  <m:t>49</m:t>
                              </m:r>
                              <m:r>
                                <a:rPr lang="en-US" sz="10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  <m:t>0</m:t>
                              </m:r>
                              <m:r>
                                <a:rPr lang="nl-NL" sz="10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.000−</m:t>
                              </m:r>
                              <m:r>
                                <a:rPr lang="nl-NL" sz="10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  <m:t>45</m:t>
                              </m:r>
                              <m:r>
                                <a:rPr lang="en-US" sz="10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  <m:t>0</m:t>
                              </m:r>
                              <m:r>
                                <a:rPr lang="en-US" sz="10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.000</m:t>
                              </m:r>
                            </m:e>
                          </m:d>
                        </m:num>
                        <m:den>
                          <m:r>
                            <a:rPr lang="nl-NL" sz="1000" b="0" i="1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(</m:t>
                          </m:r>
                          <m:r>
                            <a:rPr lang="en-US" sz="10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6</m:t>
                          </m:r>
                          <m:r>
                            <a:rPr lang="nl-NL" sz="10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5</m:t>
                          </m:r>
                          <m:r>
                            <a:rPr lang="en-US" sz="10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0.000</m:t>
                          </m:r>
                          <m:r>
                            <a:rPr lang="nl-NL" sz="1000" b="0" i="1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−</m:t>
                          </m:r>
                          <m:r>
                            <a:rPr lang="nl-NL" sz="10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45</m:t>
                          </m:r>
                          <m:r>
                            <a:rPr lang="en-US" sz="10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0</m:t>
                          </m:r>
                          <m:r>
                            <a:rPr lang="en-US" sz="1000" b="0" i="1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.000</m:t>
                          </m:r>
                          <m:r>
                            <a:rPr lang="nl-NL" sz="1000" b="0" i="1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)</m:t>
                          </m:r>
                        </m:den>
                      </m:f>
                      <m:r>
                        <a:rPr lang="nl-NL" sz="1000" b="0" i="1">
                          <a:solidFill>
                            <a:schemeClr val="tx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×</m:t>
                      </m:r>
                      <m:d>
                        <m:dPr>
                          <m:ctrlPr>
                            <a:rPr lang="nl-NL" sz="10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dPr>
                        <m:e>
                          <m:r>
                            <a:rPr lang="en-US" sz="10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300</m:t>
                          </m:r>
                          <m:r>
                            <a:rPr lang="nl-NL" sz="1000" b="0" i="1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−</m:t>
                          </m:r>
                          <m:r>
                            <a:rPr lang="en-US" sz="10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250</m:t>
                          </m:r>
                        </m:e>
                      </m:d>
                    </m:e>
                  </m:d>
                </m:oMath>
              </a14:m>
              <a:r>
                <a:rPr lang="nl-NL" sz="1000">
                  <a:latin typeface="Arial" panose="020B0604020202020204" pitchFamily="34" charset="0"/>
                  <a:cs typeface="Arial" panose="020B0604020202020204" pitchFamily="34" charset="0"/>
                </a:rPr>
                <a:t> = 290</a:t>
              </a:r>
            </a:p>
          </xdr:txBody>
        </xdr:sp>
      </mc:Choice>
      <mc:Fallback xmlns="">
        <xdr:sp macro="" textlink="">
          <xdr:nvSpPr>
            <xdr:cNvPr id="7" name="Tekstvak 6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 txBox="1"/>
          </xdr:nvSpPr>
          <xdr:spPr>
            <a:xfrm>
              <a:off x="304798" y="4701623"/>
              <a:ext cx="3538332" cy="438133"/>
            </a:xfrm>
            <a:prstGeom prst="rect">
              <a:avLst/>
            </a:prstGeom>
            <a:noFill/>
            <a:ln>
              <a:solidFill>
                <a:schemeClr val="accent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en-US" sz="1000" b="0" i="0">
                  <a:latin typeface="Cambria Math" panose="02040503050406030204" pitchFamily="18" charset="0"/>
                  <a:cs typeface="+mn-cs"/>
                </a:rPr>
                <a:t>3</a:t>
              </a:r>
              <a:r>
                <a:rPr lang="en-US" sz="1000" b="0" i="0">
                  <a:latin typeface="Cambria Math"/>
                </a:rPr>
                <a:t>0</a:t>
              </a:r>
              <a:r>
                <a:rPr lang="nl-NL" sz="1000" b="0" i="0">
                  <a:latin typeface="Cambria Math"/>
                </a:rPr>
                <a:t>0−</a:t>
              </a:r>
              <a:r>
                <a:rPr lang="nl-NL" sz="1000" b="0" i="0">
                  <a:latin typeface="Cambria Math" panose="02040503050406030204" pitchFamily="18" charset="0"/>
                </a:rPr>
                <a:t>(</a:t>
              </a:r>
              <a:r>
                <a:rPr lang="nl-NL" sz="10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((49</a:t>
              </a:r>
              <a:r>
                <a:rPr lang="en-US" sz="10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0</a:t>
              </a:r>
              <a:r>
                <a:rPr lang="nl-NL" sz="10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.000−</a:t>
              </a:r>
              <a:r>
                <a:rPr lang="nl-NL" sz="10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45</a:t>
              </a:r>
              <a:r>
                <a:rPr lang="en-US" sz="10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0</a:t>
              </a:r>
              <a:r>
                <a:rPr lang="en-US" sz="10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.000</a:t>
              </a:r>
              <a:r>
                <a:rPr lang="en-US" sz="10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nl-NL" sz="10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)/(</a:t>
              </a:r>
              <a:r>
                <a:rPr lang="nl-NL" sz="10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(</a:t>
              </a:r>
              <a:r>
                <a:rPr lang="en-US" sz="10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6</a:t>
              </a:r>
              <a:r>
                <a:rPr lang="nl-NL" sz="10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5</a:t>
              </a:r>
              <a:r>
                <a:rPr lang="en-US" sz="10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0.000</a:t>
              </a:r>
              <a:r>
                <a:rPr lang="nl-NL" sz="10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−</a:t>
              </a:r>
              <a:r>
                <a:rPr lang="nl-NL" sz="10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45</a:t>
              </a:r>
              <a:r>
                <a:rPr lang="en-US" sz="10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0</a:t>
              </a:r>
              <a:r>
                <a:rPr lang="en-US" sz="10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.000</a:t>
              </a:r>
              <a:r>
                <a:rPr lang="nl-NL" sz="10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r>
                <a:rPr lang="nl-NL" sz="10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nl-NL" sz="10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×</a:t>
              </a:r>
              <a:r>
                <a:rPr lang="nl-NL" sz="10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</a:t>
              </a:r>
              <a:r>
                <a:rPr lang="en-US" sz="10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300</a:t>
              </a:r>
              <a:r>
                <a:rPr lang="nl-NL" sz="10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−</a:t>
              </a:r>
              <a:r>
                <a:rPr lang="en-US" sz="10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250))</a:t>
              </a:r>
              <a:r>
                <a:rPr lang="nl-NL" sz="1000">
                  <a:latin typeface="Arial" panose="020B0604020202020204" pitchFamily="34" charset="0"/>
                  <a:cs typeface="Arial" panose="020B0604020202020204" pitchFamily="34" charset="0"/>
                </a:rPr>
                <a:t> = 290</a:t>
              </a: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06C48-2FD0-4ABD-A6E1-2EF7C17951BB}">
  <dimension ref="A1:P29"/>
  <sheetViews>
    <sheetView tabSelected="1" zoomScale="160" zoomScaleNormal="160" workbookViewId="0">
      <selection activeCell="A2" sqref="A2"/>
    </sheetView>
  </sheetViews>
  <sheetFormatPr baseColWidth="10" defaultColWidth="9.1640625" defaultRowHeight="15" x14ac:dyDescent="0.2"/>
  <cols>
    <col min="1" max="1" width="19.6640625" customWidth="1"/>
    <col min="2" max="2" width="29.6640625" customWidth="1"/>
    <col min="3" max="3" width="24.6640625" customWidth="1"/>
    <col min="4" max="4" width="37.33203125" customWidth="1"/>
    <col min="5" max="6" width="31.6640625" customWidth="1"/>
    <col min="7" max="7" width="22.33203125" customWidth="1"/>
  </cols>
  <sheetData>
    <row r="1" spans="1:16" ht="24" x14ac:dyDescent="0.3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</row>
    <row r="2" spans="1:16" x14ac:dyDescent="0.2">
      <c r="A2" s="58"/>
      <c r="B2" s="59"/>
      <c r="C2" s="60"/>
      <c r="D2" s="60"/>
      <c r="E2" s="60"/>
      <c r="F2" s="60"/>
      <c r="G2" s="60"/>
      <c r="H2" s="61"/>
      <c r="I2" s="61"/>
      <c r="J2" s="61"/>
      <c r="K2" s="61"/>
      <c r="L2" s="61"/>
      <c r="M2" s="61"/>
      <c r="N2" s="61"/>
      <c r="O2" s="61"/>
      <c r="P2" s="61"/>
    </row>
    <row r="3" spans="1:16" x14ac:dyDescent="0.2">
      <c r="A3" s="62" t="s">
        <v>1</v>
      </c>
      <c r="B3" s="63"/>
      <c r="C3" s="63"/>
      <c r="D3" s="63"/>
      <c r="E3" s="63"/>
      <c r="F3" s="63"/>
      <c r="G3" s="60"/>
      <c r="H3" s="61"/>
      <c r="I3" s="61"/>
      <c r="J3" s="61"/>
      <c r="K3" s="61"/>
      <c r="L3" s="61"/>
      <c r="M3" s="61"/>
      <c r="N3" s="61"/>
      <c r="O3" s="61"/>
      <c r="P3" s="61"/>
    </row>
    <row r="4" spans="1:16" ht="16" x14ac:dyDescent="0.2">
      <c r="A4" s="62" t="s">
        <v>2</v>
      </c>
      <c r="B4" s="63"/>
      <c r="C4" s="63"/>
      <c r="D4" s="63"/>
      <c r="E4" s="63"/>
      <c r="F4" s="63"/>
      <c r="G4" s="60"/>
      <c r="H4" s="61"/>
      <c r="I4" s="61"/>
      <c r="J4" s="61"/>
      <c r="K4" s="61"/>
      <c r="L4" s="61"/>
      <c r="M4" s="61"/>
      <c r="N4" s="61"/>
      <c r="O4" s="61"/>
      <c r="P4" s="61"/>
    </row>
    <row r="5" spans="1:16" x14ac:dyDescent="0.2">
      <c r="A5" s="62" t="s">
        <v>3</v>
      </c>
      <c r="B5" s="63"/>
      <c r="C5" s="63"/>
      <c r="D5" s="63"/>
      <c r="E5" s="63"/>
      <c r="F5" s="63"/>
      <c r="G5" s="60"/>
      <c r="H5" s="61"/>
      <c r="I5" s="61"/>
      <c r="J5" s="61"/>
      <c r="K5" s="61"/>
      <c r="L5" s="61"/>
      <c r="M5" s="61"/>
      <c r="N5" s="61"/>
      <c r="O5" s="61"/>
      <c r="P5" s="61"/>
    </row>
    <row r="6" spans="1:16" x14ac:dyDescent="0.2">
      <c r="A6" s="64" t="s">
        <v>4</v>
      </c>
      <c r="B6" s="63"/>
      <c r="C6" s="63"/>
      <c r="D6" s="63"/>
      <c r="E6" s="63"/>
      <c r="F6" s="63"/>
      <c r="G6" s="60"/>
      <c r="H6" s="61"/>
      <c r="I6" s="61"/>
      <c r="J6" s="61"/>
      <c r="K6" s="61"/>
      <c r="L6" s="61"/>
      <c r="M6" s="61"/>
      <c r="N6" s="61"/>
      <c r="O6" s="61"/>
      <c r="P6" s="61"/>
    </row>
    <row r="7" spans="1:16" x14ac:dyDescent="0.2">
      <c r="A7" s="64" t="s">
        <v>5</v>
      </c>
      <c r="B7" s="65"/>
      <c r="C7" s="63"/>
      <c r="D7" s="63"/>
      <c r="E7" s="63"/>
      <c r="F7" s="63"/>
      <c r="G7" s="66"/>
      <c r="H7" s="62"/>
      <c r="I7" s="67"/>
      <c r="J7" s="67"/>
      <c r="K7" s="67"/>
      <c r="L7" s="67"/>
      <c r="M7" s="67"/>
      <c r="N7" s="67"/>
      <c r="O7" s="67"/>
      <c r="P7" s="67"/>
    </row>
    <row r="8" spans="1:16" x14ac:dyDescent="0.2">
      <c r="A8" s="64" t="s">
        <v>6</v>
      </c>
      <c r="B8" s="65"/>
      <c r="C8" s="63"/>
      <c r="D8" s="63"/>
      <c r="E8" s="63"/>
      <c r="F8" s="63"/>
      <c r="G8" s="66"/>
      <c r="H8" s="62"/>
      <c r="I8" s="67"/>
      <c r="J8" s="67"/>
      <c r="K8" s="67"/>
      <c r="L8" s="67"/>
      <c r="M8" s="67"/>
      <c r="N8" s="67"/>
      <c r="O8" s="67"/>
      <c r="P8" s="67"/>
    </row>
    <row r="9" spans="1:16" x14ac:dyDescent="0.2">
      <c r="A9" s="60"/>
      <c r="B9" s="60"/>
      <c r="C9" s="63"/>
      <c r="D9" s="63"/>
      <c r="E9" s="63"/>
      <c r="F9" s="63"/>
      <c r="G9" s="63"/>
      <c r="H9" s="62"/>
      <c r="I9" s="67"/>
      <c r="J9" s="67"/>
      <c r="K9" s="67"/>
      <c r="L9" s="67"/>
      <c r="M9" s="67"/>
      <c r="N9" s="67"/>
      <c r="O9" s="67"/>
      <c r="P9" s="67"/>
    </row>
    <row r="10" spans="1:16" x14ac:dyDescent="0.2">
      <c r="A10" s="62" t="s">
        <v>7</v>
      </c>
      <c r="B10" s="63"/>
      <c r="C10" s="45"/>
      <c r="D10" s="112"/>
      <c r="E10" s="113"/>
      <c r="F10" s="63"/>
      <c r="G10" s="63"/>
      <c r="H10" s="63"/>
      <c r="I10" s="67"/>
      <c r="J10" s="67"/>
      <c r="K10" s="67"/>
      <c r="L10" s="67"/>
      <c r="M10" s="67"/>
      <c r="N10" s="67"/>
      <c r="O10" s="67"/>
      <c r="P10" s="67"/>
    </row>
    <row r="11" spans="1:16" x14ac:dyDescent="0.2">
      <c r="A11" s="62" t="s">
        <v>8</v>
      </c>
      <c r="B11" s="63"/>
      <c r="C11" s="45"/>
      <c r="D11" s="112"/>
      <c r="E11" s="113"/>
      <c r="F11" s="63"/>
      <c r="G11" s="63"/>
      <c r="H11" s="63"/>
      <c r="I11" s="67"/>
      <c r="J11" s="67"/>
      <c r="K11" s="67"/>
      <c r="L11" s="67"/>
      <c r="M11" s="67"/>
      <c r="N11" s="67"/>
      <c r="O11" s="67"/>
      <c r="P11" s="67"/>
    </row>
    <row r="12" spans="1:16" x14ac:dyDescent="0.2">
      <c r="A12" s="62" t="s">
        <v>9</v>
      </c>
      <c r="B12" s="63"/>
      <c r="C12" s="46"/>
      <c r="D12" s="114"/>
      <c r="E12" s="115"/>
      <c r="F12" s="63"/>
      <c r="G12" s="63"/>
      <c r="H12" s="63"/>
      <c r="I12" s="67"/>
      <c r="J12" s="67"/>
      <c r="K12" s="67"/>
      <c r="L12" s="67"/>
      <c r="M12" s="67"/>
      <c r="N12" s="67"/>
      <c r="O12" s="67"/>
      <c r="P12" s="67"/>
    </row>
    <row r="13" spans="1:16" x14ac:dyDescent="0.2">
      <c r="A13" s="62"/>
      <c r="B13" s="63"/>
      <c r="C13" s="47"/>
      <c r="D13" s="116"/>
      <c r="E13" s="117"/>
      <c r="F13" s="63"/>
      <c r="G13" s="63"/>
      <c r="H13" s="63"/>
      <c r="I13" s="67"/>
      <c r="J13" s="67"/>
      <c r="K13" s="67"/>
      <c r="L13" s="67"/>
      <c r="M13" s="67"/>
      <c r="N13" s="67"/>
      <c r="O13" s="67"/>
      <c r="P13" s="67"/>
    </row>
    <row r="14" spans="1:16" x14ac:dyDescent="0.2">
      <c r="A14" s="62"/>
      <c r="B14" s="63"/>
      <c r="C14" s="47"/>
      <c r="D14" s="116"/>
      <c r="E14" s="117"/>
      <c r="F14" s="63"/>
      <c r="G14" s="63"/>
      <c r="H14" s="62"/>
      <c r="I14" s="67"/>
      <c r="J14" s="67"/>
      <c r="K14" s="67"/>
      <c r="L14" s="67"/>
      <c r="M14" s="67"/>
      <c r="N14" s="67"/>
      <c r="O14" s="67"/>
      <c r="P14" s="67"/>
    </row>
    <row r="15" spans="1:16" x14ac:dyDescent="0.2">
      <c r="A15" s="62"/>
      <c r="B15" s="63"/>
      <c r="C15" s="47"/>
      <c r="D15" s="116"/>
      <c r="E15" s="117"/>
      <c r="F15" s="63"/>
      <c r="G15" s="63"/>
      <c r="H15" s="62"/>
      <c r="I15" s="67"/>
      <c r="J15" s="67"/>
      <c r="K15" s="67"/>
      <c r="L15" s="67"/>
      <c r="M15" s="67"/>
      <c r="N15" s="67"/>
      <c r="O15" s="67"/>
      <c r="P15" s="67"/>
    </row>
    <row r="16" spans="1:16" x14ac:dyDescent="0.2">
      <c r="A16" s="62"/>
      <c r="B16" s="63"/>
      <c r="C16" s="48"/>
      <c r="D16" s="110"/>
      <c r="E16" s="111"/>
      <c r="F16" s="63"/>
      <c r="G16" s="63"/>
      <c r="H16" s="62"/>
      <c r="I16" s="67"/>
      <c r="J16" s="67"/>
      <c r="K16" s="67"/>
      <c r="L16" s="67"/>
      <c r="M16" s="67"/>
      <c r="N16" s="67"/>
      <c r="O16" s="67"/>
      <c r="P16" s="67"/>
    </row>
    <row r="17" spans="1:16" x14ac:dyDescent="0.2">
      <c r="A17" s="68"/>
      <c r="B17" s="63"/>
      <c r="C17" s="63"/>
      <c r="D17" s="63"/>
      <c r="E17" s="63"/>
      <c r="F17" s="63"/>
      <c r="G17" s="60"/>
      <c r="H17" s="62"/>
      <c r="I17" s="67"/>
      <c r="J17" s="67"/>
      <c r="K17" s="67"/>
      <c r="L17" s="67"/>
      <c r="M17" s="67"/>
      <c r="N17" s="67"/>
      <c r="O17" s="67"/>
      <c r="P17" s="67"/>
    </row>
    <row r="18" spans="1:16" x14ac:dyDescent="0.2">
      <c r="A18" s="68"/>
      <c r="B18" s="63"/>
      <c r="C18" s="63"/>
      <c r="D18" s="63"/>
      <c r="E18" s="60"/>
      <c r="F18" s="60"/>
      <c r="G18" s="61"/>
      <c r="H18" s="62"/>
      <c r="I18" s="67"/>
      <c r="J18" s="67"/>
      <c r="K18" s="67"/>
      <c r="L18" s="67"/>
      <c r="M18" s="67"/>
      <c r="N18" s="67"/>
      <c r="O18" s="67"/>
      <c r="P18" s="67"/>
    </row>
    <row r="19" spans="1:16" x14ac:dyDescent="0.2">
      <c r="A19" s="68"/>
      <c r="B19" s="63"/>
      <c r="C19" s="63"/>
      <c r="D19" s="63"/>
      <c r="E19" s="60"/>
      <c r="F19" s="60"/>
      <c r="G19" s="61"/>
      <c r="H19" s="62"/>
      <c r="I19" s="67"/>
      <c r="J19" s="67"/>
      <c r="K19" s="67"/>
      <c r="L19" s="67"/>
      <c r="M19" s="67"/>
      <c r="N19" s="67"/>
      <c r="O19" s="67"/>
      <c r="P19" s="67"/>
    </row>
    <row r="20" spans="1:16" ht="24" x14ac:dyDescent="0.3">
      <c r="A20" s="69" t="s">
        <v>10</v>
      </c>
      <c r="B20" s="63"/>
      <c r="C20" s="63"/>
      <c r="D20" s="63"/>
      <c r="E20" s="70">
        <f>'2. Implementatie'!D11+'3. SaaS-oplossing'!F20</f>
        <v>0</v>
      </c>
      <c r="F20" s="60"/>
      <c r="G20" s="61"/>
      <c r="H20" s="62"/>
      <c r="I20" s="67"/>
      <c r="J20" s="67"/>
      <c r="K20" s="67"/>
      <c r="L20" s="67"/>
      <c r="M20" s="67"/>
      <c r="N20" s="67"/>
      <c r="O20" s="67"/>
      <c r="P20" s="67"/>
    </row>
    <row r="21" spans="1:16" x14ac:dyDescent="0.2">
      <c r="A21" s="71" t="s">
        <v>11</v>
      </c>
      <c r="B21" s="63"/>
      <c r="C21" s="63"/>
      <c r="D21" s="63"/>
      <c r="E21" s="70"/>
      <c r="F21" s="60"/>
      <c r="G21" s="61"/>
      <c r="H21" s="62"/>
      <c r="I21" s="67"/>
      <c r="J21" s="67"/>
      <c r="K21" s="67"/>
      <c r="L21" s="67"/>
      <c r="M21" s="67"/>
      <c r="N21" s="67"/>
      <c r="O21" s="67"/>
      <c r="P21" s="67"/>
    </row>
    <row r="22" spans="1:16" ht="24" x14ac:dyDescent="0.3">
      <c r="A22" s="69" t="s">
        <v>12</v>
      </c>
      <c r="B22" s="63"/>
      <c r="C22" s="63"/>
      <c r="D22" s="72"/>
      <c r="E22" s="73">
        <f>'2. Implementatie'!D14+'3. SaaS-oplossing'!F20</f>
        <v>0</v>
      </c>
      <c r="F22" s="60"/>
      <c r="G22" s="61"/>
      <c r="H22" s="62"/>
      <c r="I22" s="67"/>
      <c r="J22" s="67"/>
      <c r="K22" s="67"/>
      <c r="L22" s="67"/>
      <c r="M22" s="67"/>
      <c r="N22" s="67"/>
      <c r="O22" s="67"/>
      <c r="P22" s="67"/>
    </row>
    <row r="23" spans="1:16" x14ac:dyDescent="0.2">
      <c r="A23" s="74"/>
      <c r="B23" s="63"/>
      <c r="C23" s="63"/>
      <c r="D23" s="63"/>
      <c r="E23" s="60"/>
      <c r="F23" s="60"/>
      <c r="G23" s="61"/>
      <c r="H23" s="62"/>
      <c r="I23" s="67"/>
      <c r="J23" s="67"/>
      <c r="K23" s="67"/>
      <c r="L23" s="67"/>
      <c r="M23" s="67"/>
      <c r="N23" s="67"/>
      <c r="O23" s="67"/>
      <c r="P23" s="67"/>
    </row>
    <row r="24" spans="1:16" x14ac:dyDescent="0.2">
      <c r="A24" s="68"/>
      <c r="B24" s="63"/>
      <c r="C24" s="63"/>
      <c r="D24" s="63"/>
      <c r="E24" s="60"/>
      <c r="F24" s="60"/>
      <c r="G24" s="61"/>
      <c r="H24" s="62"/>
      <c r="I24" s="67"/>
      <c r="J24" s="67"/>
      <c r="K24" s="67"/>
      <c r="L24" s="67"/>
      <c r="M24" s="67"/>
      <c r="N24" s="67"/>
      <c r="O24" s="67"/>
      <c r="P24" s="67"/>
    </row>
    <row r="25" spans="1:16" ht="24" x14ac:dyDescent="0.3">
      <c r="A25" s="69" t="s">
        <v>13</v>
      </c>
      <c r="B25" s="63"/>
      <c r="C25" s="63"/>
      <c r="D25" s="63"/>
      <c r="E25" s="75">
        <f>'4. Berekening'!D9</f>
        <v>300</v>
      </c>
      <c r="F25" s="60"/>
      <c r="G25" s="61"/>
      <c r="H25" s="62"/>
      <c r="I25" s="67"/>
      <c r="J25" s="67"/>
      <c r="K25" s="67"/>
      <c r="L25" s="67"/>
      <c r="M25" s="67"/>
      <c r="N25" s="67"/>
      <c r="O25" s="67"/>
      <c r="P25" s="67"/>
    </row>
    <row r="26" spans="1:16" x14ac:dyDescent="0.2">
      <c r="A26" s="68"/>
      <c r="B26" s="63"/>
      <c r="C26" s="63"/>
      <c r="D26" s="63"/>
      <c r="E26" s="60"/>
      <c r="F26" s="60"/>
      <c r="G26" s="61"/>
      <c r="H26" s="62"/>
      <c r="I26" s="67"/>
      <c r="J26" s="67"/>
      <c r="K26" s="67"/>
      <c r="L26" s="67"/>
      <c r="M26" s="67"/>
      <c r="N26" s="67"/>
      <c r="O26" s="67"/>
      <c r="P26" s="67"/>
    </row>
    <row r="27" spans="1:16" x14ac:dyDescent="0.2">
      <c r="A27" s="68"/>
      <c r="B27" s="63"/>
      <c r="C27" s="63"/>
      <c r="D27" s="63"/>
      <c r="E27" s="60"/>
      <c r="F27" s="60"/>
      <c r="G27" s="61"/>
      <c r="H27" s="62"/>
      <c r="I27" s="67"/>
      <c r="J27" s="67"/>
      <c r="K27" s="67"/>
      <c r="L27" s="67"/>
      <c r="M27" s="67"/>
      <c r="N27" s="67"/>
      <c r="O27" s="67"/>
      <c r="P27" s="67"/>
    </row>
    <row r="28" spans="1:16" x14ac:dyDescent="0.2">
      <c r="A28" s="68"/>
      <c r="B28" s="63"/>
      <c r="C28" s="63"/>
      <c r="D28" s="63"/>
      <c r="E28" s="60"/>
      <c r="F28" s="60"/>
      <c r="G28" s="61"/>
      <c r="H28" s="62"/>
      <c r="I28" s="67"/>
      <c r="J28" s="67"/>
      <c r="K28" s="67"/>
      <c r="L28" s="67"/>
      <c r="M28" s="67"/>
      <c r="N28" s="67"/>
      <c r="O28" s="67"/>
      <c r="P28" s="67"/>
    </row>
    <row r="29" spans="1:16" x14ac:dyDescent="0.2">
      <c r="A29" s="68" t="s">
        <v>14</v>
      </c>
      <c r="B29" s="63"/>
      <c r="C29" s="63"/>
      <c r="D29" s="63"/>
      <c r="E29" s="60"/>
      <c r="F29" s="60"/>
      <c r="G29" s="61"/>
      <c r="H29" s="62"/>
      <c r="I29" s="67"/>
      <c r="J29" s="67"/>
      <c r="K29" s="67"/>
      <c r="L29" s="67"/>
      <c r="M29" s="67"/>
      <c r="N29" s="67"/>
      <c r="O29" s="67"/>
      <c r="P29" s="67"/>
    </row>
  </sheetData>
  <sheetProtection algorithmName="SHA-512" hashValue="I3pT83batq1oo6LIRN/ysa2wLPV4kaIpWr+TpimWCRklB+awKXa3VcUzUxeGuCndlNLDj3fMRHPyASEsJHq8dw==" saltValue="zIAPGNjW5U4Iv14GibtPLA==" spinCount="100000" sheet="1" objects="1" scenarios="1"/>
  <mergeCells count="7">
    <mergeCell ref="D16:E16"/>
    <mergeCell ref="D10:E10"/>
    <mergeCell ref="D11:E11"/>
    <mergeCell ref="D12:E12"/>
    <mergeCell ref="D13:E13"/>
    <mergeCell ref="D14:E14"/>
    <mergeCell ref="D15:E15"/>
  </mergeCells>
  <dataValidations count="1">
    <dataValidation allowBlank="1" showErrorMessage="1" promptTitle="Maximaal € 800.000" sqref="E20" xr:uid="{88BD2A0A-4BE4-9D48-862E-19C371FA4FEC}"/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786AA-7E99-4512-A251-B7F9BF00794B}">
  <dimension ref="A1:P17"/>
  <sheetViews>
    <sheetView zoomScale="150" zoomScaleNormal="150" workbookViewId="0">
      <selection activeCell="D6" sqref="D6"/>
    </sheetView>
  </sheetViews>
  <sheetFormatPr baseColWidth="10" defaultColWidth="9.1640625" defaultRowHeight="15" x14ac:dyDescent="0.2"/>
  <cols>
    <col min="1" max="1" width="19.6640625" customWidth="1"/>
    <col min="2" max="2" width="29.6640625" customWidth="1"/>
    <col min="3" max="3" width="33.1640625" customWidth="1"/>
    <col min="4" max="4" width="31.1640625" customWidth="1"/>
    <col min="5" max="6" width="31.6640625" customWidth="1"/>
    <col min="7" max="7" width="22.33203125" customWidth="1"/>
  </cols>
  <sheetData>
    <row r="1" spans="1:16" ht="24" x14ac:dyDescent="0.3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</row>
    <row r="2" spans="1:16" x14ac:dyDescent="0.2">
      <c r="A2" s="58"/>
      <c r="B2" s="59"/>
      <c r="C2" s="60"/>
      <c r="D2" s="60"/>
      <c r="E2" s="60"/>
      <c r="F2" s="60"/>
      <c r="G2" s="60"/>
      <c r="H2" s="61"/>
      <c r="I2" s="61"/>
      <c r="J2" s="61"/>
      <c r="K2" s="61"/>
      <c r="L2" s="61"/>
      <c r="M2" s="61"/>
      <c r="N2" s="61"/>
      <c r="O2" s="61"/>
      <c r="P2" s="61"/>
    </row>
    <row r="3" spans="1:16" ht="16" thickBot="1" x14ac:dyDescent="0.25">
      <c r="A3" s="68"/>
      <c r="B3" s="63"/>
      <c r="C3" s="63"/>
      <c r="D3" s="63"/>
      <c r="E3" s="63"/>
      <c r="F3" s="63"/>
      <c r="G3" s="60"/>
      <c r="H3" s="62"/>
      <c r="I3" s="67"/>
      <c r="J3" s="67"/>
      <c r="K3" s="67"/>
      <c r="L3" s="67"/>
      <c r="M3" s="67"/>
      <c r="N3" s="67"/>
      <c r="O3" s="67"/>
      <c r="P3" s="67"/>
    </row>
    <row r="4" spans="1:16" ht="17" thickBot="1" x14ac:dyDescent="0.25">
      <c r="A4" s="76" t="s">
        <v>15</v>
      </c>
      <c r="B4" s="77"/>
      <c r="C4" s="78"/>
      <c r="D4" s="79" t="s">
        <v>16</v>
      </c>
      <c r="E4" s="58"/>
      <c r="F4" s="58"/>
      <c r="G4" s="58"/>
      <c r="H4" s="58"/>
      <c r="I4" s="61"/>
      <c r="J4" s="61"/>
      <c r="K4" s="61"/>
      <c r="L4" s="61"/>
      <c r="M4" s="61"/>
      <c r="N4" s="61"/>
      <c r="O4" s="61"/>
      <c r="P4" s="61"/>
    </row>
    <row r="5" spans="1:16" ht="16" x14ac:dyDescent="0.2">
      <c r="A5" s="80"/>
      <c r="B5" s="81"/>
      <c r="C5" s="82"/>
      <c r="D5" s="83"/>
      <c r="E5" s="60"/>
      <c r="F5" s="60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6" ht="16" x14ac:dyDescent="0.2">
      <c r="A6" s="84" t="s">
        <v>17</v>
      </c>
      <c r="B6" s="60"/>
      <c r="C6" s="85"/>
      <c r="D6" s="56"/>
      <c r="E6" s="60"/>
      <c r="F6" s="60"/>
      <c r="G6" s="61"/>
      <c r="H6" s="61"/>
      <c r="I6" s="61"/>
      <c r="J6" s="61"/>
      <c r="K6" s="61"/>
      <c r="L6" s="61"/>
      <c r="M6" s="61"/>
      <c r="N6" s="61"/>
      <c r="O6" s="61"/>
      <c r="P6" s="61"/>
    </row>
    <row r="7" spans="1:16" ht="15" customHeight="1" thickBot="1" x14ac:dyDescent="0.25">
      <c r="A7" s="86"/>
      <c r="B7" s="86"/>
      <c r="C7" s="87"/>
      <c r="D7" s="87"/>
      <c r="E7" s="60"/>
      <c r="F7" s="60"/>
      <c r="G7" s="61"/>
      <c r="H7" s="61"/>
      <c r="I7" s="61"/>
      <c r="J7" s="61"/>
      <c r="K7" s="61"/>
      <c r="L7" s="61"/>
      <c r="M7" s="61"/>
      <c r="N7" s="61"/>
      <c r="O7" s="61"/>
      <c r="P7" s="61"/>
    </row>
    <row r="8" spans="1:16" x14ac:dyDescent="0.2">
      <c r="A8" s="88" t="s">
        <v>18</v>
      </c>
      <c r="B8" s="60"/>
      <c r="C8" s="89"/>
      <c r="D8" s="60"/>
      <c r="E8" s="60"/>
      <c r="F8" s="60"/>
      <c r="G8" s="61"/>
      <c r="H8" s="61"/>
      <c r="I8" s="61"/>
      <c r="J8" s="61"/>
      <c r="K8" s="61"/>
      <c r="L8" s="61"/>
      <c r="M8" s="61"/>
      <c r="N8" s="61"/>
      <c r="O8" s="61"/>
      <c r="P8" s="61"/>
    </row>
    <row r="9" spans="1:16" x14ac:dyDescent="0.2">
      <c r="A9" s="60"/>
      <c r="B9" s="60"/>
      <c r="C9" s="89"/>
      <c r="D9" s="60"/>
      <c r="E9" s="60"/>
      <c r="F9" s="60"/>
      <c r="G9" s="61"/>
      <c r="H9" s="61"/>
      <c r="I9" s="61"/>
      <c r="J9" s="61"/>
      <c r="K9" s="61"/>
      <c r="L9" s="61"/>
      <c r="M9" s="61"/>
      <c r="N9" s="61"/>
      <c r="O9" s="61"/>
      <c r="P9" s="61"/>
    </row>
    <row r="10" spans="1:16" x14ac:dyDescent="0.2">
      <c r="A10" s="68"/>
      <c r="B10" s="63"/>
      <c r="C10" s="63"/>
      <c r="D10" s="63"/>
      <c r="E10" s="60"/>
      <c r="F10" s="60"/>
      <c r="G10" s="61"/>
      <c r="H10" s="62"/>
      <c r="I10" s="67"/>
      <c r="J10" s="67"/>
      <c r="K10" s="67"/>
      <c r="L10" s="67"/>
      <c r="M10" s="67"/>
      <c r="N10" s="67"/>
      <c r="O10" s="67"/>
      <c r="P10" s="67"/>
    </row>
    <row r="11" spans="1:16" x14ac:dyDescent="0.2">
      <c r="A11" s="68" t="s">
        <v>19</v>
      </c>
      <c r="B11" s="63"/>
      <c r="C11" s="63"/>
      <c r="D11" s="90">
        <f>D6</f>
        <v>0</v>
      </c>
      <c r="E11" s="60"/>
      <c r="F11" s="60"/>
      <c r="G11" s="61"/>
      <c r="H11" s="62"/>
      <c r="I11" s="67"/>
      <c r="J11" s="67"/>
      <c r="K11" s="67"/>
      <c r="L11" s="67"/>
      <c r="M11" s="67"/>
      <c r="N11" s="67"/>
      <c r="O11" s="67"/>
      <c r="P11" s="67"/>
    </row>
    <row r="12" spans="1:16" x14ac:dyDescent="0.2">
      <c r="A12" s="68"/>
      <c r="B12" s="63"/>
      <c r="C12" s="63"/>
      <c r="D12" s="63"/>
      <c r="E12" s="60"/>
      <c r="F12" s="60"/>
      <c r="G12" s="61"/>
      <c r="H12" s="62"/>
      <c r="I12" s="67"/>
      <c r="J12" s="67"/>
      <c r="K12" s="67"/>
      <c r="L12" s="67"/>
      <c r="M12" s="67"/>
      <c r="N12" s="67"/>
      <c r="O12" s="67"/>
      <c r="P12" s="67"/>
    </row>
    <row r="13" spans="1:16" x14ac:dyDescent="0.2">
      <c r="A13" s="68"/>
      <c r="B13" s="63"/>
      <c r="C13" s="63"/>
      <c r="D13" s="63"/>
      <c r="E13" s="60"/>
      <c r="F13" s="60"/>
      <c r="G13" s="61"/>
      <c r="H13" s="62"/>
      <c r="I13" s="67"/>
      <c r="J13" s="67"/>
      <c r="K13" s="67"/>
      <c r="L13" s="67"/>
      <c r="M13" s="67"/>
      <c r="N13" s="67"/>
      <c r="O13" s="67"/>
      <c r="P13" s="67"/>
    </row>
    <row r="14" spans="1:16" ht="21" x14ac:dyDescent="0.25">
      <c r="A14" s="91" t="s">
        <v>20</v>
      </c>
      <c r="B14" s="92"/>
      <c r="C14" s="92"/>
      <c r="D14" s="93">
        <f>D6*0.5</f>
        <v>0</v>
      </c>
      <c r="E14" s="60"/>
      <c r="F14" s="60"/>
      <c r="G14" s="61"/>
      <c r="H14" s="62"/>
      <c r="I14" s="67"/>
      <c r="J14" s="67"/>
      <c r="K14" s="67"/>
      <c r="L14" s="67"/>
      <c r="M14" s="67"/>
      <c r="N14" s="67"/>
      <c r="O14" s="67"/>
      <c r="P14" s="67"/>
    </row>
    <row r="15" spans="1:16" x14ac:dyDescent="0.2">
      <c r="A15" s="68"/>
      <c r="B15" s="63"/>
      <c r="C15" s="63"/>
      <c r="D15" s="63"/>
      <c r="E15" s="60"/>
      <c r="F15" s="60"/>
      <c r="G15" s="61"/>
      <c r="H15" s="62"/>
      <c r="I15" s="67"/>
      <c r="J15" s="67"/>
      <c r="K15" s="67"/>
      <c r="L15" s="67"/>
      <c r="M15" s="67"/>
      <c r="N15" s="67"/>
      <c r="O15" s="67"/>
      <c r="P15" s="67"/>
    </row>
    <row r="16" spans="1:16" x14ac:dyDescent="0.2">
      <c r="A16" s="68"/>
      <c r="B16" s="63"/>
      <c r="C16" s="63"/>
      <c r="D16" s="63"/>
      <c r="E16" s="60"/>
      <c r="F16" s="60"/>
      <c r="G16" s="61"/>
      <c r="H16" s="62"/>
      <c r="I16" s="67"/>
      <c r="J16" s="67"/>
      <c r="K16" s="67"/>
      <c r="L16" s="67"/>
      <c r="M16" s="67"/>
      <c r="N16" s="67"/>
      <c r="O16" s="67"/>
      <c r="P16" s="67"/>
    </row>
    <row r="17" spans="1:16" x14ac:dyDescent="0.2">
      <c r="A17" s="68" t="s">
        <v>14</v>
      </c>
      <c r="B17" s="63"/>
      <c r="C17" s="63"/>
      <c r="D17" s="63"/>
      <c r="E17" s="60"/>
      <c r="F17" s="60"/>
      <c r="G17" s="61"/>
      <c r="H17" s="62"/>
      <c r="I17" s="67"/>
      <c r="J17" s="67"/>
      <c r="K17" s="67"/>
      <c r="L17" s="67"/>
      <c r="M17" s="67"/>
      <c r="N17" s="67"/>
      <c r="O17" s="67"/>
      <c r="P17" s="67"/>
    </row>
  </sheetData>
  <sheetProtection algorithmName="SHA-512" hashValue="IaspKqpUVqeCHkozYWLfX5o4YlgQoXs+SyrZ1p1BKL2k6Ojc0Qa+tHcjgEb+KEhXbQBWanrb/f9nHrnqdrhc0Q==" saltValue="sh20rbuRopOKREATNKLQNQ==" spinCount="100000" sheet="1" objects="1" scenarios="1"/>
  <dataValidations count="1">
    <dataValidation operator="greaterThan" allowBlank="1" showInputMessage="1" showErrorMessage="1" sqref="D6" xr:uid="{F95AC0D4-BE6F-4A6E-BE14-4FDCBCE0DA68}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B3AD3-866E-4AF3-8D94-6CE17F571A04}">
  <dimension ref="A1:S22"/>
  <sheetViews>
    <sheetView zoomScale="150" zoomScaleNormal="150" workbookViewId="0"/>
  </sheetViews>
  <sheetFormatPr baseColWidth="10" defaultColWidth="9.1640625" defaultRowHeight="15" x14ac:dyDescent="0.2"/>
  <cols>
    <col min="1" max="1" width="19.6640625" customWidth="1"/>
    <col min="2" max="2" width="29.6640625" customWidth="1"/>
    <col min="3" max="3" width="31.6640625" customWidth="1"/>
    <col min="4" max="4" width="33.6640625" customWidth="1"/>
    <col min="5" max="5" width="31.1640625" customWidth="1"/>
    <col min="6" max="7" width="31.6640625" customWidth="1"/>
    <col min="8" max="8" width="22.33203125" customWidth="1"/>
  </cols>
  <sheetData>
    <row r="1" spans="1:17" ht="24" x14ac:dyDescent="0.3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</row>
    <row r="2" spans="1:17" x14ac:dyDescent="0.2">
      <c r="A2" s="58"/>
      <c r="B2" s="59"/>
      <c r="C2" s="59"/>
      <c r="D2" s="59"/>
      <c r="E2" s="60"/>
      <c r="F2" s="60"/>
      <c r="G2" s="60"/>
      <c r="H2" s="60"/>
      <c r="I2" s="61"/>
      <c r="J2" s="61"/>
      <c r="K2" s="61"/>
      <c r="L2" s="61"/>
      <c r="M2" s="61"/>
      <c r="N2" s="61"/>
      <c r="O2" s="61"/>
      <c r="P2" s="61"/>
      <c r="Q2" s="61"/>
    </row>
    <row r="3" spans="1:17" x14ac:dyDescent="0.2">
      <c r="A3" s="61" t="s">
        <v>21</v>
      </c>
      <c r="B3" s="59"/>
      <c r="C3" s="59"/>
      <c r="D3" s="59"/>
      <c r="E3" s="60"/>
      <c r="F3" s="60"/>
      <c r="G3" s="60"/>
      <c r="H3" s="60"/>
      <c r="I3" s="61"/>
      <c r="J3" s="61"/>
      <c r="K3" s="61"/>
      <c r="L3" s="61"/>
      <c r="M3" s="61"/>
      <c r="N3" s="61"/>
      <c r="O3" s="61"/>
      <c r="P3" s="61"/>
      <c r="Q3" s="61"/>
    </row>
    <row r="4" spans="1:17" x14ac:dyDescent="0.2">
      <c r="A4" s="61" t="s">
        <v>22</v>
      </c>
      <c r="B4" s="59"/>
      <c r="C4" s="59"/>
      <c r="D4" s="59"/>
      <c r="E4" s="60"/>
      <c r="F4" s="60"/>
      <c r="G4" s="60"/>
      <c r="H4" s="60"/>
      <c r="I4" s="61"/>
      <c r="J4" s="61"/>
      <c r="K4" s="61"/>
      <c r="L4" s="61"/>
      <c r="M4" s="61"/>
      <c r="N4" s="61"/>
      <c r="O4" s="61"/>
      <c r="P4" s="61"/>
      <c r="Q4" s="61"/>
    </row>
    <row r="5" spans="1:17" x14ac:dyDescent="0.2">
      <c r="A5" s="94" t="s">
        <v>23</v>
      </c>
      <c r="B5" s="59"/>
      <c r="C5" s="59"/>
      <c r="D5" s="59"/>
      <c r="E5" s="60"/>
      <c r="F5" s="60"/>
      <c r="G5" s="60"/>
      <c r="H5" s="60"/>
      <c r="I5" s="61"/>
      <c r="J5" s="61"/>
      <c r="K5" s="61"/>
      <c r="L5" s="61"/>
      <c r="M5" s="61"/>
      <c r="N5" s="61"/>
      <c r="O5" s="61"/>
      <c r="P5" s="61"/>
      <c r="Q5" s="61"/>
    </row>
    <row r="6" spans="1:17" ht="16" thickBot="1" x14ac:dyDescent="0.25">
      <c r="A6" s="62"/>
      <c r="B6" s="59"/>
      <c r="C6" s="59"/>
      <c r="D6" s="59"/>
      <c r="E6" s="60"/>
      <c r="F6" s="60"/>
      <c r="G6" s="60"/>
      <c r="H6" s="60"/>
      <c r="I6" s="61"/>
      <c r="J6" s="61"/>
      <c r="K6" s="61"/>
      <c r="L6" s="61"/>
      <c r="M6" s="61"/>
      <c r="N6" s="61"/>
      <c r="O6" s="61"/>
      <c r="P6" s="61"/>
      <c r="Q6" s="61"/>
    </row>
    <row r="7" spans="1:17" ht="16" thickBot="1" x14ac:dyDescent="0.25">
      <c r="A7" s="95" t="s">
        <v>24</v>
      </c>
      <c r="B7" s="96"/>
      <c r="C7" s="96"/>
      <c r="D7" s="97" t="s">
        <v>25</v>
      </c>
      <c r="E7" s="98" t="s">
        <v>26</v>
      </c>
      <c r="F7" s="98" t="s">
        <v>27</v>
      </c>
      <c r="G7" s="58"/>
      <c r="H7" s="58"/>
      <c r="I7" s="61"/>
      <c r="J7" s="61"/>
      <c r="K7" s="61"/>
      <c r="L7" s="61"/>
      <c r="M7" s="61"/>
      <c r="N7" s="61"/>
      <c r="O7" s="61"/>
      <c r="P7" s="61"/>
      <c r="Q7" s="61"/>
    </row>
    <row r="8" spans="1:17" ht="16" thickBot="1" x14ac:dyDescent="0.25">
      <c r="A8" s="121"/>
      <c r="B8" s="122"/>
      <c r="C8" s="123"/>
      <c r="D8" s="51"/>
      <c r="E8" s="99">
        <f>D8*250</f>
        <v>0</v>
      </c>
      <c r="F8" s="100">
        <f>E8*7</f>
        <v>0</v>
      </c>
      <c r="G8" s="60"/>
      <c r="H8" s="61"/>
      <c r="I8" s="61"/>
      <c r="J8" s="61"/>
      <c r="K8" s="61"/>
      <c r="L8" s="61"/>
      <c r="M8" s="61"/>
      <c r="N8" s="61"/>
      <c r="O8" s="61"/>
      <c r="P8" s="61"/>
      <c r="Q8" s="61"/>
    </row>
    <row r="9" spans="1:17" ht="16" thickBot="1" x14ac:dyDescent="0.25">
      <c r="A9" s="118"/>
      <c r="B9" s="119"/>
      <c r="C9" s="120"/>
      <c r="D9" s="49"/>
      <c r="E9" s="99">
        <f t="shared" ref="E9:E15" si="0">D9*250</f>
        <v>0</v>
      </c>
      <c r="F9" s="100">
        <f t="shared" ref="F9:F15" si="1">E9*7</f>
        <v>0</v>
      </c>
      <c r="G9" s="60"/>
      <c r="H9" s="61"/>
      <c r="I9" s="61"/>
      <c r="J9" s="61"/>
      <c r="K9" s="61"/>
      <c r="L9" s="61"/>
      <c r="M9" s="61"/>
      <c r="N9" s="61"/>
      <c r="O9" s="61"/>
      <c r="P9" s="61"/>
      <c r="Q9" s="61"/>
    </row>
    <row r="10" spans="1:17" ht="16" thickBot="1" x14ac:dyDescent="0.25">
      <c r="A10" s="118"/>
      <c r="B10" s="119"/>
      <c r="C10" s="120"/>
      <c r="D10" s="49"/>
      <c r="E10" s="99">
        <f t="shared" si="0"/>
        <v>0</v>
      </c>
      <c r="F10" s="100">
        <f t="shared" si="1"/>
        <v>0</v>
      </c>
      <c r="G10" s="60"/>
      <c r="H10" s="61"/>
      <c r="I10" s="61"/>
      <c r="J10" s="61"/>
      <c r="K10" s="61"/>
      <c r="L10" s="61"/>
      <c r="M10" s="61"/>
      <c r="N10" s="61"/>
      <c r="O10" s="61"/>
      <c r="P10" s="61"/>
      <c r="Q10" s="61"/>
    </row>
    <row r="11" spans="1:17" ht="16" thickBot="1" x14ac:dyDescent="0.25">
      <c r="A11" s="118"/>
      <c r="B11" s="119"/>
      <c r="C11" s="120"/>
      <c r="D11" s="49"/>
      <c r="E11" s="99">
        <f t="shared" si="0"/>
        <v>0</v>
      </c>
      <c r="F11" s="100">
        <f t="shared" si="1"/>
        <v>0</v>
      </c>
      <c r="G11" s="60"/>
      <c r="H11" s="61"/>
      <c r="I11" s="61"/>
      <c r="J11" s="61"/>
      <c r="K11" s="61"/>
      <c r="L11" s="61"/>
      <c r="M11" s="61"/>
      <c r="N11" s="61"/>
      <c r="O11" s="61"/>
      <c r="P11" s="61"/>
      <c r="Q11" s="61"/>
    </row>
    <row r="12" spans="1:17" ht="16" thickBot="1" x14ac:dyDescent="0.25">
      <c r="A12" s="118"/>
      <c r="B12" s="119"/>
      <c r="C12" s="120"/>
      <c r="D12" s="49"/>
      <c r="E12" s="99">
        <f t="shared" si="0"/>
        <v>0</v>
      </c>
      <c r="F12" s="100">
        <f t="shared" si="1"/>
        <v>0</v>
      </c>
      <c r="G12" s="60"/>
      <c r="H12" s="61"/>
      <c r="I12" s="61"/>
      <c r="J12" s="61"/>
      <c r="K12" s="61"/>
      <c r="L12" s="61"/>
      <c r="M12" s="61"/>
      <c r="N12" s="61"/>
      <c r="O12" s="61"/>
      <c r="P12" s="61"/>
      <c r="Q12" s="61"/>
    </row>
    <row r="13" spans="1:17" ht="16" thickBot="1" x14ac:dyDescent="0.25">
      <c r="A13" s="118"/>
      <c r="B13" s="119"/>
      <c r="C13" s="120"/>
      <c r="D13" s="49"/>
      <c r="E13" s="99">
        <f t="shared" si="0"/>
        <v>0</v>
      </c>
      <c r="F13" s="100">
        <f t="shared" si="1"/>
        <v>0</v>
      </c>
      <c r="G13" s="60"/>
      <c r="H13" s="61"/>
      <c r="I13" s="61"/>
      <c r="J13" s="61"/>
      <c r="K13" s="61"/>
      <c r="L13" s="61"/>
      <c r="M13" s="61"/>
      <c r="N13" s="61"/>
      <c r="O13" s="61"/>
      <c r="P13" s="61"/>
      <c r="Q13" s="61"/>
    </row>
    <row r="14" spans="1:17" ht="16" thickBot="1" x14ac:dyDescent="0.25">
      <c r="A14" s="118"/>
      <c r="B14" s="119"/>
      <c r="C14" s="120"/>
      <c r="D14" s="49"/>
      <c r="E14" s="99">
        <f t="shared" si="0"/>
        <v>0</v>
      </c>
      <c r="F14" s="100">
        <f t="shared" si="1"/>
        <v>0</v>
      </c>
      <c r="G14" s="60"/>
      <c r="H14" s="61"/>
      <c r="I14" s="61"/>
      <c r="J14" s="61"/>
      <c r="K14" s="61"/>
      <c r="L14" s="61"/>
      <c r="M14" s="61"/>
      <c r="N14" s="61"/>
      <c r="O14" s="61"/>
      <c r="P14" s="61"/>
      <c r="Q14" s="61"/>
    </row>
    <row r="15" spans="1:17" ht="16" thickBot="1" x14ac:dyDescent="0.25">
      <c r="A15" s="118"/>
      <c r="B15" s="119"/>
      <c r="C15" s="120"/>
      <c r="D15" s="49"/>
      <c r="E15" s="99">
        <f t="shared" si="0"/>
        <v>0</v>
      </c>
      <c r="F15" s="100">
        <f t="shared" si="1"/>
        <v>0</v>
      </c>
      <c r="G15" s="60"/>
      <c r="H15" s="61"/>
      <c r="I15" s="61"/>
      <c r="J15" s="61"/>
      <c r="K15" s="61"/>
      <c r="L15" s="61"/>
      <c r="M15" s="61"/>
      <c r="N15" s="61"/>
      <c r="O15" s="61"/>
      <c r="P15" s="61"/>
      <c r="Q15" s="61"/>
    </row>
    <row r="16" spans="1:17" ht="16" thickBot="1" x14ac:dyDescent="0.25">
      <c r="A16" s="101" t="s">
        <v>28</v>
      </c>
      <c r="B16" s="102"/>
      <c r="C16" s="102"/>
      <c r="D16" s="103"/>
      <c r="E16" s="104">
        <f>SUM(E8:E15)</f>
        <v>0</v>
      </c>
      <c r="F16" s="104">
        <f>SUM(F8:F15)</f>
        <v>0</v>
      </c>
      <c r="G16" s="60"/>
      <c r="H16" s="61"/>
      <c r="I16" s="61"/>
      <c r="J16" s="61"/>
      <c r="K16" s="61"/>
      <c r="L16" s="61"/>
      <c r="M16" s="61"/>
      <c r="N16" s="61"/>
      <c r="O16" s="61"/>
      <c r="P16" s="61"/>
      <c r="Q16" s="61"/>
    </row>
    <row r="17" spans="1:19" x14ac:dyDescent="0.2">
      <c r="A17" s="105"/>
      <c r="B17" s="105"/>
      <c r="C17" s="105"/>
      <c r="D17" s="105"/>
      <c r="E17" s="106"/>
      <c r="F17" s="106"/>
      <c r="G17" s="60"/>
      <c r="H17" s="61"/>
      <c r="I17" s="61"/>
      <c r="J17" s="61"/>
      <c r="K17" s="61"/>
      <c r="L17" s="61"/>
      <c r="M17" s="61"/>
      <c r="N17" s="61"/>
      <c r="O17" s="61"/>
      <c r="P17" s="61"/>
      <c r="Q17" s="61"/>
    </row>
    <row r="18" spans="1:19" x14ac:dyDescent="0.2">
      <c r="A18" s="68"/>
      <c r="B18" s="63"/>
      <c r="C18" s="63"/>
      <c r="D18" s="63"/>
      <c r="E18" s="63"/>
      <c r="F18" s="60"/>
      <c r="G18" s="60"/>
      <c r="H18" s="61"/>
      <c r="I18" s="62"/>
      <c r="J18" s="62"/>
      <c r="K18" s="62"/>
      <c r="L18" s="62"/>
      <c r="M18" s="62"/>
      <c r="N18" s="62"/>
      <c r="O18" s="62"/>
      <c r="P18" s="62"/>
      <c r="Q18" s="62"/>
    </row>
    <row r="19" spans="1:19" x14ac:dyDescent="0.2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</row>
    <row r="20" spans="1:19" s="109" customFormat="1" ht="21" x14ac:dyDescent="0.25">
      <c r="A20" s="107" t="s">
        <v>29</v>
      </c>
      <c r="B20" s="107"/>
      <c r="C20" s="107"/>
      <c r="D20" s="107"/>
      <c r="E20" s="107"/>
      <c r="F20" s="108">
        <f>F16</f>
        <v>0</v>
      </c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</row>
    <row r="21" spans="1:19" x14ac:dyDescent="0.2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</row>
    <row r="22" spans="1:19" x14ac:dyDescent="0.2">
      <c r="A22" s="61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</row>
  </sheetData>
  <sheetProtection algorithmName="SHA-512" hashValue="JBkpVYcxdbYPJgXSHMze0ijxFhcKBbatpYTP7EIY3uyGRt25zth7lez4Qbq3wcu21dDpIdle8yAOuCm7FVw4gw==" saltValue="28mXppwP/jH9YkOdHUCKMA==" spinCount="100000" sheet="1" objects="1" scenarios="1"/>
  <mergeCells count="8">
    <mergeCell ref="A13:C13"/>
    <mergeCell ref="A14:C14"/>
    <mergeCell ref="A15:C15"/>
    <mergeCell ref="A8:C8"/>
    <mergeCell ref="A9:C9"/>
    <mergeCell ref="A10:C10"/>
    <mergeCell ref="A11:C11"/>
    <mergeCell ref="A12:C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">
    <tabColor theme="4" tint="0.79998168889431442"/>
  </sheetPr>
  <dimension ref="A1:Q30"/>
  <sheetViews>
    <sheetView zoomScale="160" zoomScaleNormal="160" workbookViewId="0">
      <selection activeCell="B2" sqref="B2"/>
    </sheetView>
  </sheetViews>
  <sheetFormatPr baseColWidth="10" defaultColWidth="0" defaultRowHeight="15" zeroHeight="1" x14ac:dyDescent="0.2"/>
  <cols>
    <col min="1" max="1" width="2.6640625" style="1" customWidth="1"/>
    <col min="2" max="2" width="29.6640625" style="27" customWidth="1"/>
    <col min="3" max="3" width="16" style="1" customWidth="1"/>
    <col min="4" max="4" width="12.6640625" style="1" customWidth="1"/>
    <col min="5" max="5" width="24.1640625" style="1" customWidth="1"/>
    <col min="6" max="7" width="14.33203125" style="1" customWidth="1"/>
    <col min="8" max="8" width="2.33203125" style="1" customWidth="1"/>
    <col min="9" max="9" width="14.33203125" style="1" customWidth="1"/>
    <col min="10" max="10" width="16.33203125" style="1" customWidth="1"/>
    <col min="11" max="11" width="2.33203125" style="1" customWidth="1"/>
    <col min="12" max="13" width="14.33203125" style="3" hidden="1" customWidth="1"/>
    <col min="14" max="17" width="9.1640625" style="3" hidden="1" customWidth="1"/>
    <col min="18" max="16384" width="9.1640625" hidden="1"/>
  </cols>
  <sheetData>
    <row r="1" spans="1:11" ht="15" customHeight="1" x14ac:dyDescent="0.25">
      <c r="B1" s="50" t="s">
        <v>30</v>
      </c>
      <c r="C1" s="2"/>
      <c r="D1" s="2"/>
      <c r="E1" s="2"/>
    </row>
    <row r="2" spans="1:11" ht="15" customHeight="1" x14ac:dyDescent="0.2">
      <c r="B2" s="4"/>
      <c r="C2" s="2"/>
      <c r="D2" s="2"/>
      <c r="E2" s="124"/>
      <c r="F2" s="124"/>
      <c r="G2" s="124"/>
      <c r="H2" s="124"/>
      <c r="I2" s="124"/>
      <c r="J2" s="124"/>
    </row>
    <row r="3" spans="1:11" ht="15" customHeight="1" x14ac:dyDescent="0.2">
      <c r="B3" s="4"/>
      <c r="C3" s="2"/>
    </row>
    <row r="4" spans="1:11" ht="16" thickBot="1" x14ac:dyDescent="0.25">
      <c r="A4" s="5"/>
      <c r="B4" s="6" t="s">
        <v>31</v>
      </c>
      <c r="C4" s="7" t="s">
        <v>32</v>
      </c>
      <c r="D4" s="8" t="s">
        <v>33</v>
      </c>
      <c r="K4" s="9"/>
    </row>
    <row r="5" spans="1:11" ht="15" customHeight="1" x14ac:dyDescent="0.2">
      <c r="A5" s="125" t="s">
        <v>34</v>
      </c>
      <c r="B5" s="10" t="s">
        <v>35</v>
      </c>
      <c r="C5" s="11">
        <v>770000</v>
      </c>
      <c r="D5" s="12">
        <v>0</v>
      </c>
      <c r="E5" s="13"/>
      <c r="F5" s="14"/>
      <c r="G5" s="15"/>
      <c r="H5" s="16"/>
      <c r="I5" s="14"/>
      <c r="J5" s="14"/>
      <c r="K5" s="14"/>
    </row>
    <row r="6" spans="1:11" x14ac:dyDescent="0.2">
      <c r="A6" s="126"/>
      <c r="B6" s="17" t="s">
        <v>36</v>
      </c>
      <c r="C6" s="18">
        <v>650000</v>
      </c>
      <c r="D6" s="19">
        <v>250</v>
      </c>
      <c r="E6" s="13"/>
      <c r="F6" s="14"/>
      <c r="G6" s="15"/>
      <c r="H6" s="16"/>
      <c r="I6" s="14"/>
      <c r="J6" s="14"/>
      <c r="K6" s="14"/>
    </row>
    <row r="7" spans="1:11" ht="16" thickBot="1" x14ac:dyDescent="0.25">
      <c r="A7" s="126"/>
      <c r="B7" s="20" t="s">
        <v>37</v>
      </c>
      <c r="C7" s="21">
        <v>450000</v>
      </c>
      <c r="D7" s="22">
        <v>300</v>
      </c>
      <c r="E7" s="13"/>
      <c r="F7" s="14"/>
      <c r="G7" s="15"/>
      <c r="H7" s="16"/>
      <c r="I7" s="14"/>
      <c r="J7" s="14"/>
      <c r="K7" s="14"/>
    </row>
    <row r="8" spans="1:11" ht="16" thickBot="1" x14ac:dyDescent="0.25">
      <c r="A8" s="126"/>
      <c r="B8" s="23"/>
      <c r="D8" s="24"/>
      <c r="E8" s="13"/>
      <c r="F8" s="14"/>
      <c r="G8" s="15"/>
      <c r="H8" s="16"/>
      <c r="I8" s="14"/>
      <c r="J8" s="14"/>
      <c r="K8" s="14"/>
    </row>
    <row r="9" spans="1:11" ht="16" thickBot="1" x14ac:dyDescent="0.25">
      <c r="A9" s="127"/>
      <c r="B9" s="25" t="s">
        <v>38</v>
      </c>
      <c r="C9" s="26">
        <f>'1. Voorblad'!E22</f>
        <v>0</v>
      </c>
      <c r="D9" s="44">
        <f>IF(C9&lt;&gt;"",IF(IF(C$7&gt;=C$5,C9&gt;=C$6,C9&lt;=C$6),MIN(D$7,MAX(D$6,D$7-(C9-C$7)/((C$6-C$7)/(D$7-D$6)))),MIN(D$6,MAX(D$5,D$6-(C9-C$6)/((C$5-C$6)/(D$6-D$5))))),"")</f>
        <v>300</v>
      </c>
      <c r="E9" s="13"/>
      <c r="F9" s="14"/>
      <c r="G9" s="14"/>
      <c r="H9" s="14"/>
      <c r="I9" s="14"/>
      <c r="J9" s="14"/>
      <c r="K9" s="14"/>
    </row>
    <row r="10" spans="1:11" x14ac:dyDescent="0.2">
      <c r="E10" s="28"/>
      <c r="F10" s="14"/>
      <c r="G10" s="14"/>
      <c r="H10" s="14"/>
      <c r="I10" s="14"/>
      <c r="J10" s="14"/>
      <c r="K10" s="14"/>
    </row>
    <row r="11" spans="1:11" x14ac:dyDescent="0.2">
      <c r="A11" s="27"/>
      <c r="E11" s="28"/>
      <c r="F11" s="14"/>
      <c r="G11" s="14"/>
      <c r="H11" s="14"/>
      <c r="I11" s="14"/>
      <c r="J11" s="14"/>
      <c r="K11" s="14"/>
    </row>
    <row r="12" spans="1:11" x14ac:dyDescent="0.2">
      <c r="E12" s="28"/>
      <c r="F12" s="14"/>
      <c r="G12" s="14"/>
      <c r="H12" s="14"/>
      <c r="I12" s="14"/>
      <c r="J12" s="29"/>
      <c r="K12" s="14"/>
    </row>
    <row r="13" spans="1:11" x14ac:dyDescent="0.2">
      <c r="E13" s="28"/>
      <c r="F13" s="14"/>
      <c r="G13" s="14"/>
      <c r="H13" s="14"/>
      <c r="I13" s="14"/>
      <c r="J13"/>
      <c r="K13" s="14"/>
    </row>
    <row r="14" spans="1:11" x14ac:dyDescent="0.2">
      <c r="A14" s="27"/>
      <c r="B14" s="1"/>
      <c r="C14" s="2"/>
      <c r="E14" s="13"/>
      <c r="F14" s="30"/>
      <c r="G14" s="27"/>
      <c r="H14" s="30"/>
      <c r="I14" s="30"/>
      <c r="J14" s="30"/>
      <c r="K14" s="30"/>
    </row>
    <row r="15" spans="1:11" ht="15" customHeight="1" x14ac:dyDescent="0.2">
      <c r="E15" s="31"/>
      <c r="F15" s="30"/>
      <c r="G15" s="30"/>
      <c r="H15" s="30"/>
      <c r="I15" s="30"/>
      <c r="J15" s="30"/>
      <c r="K15" s="30"/>
    </row>
    <row r="16" spans="1:11" x14ac:dyDescent="0.2">
      <c r="B16" s="27" t="s">
        <v>39</v>
      </c>
      <c r="E16" s="31"/>
      <c r="F16" s="30"/>
      <c r="G16" s="30"/>
      <c r="H16" s="30"/>
      <c r="I16" s="30"/>
      <c r="J16" s="30"/>
      <c r="K16" s="30"/>
    </row>
    <row r="17" spans="1:11" x14ac:dyDescent="0.2">
      <c r="B17" s="32" t="s">
        <v>40</v>
      </c>
      <c r="C17" s="2"/>
      <c r="D17" s="2"/>
      <c r="E17" s="2"/>
      <c r="J17" s="33"/>
    </row>
    <row r="18" spans="1:11" x14ac:dyDescent="0.2">
      <c r="B18" s="34"/>
      <c r="C18" s="2"/>
      <c r="D18" s="2"/>
      <c r="E18" s="2"/>
      <c r="J18" s="33"/>
    </row>
    <row r="19" spans="1:11" x14ac:dyDescent="0.2">
      <c r="B19" s="52" t="s">
        <v>41</v>
      </c>
      <c r="C19" s="53"/>
      <c r="D19" s="41"/>
      <c r="E19" s="2"/>
      <c r="F19" s="35"/>
      <c r="J19" s="33"/>
    </row>
    <row r="20" spans="1:11" ht="14.75" customHeight="1" x14ac:dyDescent="0.2">
      <c r="B20" s="36"/>
      <c r="C20" s="2"/>
      <c r="D20"/>
      <c r="E20" s="37"/>
      <c r="F20"/>
      <c r="J20" s="33"/>
    </row>
    <row r="21" spans="1:11" x14ac:dyDescent="0.2">
      <c r="C21" s="2"/>
      <c r="D21" s="2"/>
      <c r="E21" s="38"/>
      <c r="J21" s="33"/>
    </row>
    <row r="22" spans="1:11" x14ac:dyDescent="0.2">
      <c r="C22" s="2"/>
      <c r="D22"/>
      <c r="E22" s="39"/>
      <c r="J22" s="33"/>
    </row>
    <row r="23" spans="1:11" x14ac:dyDescent="0.2">
      <c r="A23" s="27"/>
      <c r="B23" s="54"/>
      <c r="C23" s="3"/>
      <c r="D23" s="3"/>
      <c r="E23"/>
      <c r="F23" s="3"/>
      <c r="G23" s="3"/>
      <c r="H23" s="3"/>
      <c r="I23" s="3"/>
      <c r="J23" s="3"/>
      <c r="K23" s="40"/>
    </row>
    <row r="24" spans="1:11" x14ac:dyDescent="0.2">
      <c r="B24" s="55" t="s">
        <v>42</v>
      </c>
      <c r="C24" s="41"/>
      <c r="D24" s="41"/>
      <c r="E24" s="13"/>
      <c r="F24" s="14"/>
      <c r="G24" s="15"/>
      <c r="H24" s="16"/>
      <c r="I24" s="14"/>
      <c r="J24" s="28"/>
      <c r="K24" s="28"/>
    </row>
    <row r="25" spans="1:11" x14ac:dyDescent="0.2">
      <c r="B25" s="36"/>
      <c r="C25" s="2"/>
      <c r="D25" s="2"/>
      <c r="E25" s="31"/>
      <c r="F25" s="30"/>
      <c r="G25" s="30"/>
      <c r="H25" s="30"/>
      <c r="I25" s="30"/>
      <c r="J25" s="13"/>
      <c r="K25" s="30"/>
    </row>
    <row r="26" spans="1:11" x14ac:dyDescent="0.2">
      <c r="B26" s="41"/>
      <c r="C26" s="2"/>
      <c r="D26" s="2"/>
      <c r="E26" s="38"/>
      <c r="F26" s="30"/>
      <c r="G26" s="30"/>
      <c r="H26" s="30"/>
      <c r="I26" s="30"/>
      <c r="J26" s="30"/>
      <c r="K26" s="30"/>
    </row>
    <row r="27" spans="1:11" x14ac:dyDescent="0.2">
      <c r="A27" s="42"/>
      <c r="B27" s="41"/>
      <c r="C27" s="2"/>
      <c r="D27" s="2"/>
      <c r="E27" s="39"/>
      <c r="F27" s="30"/>
      <c r="G27" s="30"/>
      <c r="H27" s="30"/>
      <c r="I27" s="30"/>
      <c r="J27" s="30"/>
      <c r="K27" s="30"/>
    </row>
    <row r="28" spans="1:11" x14ac:dyDescent="0.2">
      <c r="A28" s="30"/>
      <c r="B28" s="2"/>
      <c r="C28" s="2"/>
      <c r="D28" s="2"/>
      <c r="F28" s="43"/>
    </row>
    <row r="29" spans="1:11" x14ac:dyDescent="0.2">
      <c r="B29" s="2"/>
      <c r="C29" s="2"/>
      <c r="D29" s="2"/>
    </row>
    <row r="30" spans="1:11" hidden="1" x14ac:dyDescent="0.2">
      <c r="B30" s="2"/>
      <c r="C30" s="2"/>
      <c r="D30" s="2"/>
    </row>
  </sheetData>
  <sheetProtection algorithmName="SHA-512" hashValue="/HvaZi2yTZ2gmVoqmbGeyqJxweA0uivhThtq2nccHB4qN8qXb+xb/bqf3Z4VBoHwdrNK3WknEHEJk24algEn0Q==" saltValue="RJRw6QsdMORHTdB9itqd2g==" spinCount="100000" sheet="1" objects="1" scenarios="1"/>
  <mergeCells count="2">
    <mergeCell ref="E2:J2"/>
    <mergeCell ref="A5:A9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6640625" defaultRowHeight="15" x14ac:dyDescent="0.2"/>
  <sheetData>
    <row r="1" spans="1:1" x14ac:dyDescent="0.2">
      <c r="A1" t="s">
        <v>43</v>
      </c>
    </row>
    <row r="2" spans="1:1" x14ac:dyDescent="0.2">
      <c r="A2" t="s">
        <v>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e482701-2b90-4192-b755-87709bc403fa">
      <Value>5</Value>
      <Value>4</Value>
    </TaxCatchAll>
    <TaxKeywordTaxHTField xmlns="1e482701-2b90-4192-b755-87709bc403fa">
      <Terms xmlns="http://schemas.microsoft.com/office/infopath/2007/PartnerControls"/>
    </TaxKeywordTaxHTField>
    <ofae577968ed4be8b7cfa6b3c1b2b2a3 xmlns="1e482701-2b90-4192-b755-87709bc403fa">
      <Terms xmlns="http://schemas.microsoft.com/office/infopath/2007/PartnerControls">
        <TermInfo xmlns="http://schemas.microsoft.com/office/infopath/2007/PartnerControls">
          <TermName xmlns="http://schemas.microsoft.com/office/infopath/2007/PartnerControls">Overzicht</TermName>
          <TermId xmlns="http://schemas.microsoft.com/office/infopath/2007/PartnerControls">c962c92b-6a87-487b-9c0a-ccacaebd6f0d</TermId>
        </TermInfo>
      </Terms>
    </ofae577968ed4be8b7cfa6b3c1b2b2a3>
    <ebb03eb60f1c456383d550cda2a2ac01 xmlns="1e482701-2b90-4192-b755-87709bc403fa">
      <Terms xmlns="http://schemas.microsoft.com/office/infopath/2007/PartnerControls">
        <TermInfo xmlns="http://schemas.microsoft.com/office/infopath/2007/PartnerControls">
          <TermName xmlns="http://schemas.microsoft.com/office/infopath/2007/PartnerControls">3.1 Publicatie TenderNed</TermName>
          <TermId xmlns="http://schemas.microsoft.com/office/infopath/2007/PartnerControls">0ae216b6-ee58-4a7e-941f-2a7a18cb672b</TermId>
        </TermInfo>
      </Terms>
    </ebb03eb60f1c456383d550cda2a2ac01>
    <_dlc_DocId xmlns="1e482701-2b90-4192-b755-87709bc403fa">R6ZFU7PY6Q3D-1071900224-45</_dlc_DocId>
    <_dlc_DocIdUrl xmlns="1e482701-2b90-4192-b755-87709bc403fa">
      <Url>https://denhaag.sharepoint.com/sites/ApplicatieVTH_DBV_BDVInkoop/_layouts/15/DocIdRedir.aspx?ID=R6ZFU7PY6Q3D-1071900224-45</Url>
      <Description>R6ZFU7PY6Q3D-1071900224-45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6B045D39E0C741BB0552FEDFBFC52A" ma:contentTypeVersion="14" ma:contentTypeDescription="Een nieuw document maken." ma:contentTypeScope="" ma:versionID="3cf2fa9bd276d9af6fbee111a566902a">
  <xsd:schema xmlns:xsd="http://www.w3.org/2001/XMLSchema" xmlns:xs="http://www.w3.org/2001/XMLSchema" xmlns:p="http://schemas.microsoft.com/office/2006/metadata/properties" xmlns:ns2="1e482701-2b90-4192-b755-87709bc403fa" xmlns:ns3="0abdc25d-e5ab-4730-9e27-4b7fdc9d2950" targetNamespace="http://schemas.microsoft.com/office/2006/metadata/properties" ma:root="true" ma:fieldsID="5de280265042f8677f832b3a9b0e15f1" ns2:_="" ns3:_="">
    <xsd:import namespace="1e482701-2b90-4192-b755-87709bc403fa"/>
    <xsd:import namespace="0abdc25d-e5ab-4730-9e27-4b7fdc9d295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axKeywordTaxHTField" minOccurs="0"/>
                <xsd:element ref="ns2:ebb03eb60f1c456383d550cda2a2ac01" minOccurs="0"/>
                <xsd:element ref="ns2:TaxCatchAll" minOccurs="0"/>
                <xsd:element ref="ns2:TaxCatchAllLabel" minOccurs="0"/>
                <xsd:element ref="ns2:ofae577968ed4be8b7cfa6b3c1b2b2a3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482701-2b90-4192-b755-87709bc403f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KeywordTaxHTField" ma:index="11" nillable="true" ma:taxonomy="true" ma:internalName="TaxKeywordTaxHTField" ma:taxonomyFieldName="TaxKeyword" ma:displayName="Ondernemingstrefwoorden" ma:fieldId="{23f27201-bee3-471e-b2e7-b64fd8b7ca38}" ma:taxonomyMulti="true" ma:sspId="0f84c60b-fce4-43bd-9f97-923732063525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ebb03eb60f1c456383d550cda2a2ac01" ma:index="12" nillable="true" ma:taxonomy="true" ma:internalName="ebb03eb60f1c456383d550cda2a2ac01" ma:taxonomyFieldName="Teamtrefwoorden" ma:displayName="Teamtrefwoorden" ma:fieldId="{ebb03eb6-0f1c-4563-83d5-50cda2a2ac01}" ma:sspId="0f84c60b-fce4-43bd-9f97-923732063525" ma:termSetId="850f5ced-343c-4341-ba05-b07e690fcd8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a17887a4-6fa8-4d15-bb13-92412d84bbf4}" ma:internalName="TaxCatchAll" ma:showField="CatchAllData" ma:web="1e482701-2b90-4192-b755-87709bc403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a17887a4-6fa8-4d15-bb13-92412d84bbf4}" ma:internalName="TaxCatchAllLabel" ma:readOnly="true" ma:showField="CatchAllDataLabel" ma:web="1e482701-2b90-4192-b755-87709bc403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fae577968ed4be8b7cfa6b3c1b2b2a3" ma:index="17" nillable="true" ma:taxonomy="true" ma:internalName="ofae577968ed4be8b7cfa6b3c1b2b2a3" ma:taxonomyFieldName="Documentsoort" ma:displayName="Documentsoort" ma:fieldId="{8fae5779-68ed-4be8-b7cf-a6b3c1b2b2a3}" ma:sspId="0f84c60b-fce4-43bd-9f97-923732063525" ma:termSetId="44435a80-4415-4597-a153-5101d02dcb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bdc25d-e5ab-4730-9e27-4b7fdc9d29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57D0E90-B609-42B7-A10B-86D102303041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1e482701-2b90-4192-b755-87709bc403fa"/>
    <ds:schemaRef ds:uri="http://purl.org/dc/terms/"/>
    <ds:schemaRef ds:uri="http://schemas.openxmlformats.org/package/2006/metadata/core-properties"/>
    <ds:schemaRef ds:uri="0abdc25d-e5ab-4730-9e27-4b7fdc9d295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8E73D32-CAF8-45B3-9EEF-3585B33C93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B4D082-B263-459E-BECB-DCA5BD136F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482701-2b90-4192-b755-87709bc403fa"/>
    <ds:schemaRef ds:uri="0abdc25d-e5ab-4730-9e27-4b7fdc9d29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574CE39-C9ED-4339-ADAE-FEBED92EA666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1. Voorblad</vt:lpstr>
      <vt:lpstr>2. Implementatie</vt:lpstr>
      <vt:lpstr>3. SaaS-oplossing</vt:lpstr>
      <vt:lpstr>4. Berekening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Prijzenblad</dc:title>
  <dc:subject/>
  <dc:creator/>
  <cp:keywords/>
  <dc:description/>
  <cp:lastModifiedBy>Roelof Davids</cp:lastModifiedBy>
  <cp:revision/>
  <dcterms:created xsi:type="dcterms:W3CDTF">2010-06-17T06:50:37Z</dcterms:created>
  <dcterms:modified xsi:type="dcterms:W3CDTF">2022-02-17T09:59:52Z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0x0101009F6B045D39E0C741BB0552FEDFBFC52A</vt:lpwstr>
  </property>
  <property fmtid="{D5CDD505-2E9C-101B-9397-08002B2CF9AE}" pid="3" name="Jaar">
    <vt:lpwstr>1;#2019|dc204854-91f3-4ee1-9948-fc66bf60ba48</vt:lpwstr>
  </property>
  <property fmtid="{D5CDD505-2E9C-101B-9397-08002B2CF9AE}" pid="4" name="TaxKeyword">
    <vt:lpwstr/>
  </property>
  <property fmtid="{D5CDD505-2E9C-101B-9397-08002B2CF9AE}" pid="5" name="Teamtrefwoorden">
    <vt:lpwstr>4;#3.1 Publicatie TenderNed|0ae216b6-ee58-4a7e-941f-2a7a18cb672b</vt:lpwstr>
  </property>
  <property fmtid="{D5CDD505-2E9C-101B-9397-08002B2CF9AE}" pid="6" name="Documentsoort">
    <vt:lpwstr>5;#Overzicht|c962c92b-6a87-487b-9c0a-ccacaebd6f0d</vt:lpwstr>
  </property>
  <property fmtid="{D5CDD505-2E9C-101B-9397-08002B2CF9AE}" pid="7" name="Organisatieonderdeel">
    <vt:lpwstr>2;#BEC|18db848a-7130-4f3d-8a09-02a244d861c9</vt:lpwstr>
  </property>
  <property fmtid="{D5CDD505-2E9C-101B-9397-08002B2CF9AE}" pid="8" name="_dlc_DocIdItemGuid">
    <vt:lpwstr>685c2249-b09f-494d-9d63-c4c206b3c427</vt:lpwstr>
  </property>
  <property fmtid="{D5CDD505-2E9C-101B-9397-08002B2CF9AE}" pid="9" name="DocumentSetDescription">
    <vt:lpwstr/>
  </property>
  <property fmtid="{D5CDD505-2E9C-101B-9397-08002B2CF9AE}" pid="10" name="iadc89b14e6f46d3bf0676593dca1557">
    <vt:lpwstr/>
  </property>
  <property fmtid="{D5CDD505-2E9C-101B-9397-08002B2CF9AE}" pid="11" name="Dossiertype">
    <vt:lpwstr/>
  </property>
</Properties>
</file>