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https://aevesbv.sharepoint.com/teams/GUFONIC/Gedeelde documenten/General/02 PROJECTEN-NIEUW/Marnix Academie/2021/06 Nota van inlichtingen/"/>
    </mc:Choice>
  </mc:AlternateContent>
  <xr:revisionPtr revIDLastSave="236" documentId="8_{2B61D732-0051-417A-B338-937051744246}" xr6:coauthVersionLast="47" xr6:coauthVersionMax="47" xr10:uidLastSave="{0276A3A2-F45C-4293-B934-8519217C4C96}"/>
  <bookViews>
    <workbookView xWindow="28680" yWindow="-120" windowWidth="29040" windowHeight="15840" activeTab="1" xr2:uid="{00000000-000D-0000-FFFF-FFFF00000000}"/>
  </bookViews>
  <sheets>
    <sheet name="Totaalblad" sheetId="4" r:id="rId1"/>
    <sheet name="Invulblad"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 l="1"/>
  <c r="D18" i="1"/>
  <c r="D17" i="1"/>
  <c r="D16" i="1" l="1"/>
  <c r="D20" i="1" l="1"/>
  <c r="D22" i="1" s="1"/>
  <c r="D24" i="1" l="1"/>
  <c r="D25" i="1" s="1"/>
  <c r="D31" i="1" l="1"/>
  <c r="D32" i="1"/>
  <c r="D33" i="1"/>
  <c r="D34" i="1"/>
  <c r="D36" i="1"/>
  <c r="D29" i="1"/>
  <c r="D37" i="1"/>
  <c r="D30" i="1"/>
  <c r="D38" i="1"/>
  <c r="D28" i="1"/>
  <c r="D35" i="1"/>
  <c r="D40" i="1" l="1"/>
  <c r="D43" i="1" l="1"/>
  <c r="D45" i="1" s="1"/>
  <c r="C18" i="4" l="1"/>
  <c r="C12" i="4" l="1"/>
  <c r="C15" i="4" s="1"/>
  <c r="E18" i="4"/>
  <c r="F15" i="4" l="1"/>
  <c r="E20" i="4" s="1"/>
</calcChain>
</file>

<file path=xl/sharedStrings.xml><?xml version="1.0" encoding="utf-8"?>
<sst xmlns="http://schemas.openxmlformats.org/spreadsheetml/2006/main" count="62" uniqueCount="52">
  <si>
    <t>Prijzenblad</t>
  </si>
  <si>
    <t>Europese openbare aanbesteding voor de inhuur van flexibele arbeid middels payrolling</t>
  </si>
  <si>
    <t>Loonsomfactor</t>
  </si>
  <si>
    <t>Loonsomfactor excl. BTW</t>
  </si>
  <si>
    <t>Berekening inschrijfprijs</t>
  </si>
  <si>
    <t>Aangeboden door inschrijver</t>
  </si>
  <si>
    <t>Gemiddelde bruto uurloon</t>
  </si>
  <si>
    <t>Aantal uren</t>
  </si>
  <si>
    <t>Euro's</t>
  </si>
  <si>
    <t>Bureaumarge in euro's</t>
  </si>
  <si>
    <t>Inschrijfprijs (x 4 jaar)</t>
  </si>
  <si>
    <t>Inschrijver</t>
  </si>
  <si>
    <t>Naam</t>
  </si>
  <si>
    <t>Functie</t>
  </si>
  <si>
    <t>Onderneming</t>
  </si>
  <si>
    <t>Handtekening</t>
  </si>
  <si>
    <t>Plaats en datum</t>
  </si>
  <si>
    <t>Instructie:</t>
  </si>
  <si>
    <t>Bepaalde tijd</t>
  </si>
  <si>
    <t>Salariscomponenten</t>
  </si>
  <si>
    <t>Bruto salaris = 100% (A)</t>
  </si>
  <si>
    <t>Reserveringen (C)</t>
  </si>
  <si>
    <t>Vakantiegeld</t>
  </si>
  <si>
    <t xml:space="preserve">Vakantiedagen </t>
  </si>
  <si>
    <t>Eindejaarsuitkering</t>
  </si>
  <si>
    <t>Feestdagen</t>
  </si>
  <si>
    <t>Afwezigheid door ziektes</t>
  </si>
  <si>
    <t>Kort verzuim/bijzonder verlof</t>
  </si>
  <si>
    <t>Werkgeverslasten (D)</t>
  </si>
  <si>
    <t>Bijdrage zorgverzekeringswet (ZVW)</t>
  </si>
  <si>
    <t>Werkeloosheidswet (WW)</t>
  </si>
  <si>
    <t>Wet op arbeidsongeschiktheid (WAO/WIA)</t>
  </si>
  <si>
    <t>Sectorfonds</t>
  </si>
  <si>
    <t>ZW aanvullende verzekering</t>
  </si>
  <si>
    <t>ZW gediff. ERD (deel van whk)</t>
  </si>
  <si>
    <t>WGA premie vasr (deel van WHK)</t>
  </si>
  <si>
    <t>WGA flex (deel van WHK)</t>
  </si>
  <si>
    <t xml:space="preserve">ABP - Pensioen </t>
  </si>
  <si>
    <t>Scholing</t>
  </si>
  <si>
    <t>Sociaal fonds</t>
  </si>
  <si>
    <t>Additionele lasten (E)</t>
  </si>
  <si>
    <t>Overige directe lasten</t>
  </si>
  <si>
    <t>Bureaumarge (F)</t>
  </si>
  <si>
    <t>Per uur in euro's</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</si>
  <si>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</si>
  <si>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Payrolling</t>
  </si>
  <si>
    <t xml:space="preserve">Payrolling </t>
  </si>
  <si>
    <t>Bureaumarge en -overhead per uur in euro's.</t>
  </si>
  <si>
    <t>Subtotaal Loon + Reserveringen (C)</t>
  </si>
  <si>
    <t>Subtotaal Loon + Reserveringen (C) + EJU</t>
  </si>
  <si>
    <t>Subtotaal Loon + Reserveringen (C) + EJU + Werkgeverslasten (D)</t>
  </si>
  <si>
    <t xml:space="preserve">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In Kolom C vermeld u de wettelijke percentages. In kolom D vermeld u de uitkomst van de wettelijke percentage maal bijbehorende grondslag.  
Alle vermelde prijzen en tarieven dienen gesteld te zijn in euro’s, exclusief  BTW.  De door  u aangeboden prijzen en tarieven dienen inclusief overige belastingen en/of heffingen te zijn. De prijzen worden aangeboden in twee decimalen.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</si>
</sst>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10"/>
      <color theme="1"/>
      <name val="Tahoma"/>
      <family val="2"/>
    </font>
    <font>
      <sz val="11"/>
      <color theme="1"/>
      <name val="Calibri"/>
      <family val="2"/>
    </font>
    <font>
      <b/>
      <sz val="11"/>
      <color theme="1"/>
      <name val="Calibri"/>
      <family val="2"/>
    </font>
    <font>
      <sz val="10"/>
      <name val="Arial"/>
      <family val="2"/>
    </font>
    <font>
      <b/>
      <sz val="16"/>
      <color theme="1"/>
      <name val="Calibri"/>
      <family val="2"/>
      <scheme val="minor"/>
    </font>
    <font>
      <sz val="16"/>
      <color theme="1"/>
      <name val="Calibri"/>
      <family val="2"/>
      <scheme val="minor"/>
    </font>
    <font>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6"/>
        <bgColor indexed="64"/>
      </patternFill>
    </fill>
    <fill>
      <patternFill patternType="solid">
        <fgColor rgb="FFFFFF99"/>
        <bgColor indexed="64"/>
      </patternFill>
    </fill>
    <fill>
      <patternFill patternType="solid">
        <fgColor rgb="FFE6E6E6"/>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7" fillId="0" borderId="0"/>
  </cellStyleXfs>
  <cellXfs count="60">
    <xf numFmtId="0" fontId="0" fillId="0" borderId="0" xfId="0"/>
    <xf numFmtId="0" fontId="0" fillId="2" borderId="0" xfId="0" applyFill="1"/>
    <xf numFmtId="0" fontId="2" fillId="2" borderId="0" xfId="0" applyFont="1" applyFill="1"/>
    <xf numFmtId="0" fontId="0" fillId="2" borderId="1" xfId="0" applyFill="1" applyBorder="1"/>
    <xf numFmtId="0" fontId="2" fillId="2" borderId="1" xfId="0" applyFont="1" applyFill="1" applyBorder="1"/>
    <xf numFmtId="0" fontId="2" fillId="4" borderId="1" xfId="0" applyFont="1" applyFill="1" applyBorder="1"/>
    <xf numFmtId="9" fontId="0" fillId="2" borderId="0" xfId="2" applyFont="1" applyFill="1" applyBorder="1"/>
    <xf numFmtId="0" fontId="0" fillId="5" borderId="1" xfId="0" applyFill="1" applyBorder="1"/>
    <xf numFmtId="44" fontId="0" fillId="2" borderId="1" xfId="1" applyFont="1" applyFill="1" applyBorder="1"/>
    <xf numFmtId="44" fontId="0" fillId="2" borderId="1" xfId="0" applyNumberFormat="1" applyFill="1" applyBorder="1"/>
    <xf numFmtId="0" fontId="3" fillId="2" borderId="4" xfId="0" applyFont="1" applyFill="1" applyBorder="1"/>
    <xf numFmtId="0" fontId="0" fillId="2" borderId="5" xfId="0" applyFill="1" applyBorder="1"/>
    <xf numFmtId="0" fontId="0" fillId="2" borderId="6" xfId="0" applyFill="1" applyBorder="1"/>
    <xf numFmtId="0" fontId="0" fillId="2" borderId="0" xfId="0" applyFill="1" applyAlignment="1">
      <alignment horizontal="left" vertical="top" wrapText="1"/>
    </xf>
    <xf numFmtId="0" fontId="2" fillId="5" borderId="1" xfId="0" applyFont="1" applyFill="1" applyBorder="1"/>
    <xf numFmtId="0" fontId="5" fillId="7" borderId="1" xfId="3" applyFont="1" applyFill="1" applyBorder="1" applyAlignment="1">
      <alignment horizontal="justify" vertical="top" wrapText="1"/>
    </xf>
    <xf numFmtId="0" fontId="8" fillId="2" borderId="0" xfId="0" applyFont="1" applyFill="1"/>
    <xf numFmtId="0" fontId="8" fillId="3" borderId="1" xfId="0" applyFont="1" applyFill="1" applyBorder="1"/>
    <xf numFmtId="44" fontId="9" fillId="3" borderId="1" xfId="0" applyNumberFormat="1" applyFont="1" applyFill="1" applyBorder="1"/>
    <xf numFmtId="0" fontId="6" fillId="4" borderId="1" xfId="3" applyFont="1" applyFill="1" applyBorder="1" applyAlignment="1">
      <alignment horizontal="justify"/>
    </xf>
    <xf numFmtId="0" fontId="0" fillId="2" borderId="1" xfId="0" applyFill="1" applyBorder="1" applyAlignment="1">
      <alignment horizontal="left" vertical="top" wrapText="1"/>
    </xf>
    <xf numFmtId="44" fontId="0" fillId="6" borderId="1" xfId="1" applyFont="1" applyFill="1" applyBorder="1" applyProtection="1">
      <protection locked="0"/>
    </xf>
    <xf numFmtId="2" fontId="0" fillId="2" borderId="1" xfId="0" applyNumberFormat="1" applyFill="1" applyBorder="1"/>
    <xf numFmtId="2" fontId="0" fillId="5" borderId="1" xfId="2" applyNumberFormat="1" applyFont="1" applyFill="1" applyBorder="1"/>
    <xf numFmtId="0" fontId="0" fillId="2" borderId="0" xfId="0" applyFill="1" applyBorder="1" applyAlignment="1">
      <alignment horizontal="left" vertical="top" wrapText="1"/>
    </xf>
    <xf numFmtId="0" fontId="2" fillId="4" borderId="1" xfId="0" applyFont="1" applyFill="1" applyBorder="1" applyAlignment="1"/>
    <xf numFmtId="0" fontId="3" fillId="2" borderId="5" xfId="0" applyFont="1" applyFill="1" applyBorder="1"/>
    <xf numFmtId="0" fontId="6" fillId="5" borderId="1" xfId="0" applyFont="1" applyFill="1" applyBorder="1"/>
    <xf numFmtId="10" fontId="0" fillId="6" borderId="1" xfId="2" applyNumberFormat="1" applyFont="1" applyFill="1" applyBorder="1" applyProtection="1">
      <protection locked="0"/>
    </xf>
    <xf numFmtId="0" fontId="0" fillId="2" borderId="2" xfId="0" applyFill="1" applyBorder="1"/>
    <xf numFmtId="0" fontId="0" fillId="0" borderId="11" xfId="0" applyFill="1" applyBorder="1"/>
    <xf numFmtId="10" fontId="0" fillId="0" borderId="11" xfId="2" applyNumberFormat="1" applyFont="1" applyFill="1" applyBorder="1" applyProtection="1">
      <protection locked="0"/>
    </xf>
    <xf numFmtId="0" fontId="2" fillId="0" borderId="12" xfId="0" applyFont="1" applyFill="1" applyBorder="1"/>
    <xf numFmtId="10" fontId="2" fillId="0" borderId="12" xfId="2" applyNumberFormat="1" applyFont="1" applyFill="1" applyBorder="1" applyProtection="1">
      <protection locked="0"/>
    </xf>
    <xf numFmtId="0" fontId="0" fillId="0" borderId="2" xfId="0" applyFill="1" applyBorder="1"/>
    <xf numFmtId="10" fontId="0" fillId="0" borderId="2" xfId="2" applyNumberFormat="1" applyFont="1" applyFill="1" applyBorder="1" applyProtection="1">
      <protection locked="0"/>
    </xf>
    <xf numFmtId="0" fontId="2" fillId="8" borderId="2" xfId="0" applyFont="1" applyFill="1" applyBorder="1"/>
    <xf numFmtId="10" fontId="2" fillId="8" borderId="2" xfId="2" applyNumberFormat="1" applyFont="1" applyFill="1" applyBorder="1" applyProtection="1">
      <protection locked="0"/>
    </xf>
    <xf numFmtId="10" fontId="2" fillId="8" borderId="3" xfId="2" applyNumberFormat="1" applyFont="1" applyFill="1" applyBorder="1" applyProtection="1">
      <protection locked="0"/>
    </xf>
    <xf numFmtId="10" fontId="0" fillId="0" borderId="3" xfId="2" applyNumberFormat="1" applyFont="1" applyFill="1" applyBorder="1" applyProtection="1">
      <protection locked="0"/>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5" fillId="6" borderId="1" xfId="3" applyFont="1" applyFill="1" applyBorder="1" applyAlignment="1" applyProtection="1">
      <alignment horizontal="justify" vertical="top" wrapText="1"/>
      <protection locked="0"/>
    </xf>
    <xf numFmtId="0" fontId="4" fillId="6" borderId="1" xfId="3" applyFill="1" applyBorder="1" applyAlignment="1" applyProtection="1">
      <protection locked="0"/>
    </xf>
    <xf numFmtId="0" fontId="5" fillId="7" borderId="1" xfId="3" applyFont="1" applyFill="1" applyBorder="1" applyAlignment="1">
      <alignment horizontal="justify" vertical="top" wrapText="1"/>
    </xf>
    <xf numFmtId="0" fontId="4" fillId="4" borderId="1" xfId="3" applyFill="1" applyBorder="1" applyAlignment="1"/>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10" xfId="0" applyFont="1" applyFill="1" applyBorder="1" applyAlignment="1">
      <alignment horizontal="left"/>
    </xf>
    <xf numFmtId="0" fontId="2" fillId="5" borderId="2" xfId="0" applyFont="1" applyFill="1" applyBorder="1" applyAlignment="1">
      <alignment horizontal="center"/>
    </xf>
    <xf numFmtId="0" fontId="2" fillId="5" borderId="10" xfId="0" applyFont="1" applyFill="1" applyBorder="1" applyAlignment="1">
      <alignment horizontal="center"/>
    </xf>
    <xf numFmtId="0" fontId="10" fillId="0" borderId="2" xfId="0" applyFont="1" applyFill="1" applyBorder="1"/>
    <xf numFmtId="2" fontId="0" fillId="8" borderId="1" xfId="2" applyNumberFormat="1" applyFont="1" applyFill="1" applyBorder="1" applyProtection="1"/>
    <xf numFmtId="2" fontId="0" fillId="0" borderId="13" xfId="2" applyNumberFormat="1" applyFont="1" applyFill="1" applyBorder="1" applyProtection="1"/>
    <xf numFmtId="2" fontId="2" fillId="8" borderId="1" xfId="2" applyNumberFormat="1" applyFont="1" applyFill="1" applyBorder="1" applyProtection="1"/>
    <xf numFmtId="2" fontId="2" fillId="0" borderId="14" xfId="2" applyNumberFormat="1" applyFont="1" applyFill="1" applyBorder="1" applyProtection="1"/>
    <xf numFmtId="2" fontId="0" fillId="0" borderId="10" xfId="2" applyNumberFormat="1" applyFont="1" applyFill="1" applyBorder="1" applyProtection="1"/>
    <xf numFmtId="2" fontId="0" fillId="0" borderId="3" xfId="2" applyNumberFormat="1" applyFont="1" applyFill="1" applyBorder="1" applyProtection="1"/>
    <xf numFmtId="2" fontId="2" fillId="8" borderId="10" xfId="2" applyNumberFormat="1" applyFont="1" applyFill="1" applyBorder="1" applyProtection="1"/>
  </cellXfs>
  <cellStyles count="8">
    <cellStyle name="Komma 2" xfId="4" xr:uid="{00000000-0005-0000-0000-000000000000}"/>
    <cellStyle name="Procent" xfId="2" builtinId="5"/>
    <cellStyle name="Procent 2" xfId="5" xr:uid="{00000000-0005-0000-0000-000002000000}"/>
    <cellStyle name="Standaard" xfId="0" builtinId="0"/>
    <cellStyle name="Standaard 2" xfId="7" xr:uid="{00000000-0005-0000-0000-000004000000}"/>
    <cellStyle name="Standaard 3" xfId="3" xr:uid="{00000000-0005-0000-0000-000005000000}"/>
    <cellStyle name="Valuta" xfId="1" builtinId="4"/>
    <cellStyle name="Valuta 2" xfId="6" xr:uid="{00000000-0005-0000-0000-000007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182880</xdr:colOff>
      <xdr:row>0</xdr:row>
      <xdr:rowOff>68580</xdr:rowOff>
    </xdr:from>
    <xdr:to>
      <xdr:col>1</xdr:col>
      <xdr:colOff>1775460</xdr:colOff>
      <xdr:row>2</xdr:row>
      <xdr:rowOff>129540</xdr:rowOff>
    </xdr:to>
    <xdr:pic>
      <xdr:nvPicPr>
        <xdr:cNvPr id="1026" name="Afbeelding 1" descr="C:\Users\daan1\Documents\Algemeen huisstijl\Logo's\Logo Marnix Academie Pabo Utrecht.png">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2880" y="68580"/>
          <a:ext cx="2430780" cy="4267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129540</xdr:colOff>
      <xdr:row>0</xdr:row>
      <xdr:rowOff>83820</xdr:rowOff>
    </xdr:from>
    <xdr:to>
      <xdr:col>1</xdr:col>
      <xdr:colOff>1318260</xdr:colOff>
      <xdr:row>2</xdr:row>
      <xdr:rowOff>144780</xdr:rowOff>
    </xdr:to>
    <xdr:pic>
      <xdr:nvPicPr>
        <xdr:cNvPr id="3" name="Afbeelding 1" descr="C:\Users\daan1\Documents\Algemeen huisstijl\Logo's\Logo Marnix Academie Pabo Utrecht.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9540" y="83820"/>
          <a:ext cx="2430780" cy="4267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H30"/>
  <sheetViews>
    <sheetView topLeftCell="A3" workbookViewId="0">
      <selection activeCell="D17" sqref="D17"/>
    </sheetView>
  </sheetViews>
  <sheetFormatPr defaultColWidth="8.81640625" defaultRowHeight="14.5" x14ac:dyDescent="0.35"/>
  <cols>
    <col min="1" max="1" width="12.453125" style="1" customWidth="1"/>
    <col min="2" max="2" width="38.453125" style="1" customWidth="1"/>
    <col min="3" max="3" width="27.1796875" style="1" bestFit="1" customWidth="1"/>
    <col min="4" max="4" width="31.54296875" style="1" customWidth="1"/>
    <col min="5" max="5" width="25.453125" style="1" customWidth="1"/>
    <col min="6" max="6" width="24.1796875" style="1" bestFit="1" customWidth="1"/>
    <col min="7" max="16384" width="8.81640625" style="1"/>
  </cols>
  <sheetData>
    <row r="4" spans="2:8" ht="21" x14ac:dyDescent="0.5">
      <c r="B4" s="16" t="s">
        <v>0</v>
      </c>
      <c r="D4" s="2"/>
      <c r="E4" s="2"/>
      <c r="F4" s="2"/>
      <c r="G4" s="2"/>
      <c r="H4" s="2"/>
    </row>
    <row r="5" spans="2:8" ht="21" x14ac:dyDescent="0.5">
      <c r="B5" s="16" t="s">
        <v>1</v>
      </c>
      <c r="D5" s="2"/>
      <c r="E5" s="2"/>
      <c r="F5" s="2"/>
      <c r="G5" s="2"/>
      <c r="H5" s="2"/>
    </row>
    <row r="6" spans="2:8" ht="15" thickBot="1" x14ac:dyDescent="0.4">
      <c r="C6" s="2"/>
      <c r="D6" s="2"/>
      <c r="E6" s="2"/>
      <c r="F6" s="2"/>
      <c r="G6" s="2"/>
      <c r="H6" s="2"/>
    </row>
    <row r="7" spans="2:8" x14ac:dyDescent="0.35">
      <c r="B7" s="10" t="s">
        <v>17</v>
      </c>
      <c r="C7" s="11"/>
      <c r="D7" s="12"/>
    </row>
    <row r="8" spans="2:8" ht="162" customHeight="1" thickBot="1" x14ac:dyDescent="0.4">
      <c r="B8" s="40" t="s">
        <v>44</v>
      </c>
      <c r="C8" s="41"/>
      <c r="D8" s="42"/>
    </row>
    <row r="9" spans="2:8" ht="14.15" customHeight="1" x14ac:dyDescent="0.35">
      <c r="B9" s="24"/>
      <c r="C9" s="24"/>
      <c r="D9" s="24"/>
    </row>
    <row r="10" spans="2:8" x14ac:dyDescent="0.35">
      <c r="B10" s="5" t="s">
        <v>2</v>
      </c>
      <c r="C10" s="25"/>
    </row>
    <row r="11" spans="2:8" ht="14.15" customHeight="1" x14ac:dyDescent="0.35">
      <c r="B11" s="4"/>
      <c r="C11" s="4" t="s">
        <v>46</v>
      </c>
    </row>
    <row r="12" spans="2:8" x14ac:dyDescent="0.35">
      <c r="B12" s="7" t="s">
        <v>3</v>
      </c>
      <c r="C12" s="23">
        <f>Invulblad!D45/100</f>
        <v>1</v>
      </c>
    </row>
    <row r="13" spans="2:8" x14ac:dyDescent="0.35">
      <c r="C13" s="6"/>
      <c r="D13" s="6"/>
    </row>
    <row r="14" spans="2:8" x14ac:dyDescent="0.35">
      <c r="B14" s="5" t="s">
        <v>4</v>
      </c>
      <c r="C14" s="5" t="s">
        <v>5</v>
      </c>
      <c r="D14" s="5" t="s">
        <v>6</v>
      </c>
      <c r="E14" s="5" t="s">
        <v>7</v>
      </c>
      <c r="F14" s="5" t="s">
        <v>8</v>
      </c>
    </row>
    <row r="15" spans="2:8" x14ac:dyDescent="0.35">
      <c r="B15" s="3" t="s">
        <v>2</v>
      </c>
      <c r="C15" s="22">
        <f>C12</f>
        <v>1</v>
      </c>
      <c r="D15" s="8">
        <v>19</v>
      </c>
      <c r="E15" s="3">
        <v>12000</v>
      </c>
      <c r="F15" s="8">
        <f>(C15*D15)*E15</f>
        <v>228000</v>
      </c>
    </row>
    <row r="17" spans="2:5" x14ac:dyDescent="0.35">
      <c r="B17" s="5" t="s">
        <v>4</v>
      </c>
      <c r="C17" s="5" t="s">
        <v>5</v>
      </c>
      <c r="D17" s="5" t="s">
        <v>7</v>
      </c>
      <c r="E17" s="5" t="s">
        <v>8</v>
      </c>
    </row>
    <row r="18" spans="2:5" x14ac:dyDescent="0.35">
      <c r="B18" s="3" t="s">
        <v>9</v>
      </c>
      <c r="C18" s="9">
        <f>Invulblad!D48</f>
        <v>0</v>
      </c>
      <c r="D18" s="3">
        <v>12000</v>
      </c>
      <c r="E18" s="9">
        <f>C18*D18</f>
        <v>0</v>
      </c>
    </row>
    <row r="20" spans="2:5" ht="21" x14ac:dyDescent="0.5">
      <c r="D20" s="17" t="s">
        <v>10</v>
      </c>
      <c r="E20" s="18">
        <f>(F15+E18)*4</f>
        <v>912000</v>
      </c>
    </row>
    <row r="23" spans="2:5" x14ac:dyDescent="0.35">
      <c r="B23" s="19" t="s">
        <v>11</v>
      </c>
      <c r="C23" s="46"/>
      <c r="D23" s="46"/>
    </row>
    <row r="24" spans="2:5" x14ac:dyDescent="0.35">
      <c r="B24" s="15" t="s">
        <v>12</v>
      </c>
      <c r="C24" s="43"/>
      <c r="D24" s="44"/>
    </row>
    <row r="25" spans="2:5" x14ac:dyDescent="0.35">
      <c r="B25" s="15" t="s">
        <v>13</v>
      </c>
      <c r="C25" s="43"/>
      <c r="D25" s="44"/>
    </row>
    <row r="26" spans="2:5" x14ac:dyDescent="0.35">
      <c r="B26" s="15" t="s">
        <v>14</v>
      </c>
      <c r="C26" s="43"/>
      <c r="D26" s="44"/>
    </row>
    <row r="27" spans="2:5" x14ac:dyDescent="0.35">
      <c r="B27" s="45" t="s">
        <v>15</v>
      </c>
      <c r="C27" s="43"/>
      <c r="D27" s="44"/>
    </row>
    <row r="28" spans="2:5" x14ac:dyDescent="0.35">
      <c r="B28" s="45"/>
      <c r="C28" s="43"/>
      <c r="D28" s="44"/>
    </row>
    <row r="29" spans="2:5" x14ac:dyDescent="0.35">
      <c r="B29" s="45"/>
      <c r="C29" s="43"/>
      <c r="D29" s="44"/>
    </row>
    <row r="30" spans="2:5" x14ac:dyDescent="0.35">
      <c r="B30" s="15" t="s">
        <v>16</v>
      </c>
      <c r="C30" s="43"/>
      <c r="D30" s="44"/>
    </row>
  </sheetData>
  <sheetProtection algorithmName="SHA-512" hashValue="3ED7bijiqHwGuWf48ICjRrlQ+gdz5QizH2aZgWY0qRvexi5y/DSz6U84tnNZ6bjWrQw+Fgn3ncoa56nluagzAw==" saltValue="jtBWOC3gK44Ju3tLsbIe0Q==" spinCount="100000" sheet="1" objects="1" scenarios="1"/>
  <protectedRanges>
    <protectedRange sqref="C24:D30" name="Bereik1"/>
  </protectedRanges>
  <mergeCells count="8">
    <mergeCell ref="B8:D8"/>
    <mergeCell ref="C30:D30"/>
    <mergeCell ref="B27:B29"/>
    <mergeCell ref="C23:D23"/>
    <mergeCell ref="C24:D24"/>
    <mergeCell ref="C25:D25"/>
    <mergeCell ref="C27:D29"/>
    <mergeCell ref="C26:D26"/>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F49"/>
  <sheetViews>
    <sheetView tabSelected="1" topLeftCell="A13" workbookViewId="0">
      <selection activeCell="H29" sqref="H29"/>
    </sheetView>
  </sheetViews>
  <sheetFormatPr defaultColWidth="8.81640625" defaultRowHeight="14.5" x14ac:dyDescent="0.35"/>
  <cols>
    <col min="1" max="1" width="18.1796875" style="1" customWidth="1"/>
    <col min="2" max="2" width="61.26953125" style="1" customWidth="1"/>
    <col min="3" max="3" width="32.1796875" style="1" customWidth="1"/>
    <col min="4" max="4" width="32.453125" style="1" customWidth="1"/>
    <col min="5" max="5" width="8.81640625" style="1" customWidth="1"/>
    <col min="6" max="16384" width="8.81640625" style="1"/>
  </cols>
  <sheetData>
    <row r="4" spans="2:6" ht="21" x14ac:dyDescent="0.5">
      <c r="B4" s="16" t="s">
        <v>0</v>
      </c>
      <c r="C4" s="16"/>
      <c r="E4" s="2"/>
      <c r="F4" s="2"/>
    </row>
    <row r="5" spans="2:6" ht="21" x14ac:dyDescent="0.5">
      <c r="B5" s="16" t="s">
        <v>1</v>
      </c>
      <c r="C5" s="16"/>
      <c r="E5" s="2"/>
      <c r="F5" s="2"/>
    </row>
    <row r="6" spans="2:6" x14ac:dyDescent="0.35">
      <c r="D6" s="2"/>
      <c r="E6" s="2"/>
      <c r="F6" s="2"/>
    </row>
    <row r="7" spans="2:6" ht="15" thickBot="1" x14ac:dyDescent="0.4"/>
    <row r="8" spans="2:6" x14ac:dyDescent="0.35">
      <c r="B8" s="10" t="s">
        <v>17</v>
      </c>
      <c r="C8" s="26"/>
      <c r="D8" s="12"/>
    </row>
    <row r="9" spans="2:6" ht="153.75" customHeight="1" thickBot="1" x14ac:dyDescent="0.4">
      <c r="B9" s="40" t="s">
        <v>51</v>
      </c>
      <c r="C9" s="41"/>
      <c r="D9" s="42"/>
    </row>
    <row r="10" spans="2:6" ht="25.4" customHeight="1" x14ac:dyDescent="0.35">
      <c r="B10" s="13"/>
      <c r="C10" s="13"/>
      <c r="D10" s="13"/>
    </row>
    <row r="11" spans="2:6" x14ac:dyDescent="0.35">
      <c r="B11" s="14" t="s">
        <v>2</v>
      </c>
      <c r="C11" s="50" t="s">
        <v>18</v>
      </c>
      <c r="D11" s="51"/>
    </row>
    <row r="12" spans="2:6" x14ac:dyDescent="0.35">
      <c r="B12" s="14" t="s">
        <v>19</v>
      </c>
      <c r="C12" s="50" t="s">
        <v>45</v>
      </c>
      <c r="D12" s="51"/>
    </row>
    <row r="13" spans="2:6" x14ac:dyDescent="0.35">
      <c r="B13" s="14"/>
      <c r="C13" s="14"/>
      <c r="D13" s="27"/>
    </row>
    <row r="14" spans="2:6" x14ac:dyDescent="0.35">
      <c r="B14" s="4" t="s">
        <v>20</v>
      </c>
      <c r="C14" s="4"/>
      <c r="D14" s="22">
        <v>100</v>
      </c>
    </row>
    <row r="15" spans="2:6" x14ac:dyDescent="0.35">
      <c r="B15" s="47" t="s">
        <v>21</v>
      </c>
      <c r="C15" s="48"/>
      <c r="D15" s="48"/>
    </row>
    <row r="16" spans="2:6" x14ac:dyDescent="0.35">
      <c r="B16" s="29" t="s">
        <v>23</v>
      </c>
      <c r="C16" s="28">
        <v>0</v>
      </c>
      <c r="D16" s="53">
        <f>C16*D$14</f>
        <v>0</v>
      </c>
    </row>
    <row r="17" spans="2:4" x14ac:dyDescent="0.35">
      <c r="B17" s="29" t="s">
        <v>25</v>
      </c>
      <c r="C17" s="28">
        <v>0</v>
      </c>
      <c r="D17" s="53">
        <f>C17*D$14</f>
        <v>0</v>
      </c>
    </row>
    <row r="18" spans="2:4" x14ac:dyDescent="0.35">
      <c r="B18" s="29" t="s">
        <v>27</v>
      </c>
      <c r="C18" s="28">
        <v>0</v>
      </c>
      <c r="D18" s="53">
        <f t="shared" ref="D18" si="0">C18*D$14</f>
        <v>0</v>
      </c>
    </row>
    <row r="19" spans="2:4" x14ac:dyDescent="0.35">
      <c r="B19" s="52" t="s">
        <v>26</v>
      </c>
      <c r="C19" s="28">
        <v>0</v>
      </c>
      <c r="D19" s="53">
        <f>C19*D$14</f>
        <v>0</v>
      </c>
    </row>
    <row r="20" spans="2:4" x14ac:dyDescent="0.35">
      <c r="B20" s="29" t="s">
        <v>22</v>
      </c>
      <c r="C20" s="28">
        <v>0</v>
      </c>
      <c r="D20" s="53">
        <f>C20*SUM(B14:D17)</f>
        <v>0</v>
      </c>
    </row>
    <row r="21" spans="2:4" x14ac:dyDescent="0.35">
      <c r="B21" s="30"/>
      <c r="C21" s="31"/>
      <c r="D21" s="54"/>
    </row>
    <row r="22" spans="2:4" x14ac:dyDescent="0.35">
      <c r="B22" s="36" t="s">
        <v>48</v>
      </c>
      <c r="C22" s="37"/>
      <c r="D22" s="55">
        <f>D14+D16+D17+D18+D19+D20</f>
        <v>100</v>
      </c>
    </row>
    <row r="23" spans="2:4" x14ac:dyDescent="0.35">
      <c r="B23" s="32"/>
      <c r="C23" s="33"/>
      <c r="D23" s="56"/>
    </row>
    <row r="24" spans="2:4" x14ac:dyDescent="0.35">
      <c r="B24" s="29" t="s">
        <v>24</v>
      </c>
      <c r="C24" s="28">
        <v>0</v>
      </c>
      <c r="D24" s="53">
        <f>C24*D22</f>
        <v>0</v>
      </c>
    </row>
    <row r="25" spans="2:4" x14ac:dyDescent="0.35">
      <c r="B25" s="36" t="s">
        <v>49</v>
      </c>
      <c r="C25" s="37"/>
      <c r="D25" s="55">
        <f>SUM(D22:D24)</f>
        <v>100</v>
      </c>
    </row>
    <row r="26" spans="2:4" x14ac:dyDescent="0.35">
      <c r="B26" s="34"/>
      <c r="C26" s="35"/>
      <c r="D26" s="57"/>
    </row>
    <row r="27" spans="2:4" x14ac:dyDescent="0.35">
      <c r="B27" s="47" t="s">
        <v>28</v>
      </c>
      <c r="C27" s="48"/>
      <c r="D27" s="49"/>
    </row>
    <row r="28" spans="2:4" x14ac:dyDescent="0.35">
      <c r="B28" s="3" t="s">
        <v>29</v>
      </c>
      <c r="C28" s="28">
        <v>0</v>
      </c>
      <c r="D28" s="53">
        <f>C28*D$25</f>
        <v>0</v>
      </c>
    </row>
    <row r="29" spans="2:4" x14ac:dyDescent="0.35">
      <c r="B29" s="3" t="s">
        <v>30</v>
      </c>
      <c r="C29" s="28">
        <v>0</v>
      </c>
      <c r="D29" s="53">
        <f t="shared" ref="D29:D38" si="1">C29*D$25</f>
        <v>0</v>
      </c>
    </row>
    <row r="30" spans="2:4" x14ac:dyDescent="0.35">
      <c r="B30" s="3" t="s">
        <v>31</v>
      </c>
      <c r="C30" s="28">
        <v>0</v>
      </c>
      <c r="D30" s="53">
        <f t="shared" si="1"/>
        <v>0</v>
      </c>
    </row>
    <row r="31" spans="2:4" x14ac:dyDescent="0.35">
      <c r="B31" s="3" t="s">
        <v>32</v>
      </c>
      <c r="C31" s="28">
        <v>0</v>
      </c>
      <c r="D31" s="53">
        <f>C31*D$25</f>
        <v>0</v>
      </c>
    </row>
    <row r="32" spans="2:4" x14ac:dyDescent="0.35">
      <c r="B32" s="3" t="s">
        <v>33</v>
      </c>
      <c r="C32" s="28">
        <v>0</v>
      </c>
      <c r="D32" s="53">
        <f>C32*D$25</f>
        <v>0</v>
      </c>
    </row>
    <row r="33" spans="2:4" x14ac:dyDescent="0.35">
      <c r="B33" s="3" t="s">
        <v>34</v>
      </c>
      <c r="C33" s="28">
        <v>0</v>
      </c>
      <c r="D33" s="53">
        <f t="shared" si="1"/>
        <v>0</v>
      </c>
    </row>
    <row r="34" spans="2:4" x14ac:dyDescent="0.35">
      <c r="B34" s="3" t="s">
        <v>35</v>
      </c>
      <c r="C34" s="28">
        <v>0</v>
      </c>
      <c r="D34" s="53">
        <f t="shared" si="1"/>
        <v>0</v>
      </c>
    </row>
    <row r="35" spans="2:4" x14ac:dyDescent="0.35">
      <c r="B35" s="3" t="s">
        <v>36</v>
      </c>
      <c r="C35" s="28">
        <v>0</v>
      </c>
      <c r="D35" s="53">
        <f t="shared" si="1"/>
        <v>0</v>
      </c>
    </row>
    <row r="36" spans="2:4" x14ac:dyDescent="0.35">
      <c r="B36" s="3" t="s">
        <v>37</v>
      </c>
      <c r="C36" s="28">
        <v>0</v>
      </c>
      <c r="D36" s="53">
        <f t="shared" si="1"/>
        <v>0</v>
      </c>
    </row>
    <row r="37" spans="2:4" x14ac:dyDescent="0.35">
      <c r="B37" s="3" t="s">
        <v>38</v>
      </c>
      <c r="C37" s="28">
        <v>0</v>
      </c>
      <c r="D37" s="53">
        <f t="shared" si="1"/>
        <v>0</v>
      </c>
    </row>
    <row r="38" spans="2:4" x14ac:dyDescent="0.35">
      <c r="B38" s="3" t="s">
        <v>39</v>
      </c>
      <c r="C38" s="28">
        <v>0</v>
      </c>
      <c r="D38" s="53">
        <f t="shared" si="1"/>
        <v>0</v>
      </c>
    </row>
    <row r="39" spans="2:4" x14ac:dyDescent="0.35">
      <c r="B39" s="29"/>
      <c r="C39" s="39"/>
      <c r="D39" s="58"/>
    </row>
    <row r="40" spans="2:4" x14ac:dyDescent="0.35">
      <c r="B40" s="36" t="s">
        <v>50</v>
      </c>
      <c r="C40" s="38"/>
      <c r="D40" s="59">
        <f>SUM(D25+D28+D29+D30+D31+D32+D33+D34+D35+D36+D37+D38)</f>
        <v>100</v>
      </c>
    </row>
    <row r="41" spans="2:4" x14ac:dyDescent="0.35">
      <c r="B41" s="29"/>
      <c r="C41" s="39"/>
      <c r="D41" s="58"/>
    </row>
    <row r="42" spans="2:4" x14ac:dyDescent="0.35">
      <c r="B42" s="47" t="s">
        <v>40</v>
      </c>
      <c r="C42" s="48"/>
      <c r="D42" s="49"/>
    </row>
    <row r="43" spans="2:4" x14ac:dyDescent="0.35">
      <c r="B43" s="3" t="s">
        <v>41</v>
      </c>
      <c r="C43" s="28">
        <v>0</v>
      </c>
      <c r="D43" s="53">
        <f>C43*D40</f>
        <v>0</v>
      </c>
    </row>
    <row r="44" spans="2:4" x14ac:dyDescent="0.35">
      <c r="D44" s="6"/>
    </row>
    <row r="45" spans="2:4" x14ac:dyDescent="0.35">
      <c r="B45" s="14" t="s">
        <v>3</v>
      </c>
      <c r="C45" s="14"/>
      <c r="D45" s="23">
        <f>D40+D43</f>
        <v>100</v>
      </c>
    </row>
    <row r="46" spans="2:4" x14ac:dyDescent="0.35">
      <c r="D46" s="6"/>
    </row>
    <row r="47" spans="2:4" x14ac:dyDescent="0.35">
      <c r="B47" s="5" t="s">
        <v>42</v>
      </c>
      <c r="C47" s="5"/>
      <c r="D47" s="5" t="s">
        <v>43</v>
      </c>
    </row>
    <row r="48" spans="2:4" x14ac:dyDescent="0.35">
      <c r="B48" s="20" t="s">
        <v>47</v>
      </c>
      <c r="C48" s="20"/>
      <c r="D48" s="21">
        <v>0</v>
      </c>
    </row>
    <row r="49" spans="4:4" x14ac:dyDescent="0.35">
      <c r="D49" s="6"/>
    </row>
  </sheetData>
  <sheetProtection algorithmName="SHA-512" hashValue="YY41PawMP5EfL5yOu4OpwNORP6RtoHJd63m9e49/mUUT/WvW/voD5bluzSu9BsfNym9DBbYJyQJosO6rbyUFhw==" saltValue="1dMcfGM68reu5w1T56VYlg==" spinCount="100000" sheet="1" objects="1" scenarios="1"/>
  <protectedRanges>
    <protectedRange sqref="D48" name="Bereik5"/>
    <protectedRange sqref="C43" name="Bereik4"/>
    <protectedRange sqref="C28:C38" name="Bereik3"/>
    <protectedRange sqref="C24" name="Bereik2"/>
    <protectedRange sqref="C16:C20" name="Bereik1"/>
  </protectedRanges>
  <mergeCells count="6">
    <mergeCell ref="B27:D27"/>
    <mergeCell ref="B42:D42"/>
    <mergeCell ref="B9:D9"/>
    <mergeCell ref="B15:D15"/>
    <mergeCell ref="C12:D12"/>
    <mergeCell ref="C11:D1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5229b80668f3128a16426e23c1790c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f7c0f17959e2e0885df1dfbf60a8921"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DB6368-98FD-48EF-969C-A94B0CBAB9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8515D3-DF76-4A46-BB9E-A8CEA95F9EF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825D392-E63F-4D27-AF05-FE9E4E69F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vdaa</dc:creator>
  <cp:keywords/>
  <dc:description/>
  <cp:lastModifiedBy>Bart van Boeijen</cp:lastModifiedBy>
  <cp:revision/>
  <dcterms:created xsi:type="dcterms:W3CDTF">2017-11-28T13:27:04Z</dcterms:created>
  <dcterms:modified xsi:type="dcterms:W3CDTF">2022-02-10T08:17:23Z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