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hro031\Windows\Profile.v6\win2016-rds\Desktop\"/>
    </mc:Choice>
  </mc:AlternateContent>
  <workbookProtection workbookAlgorithmName="SHA-512" workbookHashValue="Qk48FnD9UoQ8ZSDkp0l8AThlPaRrRsJ1nwvzUJqhymAltgvrOH/Mr97jdtV2QMkFqd3qySZ4037uMcuWPawI8w==" workbookSaltValue="3kft6oSiuaMGBqLm38xlKA==" workbookSpinCount="100000" lockStructure="1"/>
  <bookViews>
    <workbookView xWindow="0" yWindow="0" windowWidth="19200" windowHeight="8235" firstSheet="4" activeTab="6"/>
  </bookViews>
  <sheets>
    <sheet name="Voorblad " sheetId="17" r:id="rId1"/>
    <sheet name="Tab 0 invul instructie" sheetId="1" r:id="rId2"/>
    <sheet name="Tab 1 Totaal Prijs " sheetId="2" r:id="rId3"/>
    <sheet name=" Tab 2  Ondersteuning + Opleid." sheetId="11" r:id="rId4"/>
    <sheet name="Tab 3 Gebr.Rechten Licenties" sheetId="20" r:id="rId5"/>
    <sheet name="Tab 4 Exitkosten" sheetId="9" r:id="rId6"/>
    <sheet name="Tab 5 Additionele Kosten " sheetId="18"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 i="18" l="1"/>
  <c r="M10" i="18"/>
  <c r="M11" i="18"/>
  <c r="M12" i="18"/>
  <c r="M13" i="18"/>
  <c r="M14" i="18"/>
  <c r="M15" i="18"/>
  <c r="M16" i="18"/>
  <c r="M17" i="18"/>
  <c r="M18" i="18"/>
  <c r="D61" i="20" l="1"/>
  <c r="H58" i="20" l="1"/>
  <c r="G15" i="9"/>
  <c r="G12" i="11"/>
  <c r="G13" i="11"/>
  <c r="G14" i="11"/>
  <c r="G15" i="11"/>
  <c r="G16" i="11"/>
  <c r="G17" i="11"/>
  <c r="G18" i="11"/>
  <c r="G19" i="11"/>
  <c r="G11" i="11"/>
  <c r="H52" i="20" l="1"/>
  <c r="H56" i="20"/>
  <c r="H65" i="20"/>
  <c r="H64" i="20"/>
  <c r="H63" i="20"/>
  <c r="G66" i="20"/>
  <c r="F66" i="20"/>
  <c r="E66" i="20"/>
  <c r="D66" i="20"/>
  <c r="C66" i="20"/>
  <c r="F61" i="20"/>
  <c r="C61" i="20"/>
  <c r="E61" i="20"/>
  <c r="H57" i="20"/>
  <c r="H59" i="20"/>
  <c r="H60" i="20"/>
  <c r="G61" i="20" l="1"/>
  <c r="H61" i="20"/>
  <c r="D68" i="20"/>
  <c r="E20" i="11"/>
  <c r="E15" i="9" l="1"/>
  <c r="E22" i="2" s="1"/>
  <c r="G10" i="20"/>
  <c r="F10" i="20"/>
  <c r="E10" i="20"/>
  <c r="D10" i="20"/>
  <c r="C10" i="20"/>
  <c r="F68" i="20" l="1"/>
  <c r="G68" i="20"/>
  <c r="D12" i="20"/>
  <c r="D17" i="20" s="1"/>
  <c r="D24" i="20" s="1"/>
  <c r="D14" i="20"/>
  <c r="E12" i="20"/>
  <c r="E20" i="20" s="1"/>
  <c r="F12" i="20"/>
  <c r="F17" i="20" s="1"/>
  <c r="F24" i="20" s="1"/>
  <c r="G12" i="20"/>
  <c r="G17" i="20" s="1"/>
  <c r="G24" i="20" s="1"/>
  <c r="H10" i="20"/>
  <c r="C12" i="20"/>
  <c r="C14" i="20" s="1"/>
  <c r="G19" i="20" l="1"/>
  <c r="G20" i="20"/>
  <c r="G16" i="20"/>
  <c r="G33" i="20" s="1"/>
  <c r="G31" i="20" s="1"/>
  <c r="G14" i="20"/>
  <c r="D18" i="20"/>
  <c r="D25" i="20" s="1"/>
  <c r="D19" i="20"/>
  <c r="D20" i="20"/>
  <c r="D16" i="20"/>
  <c r="D46" i="20" s="1"/>
  <c r="D47" i="20" s="1"/>
  <c r="E16" i="20"/>
  <c r="E46" i="20" s="1"/>
  <c r="E47" i="20" s="1"/>
  <c r="E17" i="20"/>
  <c r="E24" i="20" s="1"/>
  <c r="F16" i="20"/>
  <c r="F33" i="20" s="1"/>
  <c r="F31" i="20" s="1"/>
  <c r="E18" i="20"/>
  <c r="E25" i="20" s="1"/>
  <c r="F14" i="20"/>
  <c r="F19" i="20"/>
  <c r="F20" i="20"/>
  <c r="F18" i="20"/>
  <c r="F25" i="20" s="1"/>
  <c r="E14" i="20"/>
  <c r="E19" i="20"/>
  <c r="G18" i="20"/>
  <c r="G25" i="20" s="1"/>
  <c r="G32" i="20"/>
  <c r="G46" i="20"/>
  <c r="G47" i="20" s="1"/>
  <c r="D32" i="20"/>
  <c r="E33" i="20"/>
  <c r="E31" i="20" s="1"/>
  <c r="G23" i="20"/>
  <c r="C16" i="20"/>
  <c r="H12" i="20"/>
  <c r="C17" i="20"/>
  <c r="C24" i="20" s="1"/>
  <c r="C19" i="20"/>
  <c r="C20" i="20"/>
  <c r="C18" i="20"/>
  <c r="C25" i="20" s="1"/>
  <c r="M8" i="18"/>
  <c r="H14" i="20" l="1"/>
  <c r="D33" i="20"/>
  <c r="D31" i="20" s="1"/>
  <c r="F21" i="20"/>
  <c r="F46" i="20"/>
  <c r="F47" i="20" s="1"/>
  <c r="F32" i="20"/>
  <c r="F23" i="20"/>
  <c r="F26" i="20" s="1"/>
  <c r="F28" i="20" s="1"/>
  <c r="H24" i="20"/>
  <c r="D23" i="20"/>
  <c r="D26" i="20" s="1"/>
  <c r="H20" i="20"/>
  <c r="E23" i="20"/>
  <c r="E26" i="20" s="1"/>
  <c r="E21" i="20"/>
  <c r="E32" i="20"/>
  <c r="D21" i="20"/>
  <c r="E40" i="20"/>
  <c r="E41" i="20" s="1"/>
  <c r="E68" i="20"/>
  <c r="C68" i="20"/>
  <c r="G21" i="20"/>
  <c r="G26" i="20"/>
  <c r="D40" i="20"/>
  <c r="D41" i="20" s="1"/>
  <c r="H19" i="20"/>
  <c r="C32" i="20"/>
  <c r="C46" i="20"/>
  <c r="C47" i="20" s="1"/>
  <c r="H47" i="20" s="1"/>
  <c r="H48" i="20" s="1"/>
  <c r="C23" i="20"/>
  <c r="C26" i="20" s="1"/>
  <c r="C33" i="20"/>
  <c r="H33" i="20" s="1"/>
  <c r="G40" i="20"/>
  <c r="G41" i="20" s="1"/>
  <c r="F40" i="20"/>
  <c r="F41" i="20" s="1"/>
  <c r="H25" i="20"/>
  <c r="H18" i="20"/>
  <c r="H16" i="20"/>
  <c r="H17" i="20"/>
  <c r="C21" i="20"/>
  <c r="H18" i="18"/>
  <c r="O18" i="18" s="1"/>
  <c r="H17" i="18"/>
  <c r="O17" i="18" s="1"/>
  <c r="H16" i="18"/>
  <c r="O16" i="18" s="1"/>
  <c r="H15" i="18"/>
  <c r="O15" i="18" s="1"/>
  <c r="H14" i="18"/>
  <c r="H13" i="18"/>
  <c r="O13" i="18" s="1"/>
  <c r="H12" i="18"/>
  <c r="H11" i="18"/>
  <c r="O11" i="18" s="1"/>
  <c r="H10" i="18"/>
  <c r="H9" i="18"/>
  <c r="O9" i="18" s="1"/>
  <c r="H8" i="18"/>
  <c r="O8" i="18" s="1"/>
  <c r="E28" i="20" l="1"/>
  <c r="G28" i="20"/>
  <c r="D28" i="20"/>
  <c r="H21" i="20"/>
  <c r="H32" i="20"/>
  <c r="H26" i="20"/>
  <c r="H23" i="20"/>
  <c r="C28" i="20"/>
  <c r="C31" i="20"/>
  <c r="H31" i="20" s="1"/>
  <c r="C40" i="20"/>
  <c r="C41" i="20" s="1"/>
  <c r="H41" i="20" s="1"/>
  <c r="H42" i="20" s="1"/>
  <c r="H28" i="20"/>
  <c r="E11" i="2" s="1"/>
  <c r="O12" i="18"/>
  <c r="O10" i="18"/>
  <c r="M20" i="18"/>
  <c r="O14" i="18"/>
  <c r="O20" i="18" s="1"/>
  <c r="H20" i="18"/>
  <c r="E26" i="2" l="1"/>
  <c r="F26" i="2" s="1"/>
  <c r="H66" i="20"/>
  <c r="H68" i="20" s="1"/>
  <c r="H70" i="20" s="1"/>
  <c r="G8" i="11"/>
  <c r="G9" i="11"/>
  <c r="G10" i="11"/>
  <c r="G26" i="11"/>
  <c r="G27" i="11"/>
  <c r="G25" i="11"/>
  <c r="G21" i="11" l="1"/>
  <c r="G22" i="11" s="1"/>
  <c r="G28" i="11"/>
  <c r="F22" i="2"/>
  <c r="G31" i="11" l="1"/>
  <c r="E7" i="2" s="1"/>
  <c r="E38" i="2" s="1"/>
  <c r="E30" i="2" l="1"/>
  <c r="F38" i="2"/>
  <c r="E36" i="2"/>
  <c r="F36" i="2" s="1"/>
  <c r="E34" i="2"/>
  <c r="F34" i="2" s="1"/>
  <c r="F7" i="2"/>
  <c r="F11" i="2"/>
  <c r="F30" i="2" l="1"/>
  <c r="D2" i="2" s="1"/>
</calcChain>
</file>

<file path=xl/comments1.xml><?xml version="1.0" encoding="utf-8"?>
<comments xmlns="http://schemas.openxmlformats.org/spreadsheetml/2006/main">
  <authors>
    <author>Rouwen, Henk (H.)</author>
  </authors>
  <commentList>
    <comment ref="C38" authorId="0" shapeId="0">
      <text>
        <r>
          <rPr>
            <b/>
            <sz val="9"/>
            <color indexed="81"/>
            <rFont val="Tahoma"/>
            <family val="2"/>
          </rPr>
          <t>Rouwen, Henk (H.):</t>
        </r>
        <r>
          <rPr>
            <sz val="9"/>
            <color indexed="81"/>
            <rFont val="Tahoma"/>
            <family val="2"/>
          </rPr>
          <t xml:space="preserve">
vul in JA of NEE</t>
        </r>
      </text>
    </comment>
    <comment ref="C44" authorId="0" shapeId="0">
      <text>
        <r>
          <rPr>
            <b/>
            <sz val="9"/>
            <color indexed="81"/>
            <rFont val="Tahoma"/>
            <family val="2"/>
          </rPr>
          <t>Rouwen, Henk (H.):</t>
        </r>
        <r>
          <rPr>
            <sz val="9"/>
            <color indexed="81"/>
            <rFont val="Tahoma"/>
            <family val="2"/>
          </rPr>
          <t xml:space="preserve">
Vul in JA of NEE</t>
        </r>
      </text>
    </comment>
    <comment ref="C50" authorId="0" shapeId="0">
      <text>
        <r>
          <rPr>
            <b/>
            <sz val="9"/>
            <color indexed="81"/>
            <rFont val="Tahoma"/>
            <family val="2"/>
          </rPr>
          <t>Rouwen, Henk (H.):</t>
        </r>
        <r>
          <rPr>
            <sz val="9"/>
            <color indexed="81"/>
            <rFont val="Tahoma"/>
            <family val="2"/>
          </rPr>
          <t xml:space="preserve">
Vul in JA of NEE</t>
        </r>
      </text>
    </comment>
  </commentList>
</comments>
</file>

<file path=xl/sharedStrings.xml><?xml version="1.0" encoding="utf-8"?>
<sst xmlns="http://schemas.openxmlformats.org/spreadsheetml/2006/main" count="217" uniqueCount="164">
  <si>
    <t>Contractjaar 1</t>
  </si>
  <si>
    <t>Contractjaar 2</t>
  </si>
  <si>
    <t>Contractjaar 3</t>
  </si>
  <si>
    <t>Contractjaar 4</t>
  </si>
  <si>
    <t>Contractjaar 5</t>
  </si>
  <si>
    <t>Contractjaar 6</t>
  </si>
  <si>
    <t>Prijs exclusief BTW</t>
  </si>
  <si>
    <t xml:space="preserve">Opleidingen </t>
  </si>
  <si>
    <t>Totaal</t>
  </si>
  <si>
    <t xml:space="preserve">Subtotaal Ondersteuning </t>
  </si>
  <si>
    <t xml:space="preserve">Subtotaal  Opleidingen </t>
  </si>
  <si>
    <t>Totaal Opleidingen en Ondersteuning</t>
  </si>
  <si>
    <t>Aantal groepen</t>
  </si>
  <si>
    <t>Tarief per groep</t>
  </si>
  <si>
    <t xml:space="preserve">Vul de gele velden in in de tabbladen 2 t/m 10 </t>
  </si>
  <si>
    <t>Vul de bedragen in zonder cijfers achter de komma</t>
  </si>
  <si>
    <t xml:space="preserve">Vul de bedragen in exclusief BTW deze wordt ophet totaalblad automatisch ingevuld </t>
  </si>
  <si>
    <t>Datum:</t>
  </si>
  <si>
    <t>&lt;in te vullen door Inschrijver&gt;</t>
  </si>
  <si>
    <t>Versie:</t>
  </si>
  <si>
    <t>Inschrijver:</t>
  </si>
  <si>
    <t>Functie:</t>
  </si>
  <si>
    <t>&lt;tekenbevoegde van Inschijver&gt;</t>
  </si>
  <si>
    <t>Handtekening:</t>
  </si>
  <si>
    <r>
      <t>&lt;</t>
    </r>
    <r>
      <rPr>
        <i/>
        <sz val="10"/>
        <color rgb="FFFF0000"/>
        <rFont val="Verdana"/>
        <family val="2"/>
      </rPr>
      <t>te ondertekenen door tekenbevoegde van Inschrijver</t>
    </r>
    <r>
      <rPr>
        <i/>
        <sz val="10"/>
        <rFont val="Verdana"/>
        <family val="2"/>
      </rPr>
      <t>&gt;</t>
    </r>
  </si>
  <si>
    <t>Uitnodiging tot Inschrijving
Niet Oppenbare Aanbesteding</t>
  </si>
  <si>
    <t xml:space="preserve">EA STAP applicatie </t>
  </si>
  <si>
    <t>0.1</t>
  </si>
  <si>
    <t>WIT</t>
  </si>
  <si>
    <t>GEEL</t>
  </si>
  <si>
    <t>Format</t>
  </si>
  <si>
    <t>Komma</t>
  </si>
  <si>
    <t>BTW</t>
  </si>
  <si>
    <t>Negatieve prijs</t>
  </si>
  <si>
    <t xml:space="preserve">Het is niet toegestaan negatieve bedragen in te vullen </t>
  </si>
  <si>
    <t>Vul hele bedragen in zonder cijfers achter de komma</t>
  </si>
  <si>
    <t>Valuta</t>
  </si>
  <si>
    <t>De in het prijzenblad gehanteerde valuta is Euro</t>
  </si>
  <si>
    <t>Invulinstructie Prijzenblad</t>
  </si>
  <si>
    <t xml:space="preserve">Gemiddelde exitkosten per jaar </t>
  </si>
  <si>
    <r>
      <t xml:space="preserve">Vul de bedragen in de tabbladen in </t>
    </r>
    <r>
      <rPr>
        <b/>
        <sz val="9"/>
        <rFont val="Arial"/>
        <family val="2"/>
      </rPr>
      <t>exclusief BTW</t>
    </r>
    <r>
      <rPr>
        <sz val="9"/>
        <rFont val="Arial"/>
        <family val="2"/>
      </rPr>
      <t xml:space="preserve"> deze wordt op het totaalblad automatisch ingevuld </t>
    </r>
  </si>
  <si>
    <t xml:space="preserve">Vaste All-in tarieven </t>
  </si>
  <si>
    <t xml:space="preserve">Alle tarieven zijn "all-in" zonder bijkomende kosten en vast gedurende de looptijd van de overeenkomst </t>
  </si>
  <si>
    <t>Additionele kosten</t>
  </si>
  <si>
    <t xml:space="preserve">Vul soort kosten in </t>
  </si>
  <si>
    <t xml:space="preserve">Additionele kosten die inschrijver in rekening wenst te brengen maar niet zijn onder te brengen in de andere tabbladen </t>
  </si>
  <si>
    <t xml:space="preserve">Totaal additionele kosten </t>
  </si>
  <si>
    <t>Contractjaar 7</t>
  </si>
  <si>
    <t>Contractjaar 8</t>
  </si>
  <si>
    <t xml:space="preserve">Contractjaar 8
</t>
  </si>
  <si>
    <t xml:space="preserve">Totaal CJ 1 t/m 8  </t>
  </si>
  <si>
    <t>Contrcatjaar 4</t>
  </si>
  <si>
    <t>Contrcatjaar 8</t>
  </si>
  <si>
    <t xml:space="preserve">Totaal CJ 
1 t/m 8  </t>
  </si>
  <si>
    <t xml:space="preserve">Totaal CJ 
6 t/m 8  </t>
  </si>
  <si>
    <t xml:space="preserve">Prijs inclusief 21% BTW </t>
  </si>
  <si>
    <t>soort en naam van de kosten</t>
  </si>
  <si>
    <t>0-1000</t>
  </si>
  <si>
    <t>Senior Medewerker/Vakspecialist rol A</t>
  </si>
  <si>
    <t>Medior Medewerker/Vakspecialist rol A</t>
  </si>
  <si>
    <t>Senior Medewerker/Vakspecialist rol C</t>
  </si>
  <si>
    <t>Medior Medewerker/Vakspecialist rol C</t>
  </si>
  <si>
    <t>Senior Medewerker/Vakspecialist rol D</t>
  </si>
  <si>
    <t>Medior Medewerker/Vakspecialist rol D</t>
  </si>
  <si>
    <r>
      <rPr>
        <sz val="7"/>
        <rFont val="Times New Roman"/>
        <family val="1"/>
      </rPr>
      <t xml:space="preserve"> </t>
    </r>
    <r>
      <rPr>
        <sz val="11"/>
        <rFont val="Calibri"/>
        <family val="2"/>
      </rPr>
      <t>Senior Medewerker/Vakspecialist rol B</t>
    </r>
  </si>
  <si>
    <r>
      <rPr>
        <sz val="7"/>
        <rFont val="Times New Roman"/>
        <family val="1"/>
      </rPr>
      <t xml:space="preserve"> </t>
    </r>
    <r>
      <rPr>
        <sz val="11"/>
        <rFont val="Calibri"/>
        <family val="2"/>
      </rPr>
      <t>Medior Medewerker/Vakspecialist rol B</t>
    </r>
  </si>
  <si>
    <t>Servicedesk medewerkers UWV voor 1e lijns support op de applicatie maximaal 5 deelnemers per groep</t>
  </si>
  <si>
    <t xml:space="preserve">ICT beheerders UWV voor standaard beheerstaken op de applicatie maximaal  5 deelnemers /groep </t>
  </si>
  <si>
    <t>1001-2000</t>
  </si>
  <si>
    <t>2001-3000</t>
  </si>
  <si>
    <t>3001-4000</t>
  </si>
  <si>
    <t xml:space="preserve">Staffel aantal gelijktijdige gebruikers  in enig contractjaar 
</t>
  </si>
  <si>
    <t xml:space="preserve">Het is Inschrijvers niet toegestaan  niet toegestaan wijzigingen in het format aan te brengen dit kan leiden tot uitsluiting </t>
  </si>
  <si>
    <r>
      <t>Ondersteuning bij implementatie/rol</t>
    </r>
    <r>
      <rPr>
        <b/>
        <sz val="9"/>
        <color rgb="FFFF0000"/>
        <rFont val="Verdana"/>
        <family val="2"/>
      </rPr>
      <t>*</t>
    </r>
  </si>
  <si>
    <r>
      <t>Aantal Uren</t>
    </r>
    <r>
      <rPr>
        <b/>
        <sz val="9"/>
        <color rgb="FFFF0000"/>
        <rFont val="Verdana"/>
        <family val="2"/>
      </rPr>
      <t xml:space="preserve"> **</t>
    </r>
  </si>
  <si>
    <r>
      <t xml:space="preserve">Uurtarief </t>
    </r>
    <r>
      <rPr>
        <b/>
        <sz val="9"/>
        <color rgb="FFFF0000"/>
        <rFont val="Verdana"/>
        <family val="2"/>
      </rPr>
      <t>***</t>
    </r>
  </si>
  <si>
    <t xml:space="preserve">Percentage Doorontwikkelen, Support en Onderhoud  </t>
  </si>
  <si>
    <t xml:space="preserve">Totaal CJ 1 t/m 8 </t>
  </si>
  <si>
    <t xml:space="preserve">Totaal/ staffel/contract jaar </t>
  </si>
  <si>
    <t xml:space="preserve">4001-5000
 (of hoger) </t>
  </si>
  <si>
    <t xml:space="preserve">Aantal gebruikers waarvoor het tarief geldig is </t>
  </si>
  <si>
    <t xml:space="preserve">Gebruiksrechten licenties inclusief dooro0ntwikkeling support en onderhoud </t>
  </si>
  <si>
    <r>
      <t>Exitkosten bij overdracht naar andere dienstverlener</t>
    </r>
    <r>
      <rPr>
        <b/>
        <u/>
        <sz val="11"/>
        <color theme="1"/>
        <rFont val="Verdana"/>
        <family val="2"/>
      </rPr>
      <t xml:space="preserve"> niet toerekenbaar</t>
    </r>
    <r>
      <rPr>
        <b/>
        <sz val="11"/>
        <color theme="1"/>
        <rFont val="Verdana"/>
        <family val="2"/>
      </rPr>
      <t xml:space="preserve"> aan inschrijver. Bij exit gedurende een contractjaar worden deze pro-rato per maand berekend</t>
    </r>
  </si>
  <si>
    <t xml:space="preserve">Toename/Afname tarieven </t>
  </si>
  <si>
    <t xml:space="preserve">Totaal Contractjaar 1 t/m 5 </t>
  </si>
  <si>
    <t xml:space="preserve">Totaal Contractjaar 6 t/m 8 </t>
  </si>
  <si>
    <t>Kosten per kwartaal  bij vooruitbetaling per kwartaal</t>
  </si>
  <si>
    <t>Werkelijk te betalen  tarief voor  Doorontwikkelen, Support en Onderhoud per staffel</t>
  </si>
  <si>
    <t>Kortingsbedrag per kwartaal /staffel</t>
  </si>
  <si>
    <t xml:space="preserve">Kosten per jaar bij vooruitbetaling per jaar </t>
  </si>
  <si>
    <t xml:space="preserve">Totaal kosten contractjaar 1 t/m 8 inclusief jaarbetalings korting </t>
  </si>
  <si>
    <t xml:space="preserve">Totaal kosten contractjaar 1 t/m 8 inclusief kwartaalbetalings korting </t>
  </si>
  <si>
    <r>
      <t>Werkelijk te betalen tarief/
gebruiker/jaar</t>
    </r>
    <r>
      <rPr>
        <b/>
        <sz val="9"/>
        <color rgb="FFFF0000"/>
        <rFont val="Verdana"/>
        <family val="2"/>
      </rPr>
      <t>*</t>
    </r>
  </si>
  <si>
    <t>Parmetrisering standaard functionals</t>
  </si>
  <si>
    <t xml:space="preserve">** Aantal benodigde uren is door UWV opgenomen om een 1e vergelijking te kunnen maken  tussen de aangeboden tarieven </t>
  </si>
  <si>
    <t>Realisatie/uitvoering implementatie</t>
  </si>
  <si>
    <t xml:space="preserve">Totaal aantal uren </t>
  </si>
  <si>
    <t>(Project) Management implementatie</t>
  </si>
  <si>
    <r>
      <t xml:space="preserve">Functie benaming zoals door Inschrijver gehanteerd </t>
    </r>
    <r>
      <rPr>
        <b/>
        <sz val="9"/>
        <color rgb="FFFF0000"/>
        <rFont val="Verdana"/>
        <family val="2"/>
      </rPr>
      <t>*</t>
    </r>
  </si>
  <si>
    <t xml:space="preserve">Ondersteuning en Opleiding </t>
  </si>
  <si>
    <t>Non standaard Support/nazorg</t>
  </si>
  <si>
    <t>Kosten Ondersteuning en Opleiding</t>
  </si>
  <si>
    <r>
      <rPr>
        <b/>
        <sz val="9"/>
        <color theme="1"/>
        <rFont val="Verdana"/>
        <family val="2"/>
      </rPr>
      <t>Exitkosten bij overdracht naar andere dienstverlener</t>
    </r>
    <r>
      <rPr>
        <sz val="9"/>
        <color theme="1"/>
        <rFont val="Verdana"/>
        <family val="2"/>
      </rPr>
      <t xml:space="preserve"> </t>
    </r>
  </si>
  <si>
    <t>Totaal kosten van gebruiksrechten bij 5000 gebruikers (som der staffel tarieven)</t>
  </si>
  <si>
    <t>*NB: tarief/gebruiker moet per opvolgende staffel gelijk blijven of afnemen</t>
  </si>
  <si>
    <t xml:space="preserve">Totaal </t>
  </si>
  <si>
    <t xml:space="preserve">Totaal kosten per jaar/staffel </t>
  </si>
  <si>
    <r>
      <t xml:space="preserve">***  Het opgegeven uurtarief is ook geldig indien </t>
    </r>
    <r>
      <rPr>
        <b/>
        <u/>
        <sz val="9"/>
        <color rgb="FFFF0000"/>
        <rFont val="Verdana"/>
        <family val="2"/>
      </rPr>
      <t>naast</t>
    </r>
    <r>
      <rPr>
        <b/>
        <sz val="9"/>
        <color rgb="FFFF0000"/>
        <rFont val="Verdana"/>
        <family val="2"/>
      </rPr>
      <t xml:space="preserve"> de tot deze opdracht behorende werkzaamheden een beroep op inschrijver gedaan wordt voor advies/consultancy i.h.k van deze opdracht </t>
    </r>
  </si>
  <si>
    <t xml:space="preserve">* Beschrijving van de rollen en functie zoals door Inschrijver gehanteerd dient u als bijlage toe te voegen bij uw inschrijving </t>
  </si>
  <si>
    <t xml:space="preserve">Inzicht in Gemiddeld uurtarief ter verificatie </t>
  </si>
  <si>
    <t xml:space="preserve">De opgegeven tarieven zijn vast gedurende de gehele contractperiode behoudens uitkomst van benchmarkprocedure en 
indexatie met ingang van contract jaar 3  conform de CBS index Zakelijke en ICT-dienstverlening tabel 62 IT-dienstverlening waarbij dan de index aan het begin van contractjaar 2 de referentie zal zijn </t>
  </si>
  <si>
    <t>Kosten Gebruiksrechten Licenties incl doorontwikkeling &amp; Support en Onderhoud</t>
  </si>
  <si>
    <r>
      <t xml:space="preserve">Ondersteuning om de applicatie </t>
    </r>
    <r>
      <rPr>
        <b/>
        <u/>
        <sz val="11"/>
        <color rgb="FFFF0000"/>
        <rFont val="Verdana"/>
        <family val="2"/>
      </rPr>
      <t>gebruiksklaar</t>
    </r>
    <r>
      <rPr>
        <sz val="11"/>
        <color theme="1"/>
        <rFont val="Verdana"/>
        <family val="2"/>
      </rPr>
      <t xml:space="preserve"> op te leveren en Opleiding voor effectief gebruik door opdrachtgever</t>
    </r>
  </si>
  <si>
    <t>Taak</t>
  </si>
  <si>
    <t>Onderhoud en support bij afkoop eeuwigdurend gebruiksrecht</t>
  </si>
  <si>
    <t>contract jaar 1</t>
  </si>
  <si>
    <t>contract jaar 2</t>
  </si>
  <si>
    <t>contract jaar 3</t>
  </si>
  <si>
    <t>contract jaar 4</t>
  </si>
  <si>
    <t>contract jaar 5</t>
  </si>
  <si>
    <t xml:space="preserve">Totaal kosten Afkoop inclusief onderhoud en support </t>
  </si>
  <si>
    <t xml:space="preserve">
Kortings % bij vooruit betaling per kwartaal voorafgaand aan een contractkwartaal</t>
  </si>
  <si>
    <t xml:space="preserve">Kortingsalternatief 1 van toepassing ? </t>
  </si>
  <si>
    <t>JA /NEE ?</t>
  </si>
  <si>
    <t xml:space="preserve">
Kortings % bij vooruit betaling per jaar betaling voorafgaand aan een contractjaar</t>
  </si>
  <si>
    <t>Kortingsbedrag per jaar/staffel</t>
  </si>
  <si>
    <t xml:space="preserve">Kortingsalternatief 2 van toepassing ? </t>
  </si>
  <si>
    <t>De geel gemarkeerde cellen in de achterliggende tabbladen dienen door Inschrijver te worden ingevuld (ook op het voorblad)!</t>
  </si>
  <si>
    <t>LICHT GROEN</t>
  </si>
  <si>
    <t>DONKER GROEN</t>
  </si>
  <si>
    <t>De lichtgroen gemarkeerde velden geven berekende tussen totalen weer en mogen door Inschrijver niet worden veranderd</t>
  </si>
  <si>
    <t>De donkergoen gemaarkeerde velden geven berekende totalen weer en mogen door Inschrijver niet worden veranderd</t>
  </si>
  <si>
    <t>De wit gemarkeerde cellen bevatten vooraf ingevulde waarden of berekeningen en mogen door Inschrijver niet worden veranderd</t>
  </si>
  <si>
    <t xml:space="preserve">BLAUW </t>
  </si>
  <si>
    <t>De blauw gemarkeerde velden bevatten controle informatie en mogen door Inschrijver niet worden veranderd</t>
  </si>
  <si>
    <t>Tabblad 2</t>
  </si>
  <si>
    <t xml:space="preserve">Tabblad 3 </t>
  </si>
  <si>
    <t>Tabblad 4</t>
  </si>
  <si>
    <t xml:space="preserve">Tabblad 5 </t>
  </si>
  <si>
    <t>Kosten per kwartaal per staffel zonder korting 
zijnde contractjaarkosten per stafel/4</t>
  </si>
  <si>
    <t xml:space="preserve">Kosten per jaar per staffel  zonder korting </t>
  </si>
  <si>
    <t>Door UWV te betalen kosten per maand per staffel bij achterafbetaling per maand zijnde contractjaarkosten per stafel/12</t>
  </si>
  <si>
    <t>Kortingsalternatief 3 van toepasing ?</t>
  </si>
  <si>
    <r>
      <t xml:space="preserve">
Kosten voor afkoop van een eeuwigdurend gebruiksrecht licenties middels een enterprise agreement </t>
    </r>
    <r>
      <rPr>
        <b/>
        <sz val="9"/>
        <color theme="1"/>
        <rFont val="Verdana"/>
        <family val="2"/>
      </rPr>
      <t>zonder beperkingen in het aantal gebruikers</t>
    </r>
    <r>
      <rPr>
        <sz val="9"/>
        <color theme="1"/>
        <rFont val="Verdana"/>
        <family val="2"/>
      </rPr>
      <t xml:space="preserve"> binnen UWV met betaling voorafgaand aan contractjaar 1 t/m 5  in 5 gelijke  termijnen. </t>
    </r>
    <r>
      <rPr>
        <sz val="9"/>
        <color rgb="FFFF0000"/>
        <rFont val="Verdana"/>
        <family val="2"/>
      </rPr>
      <t>LET OP DEZE AFKOOP KOSTEN KOMEN NIET IN AANMERKING VOOR TOEPASSEN INDEXATIE !</t>
    </r>
  </si>
  <si>
    <t xml:space="preserve">Let op ! de opgevoerde exitkosten dienen per contractjaar te dalen </t>
  </si>
  <si>
    <r>
      <rPr>
        <b/>
        <sz val="9"/>
        <color rgb="FFFF0000"/>
        <rFont val="Verdana"/>
        <family val="2"/>
      </rPr>
      <t>Situatie 1</t>
    </r>
    <r>
      <rPr>
        <b/>
        <sz val="9"/>
        <color theme="1"/>
        <rFont val="Verdana"/>
        <family val="2"/>
      </rPr>
      <t xml:space="preserve"> 
Bij betalingen gebaseerd op jaarlijkse gebruiksrechten</t>
    </r>
  </si>
  <si>
    <r>
      <rPr>
        <b/>
        <sz val="9"/>
        <color rgb="FFFF0000"/>
        <rFont val="Verdana"/>
        <family val="2"/>
      </rPr>
      <t>Situatie 2</t>
    </r>
    <r>
      <rPr>
        <b/>
        <sz val="9"/>
        <color theme="1"/>
        <rFont val="Verdana"/>
        <family val="2"/>
      </rPr>
      <t xml:space="preserve">
Bij betalingen op basis van afkoop licenties indien kortingsalternatief 3 van toepassing is </t>
    </r>
  </si>
  <si>
    <t xml:space="preserve"> </t>
  </si>
  <si>
    <t>Totaal (fictieve*) aanneemsom</t>
  </si>
  <si>
    <t xml:space="preserve">Totaal (fictieve*) aanneemsom indien kortingsalternatief 2** wordt aangeboden </t>
  </si>
  <si>
    <t xml:space="preserve">Totaal (fictieve*) aanneemsom indien kortingsalternatief 3** wordt aangeboden </t>
  </si>
  <si>
    <t xml:space="preserve">Totaal (fictieve*) aanneemsom indien kortingsalternatief 1** wordt aangeboden </t>
  </si>
  <si>
    <r>
      <t>Bijlage 12</t>
    </r>
    <r>
      <rPr>
        <b/>
        <sz val="14"/>
        <color rgb="FFFF0000"/>
        <rFont val="Verdana"/>
        <family val="2"/>
      </rPr>
      <t xml:space="preserve"> </t>
    </r>
    <r>
      <rPr>
        <b/>
        <sz val="14"/>
        <rFont val="Verdana"/>
        <family val="2"/>
      </rPr>
      <t>Prijzenblad</t>
    </r>
  </si>
  <si>
    <t>Referentienummer SZE020.20.07.2021, TN: 321834</t>
  </si>
  <si>
    <t>Naam inschrijver</t>
  </si>
  <si>
    <t>Vul hier uw bedrijfsnaam in !</t>
  </si>
  <si>
    <t>Versie 1.2 aangepast n.a.v NVI 2</t>
  </si>
  <si>
    <r>
      <t xml:space="preserve">De bij inschrijving opgegeven tarieven zijn vast gedurende de gehele looptijd van de overeenkomst en vormen in relatie tot de uitgevoerde werkzaamheden en dienstverlening de basis voor de facturatie
Indexatie is toegestaan met ingang van contract jaar 3 nadat deze minimaal 2 maanden vooraf schriftelijk is aangekondigd .
De te hanteren index is CBS index Zakelijke en ICT-dienstverlening tabel 62 IT-dienstverlening waarbij alsdan de index aan het begin van contractjaar 2 de referentie zal zijn.
  </t>
    </r>
    <r>
      <rPr>
        <b/>
        <sz val="10"/>
        <color rgb="FFFF0000"/>
        <rFont val="Verdana"/>
        <family val="2"/>
      </rPr>
      <t>*</t>
    </r>
    <r>
      <rPr>
        <sz val="10"/>
        <color rgb="FFFF0000"/>
        <rFont val="Verdana"/>
        <family val="2"/>
      </rPr>
      <t xml:space="preserve">Er wordt gesproken over een fictieve aanneemsom omdat het aantal op te leiden groepen kan wijzigen, het aantal gebruikers kan wijzigen en het niet bekend is of en zo ja wanneer er een eventuele exit plaats zal vinden. 
Voor de berekening worden daarom de gemiddelde exitkosten per jaar gebruikt 
</t>
    </r>
    <r>
      <rPr>
        <b/>
        <sz val="10"/>
        <color rgb="FFFF0000"/>
        <rFont val="Verdana"/>
        <family val="2"/>
      </rPr>
      <t>*</t>
    </r>
    <r>
      <rPr>
        <sz val="10"/>
        <color rgb="FFFF0000"/>
        <rFont val="Verdana"/>
        <family val="2"/>
      </rPr>
      <t xml:space="preserve">De fictieve aanneemsom uit Cel D2 wordt voor alle Inschrijvers gebruikt om de prijs per kwaliteitpunt te bereken uitgaande van maandbetaling achteraf.
</t>
    </r>
    <r>
      <rPr>
        <b/>
        <sz val="10"/>
        <color rgb="FFFF0000"/>
        <rFont val="Verdana"/>
        <family val="2"/>
      </rPr>
      <t>**</t>
    </r>
    <r>
      <rPr>
        <sz val="10"/>
        <color rgb="FFFF0000"/>
        <rFont val="Verdana"/>
        <family val="2"/>
      </rPr>
      <t xml:space="preserve">Indien er door een door uitendelijke winnende Inschrijver met de beste PKV (BPKV) een kortingsalternatief is aangeboden als gevolg van een ander betalingschema of afkoop gebruiksrechten licenties kan UWV er voor kiezen om bij contracatering  gebruik te maken van het geboden kortingsalternatief mocht dit voor UWV een gunstigere B-Case opleveren. </t>
    </r>
  </si>
  <si>
    <t>Train de (UWV) trainer die de kennis moet overdragen naar gebruikers maximaal  8 deelnemers /groep</t>
  </si>
  <si>
    <t>Junior Medewerker /Vakspecialist rol A</t>
  </si>
  <si>
    <t>Junior Medewerker /Vakspecialist rol B</t>
  </si>
  <si>
    <r>
      <rPr>
        <sz val="7"/>
        <rFont val="Times New Roman"/>
        <family val="1"/>
      </rPr>
      <t xml:space="preserve"> </t>
    </r>
    <r>
      <rPr>
        <sz val="11"/>
        <rFont val="Calibri"/>
        <family val="2"/>
      </rPr>
      <t>Junior Medewerker /Vakspecialist rol C</t>
    </r>
  </si>
  <si>
    <t>Junior Medewerker /Vakspecialist rol D</t>
  </si>
  <si>
    <r>
      <t xml:space="preserve">Hierna bieden wij u de mogelijkheid tot het </t>
    </r>
    <r>
      <rPr>
        <b/>
        <sz val="9"/>
        <color rgb="FFFF0000"/>
        <rFont val="Verdana"/>
        <family val="2"/>
      </rPr>
      <t>vrijwillig</t>
    </r>
    <r>
      <rPr>
        <sz val="9"/>
        <color rgb="FFFF0000"/>
        <rFont val="Verdana"/>
        <family val="2"/>
      </rPr>
      <t xml:space="preserve"> bieden van (betalings)korting indien UWV een eerdere betaling doet dan standaard achteraf per maand, of bij afkoop van gebruiksrechten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</si>
</sst>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44" formatCode="_ &quot;€&quot;\ * #,##0.00_ ;_ &quot;€&quot;\ * \-#,##0.00_ ;_ &quot;€&quot;\ * &quot;-&quot;??_ ;_ @_ "/>
    <numFmt numFmtId="164" formatCode="&quot;€&quot;\ #,##0.00"/>
    <numFmt numFmtId="165" formatCode="&quot;€&quot;\ #,##0"/>
  </numFmts>
  <fonts count="33" x14ac:knownFonts="1">
    <font>
      <sz val="9"/>
      <color theme="1"/>
      <name val="Verdana"/>
      <family val="2"/>
    </font>
    <font>
      <b/>
      <sz val="9"/>
      <color theme="1"/>
      <name val="Verdana"/>
      <family val="2"/>
    </font>
    <font>
      <sz val="9"/>
      <color rgb="FFFF0000"/>
      <name val="Verdana"/>
      <family val="2"/>
    </font>
    <font>
      <b/>
      <sz val="11"/>
      <color theme="1"/>
      <name val="Verdana"/>
      <family val="2"/>
    </font>
    <font>
      <sz val="11"/>
      <color theme="1"/>
      <name val="Verdana"/>
      <family val="2"/>
    </font>
    <font>
      <sz val="11"/>
      <name val="Arial"/>
      <family val="2"/>
    </font>
    <font>
      <sz val="10"/>
      <name val="Arial"/>
      <family val="2"/>
    </font>
    <font>
      <b/>
      <sz val="14"/>
      <name val="Verdana"/>
      <family val="2"/>
    </font>
    <font>
      <b/>
      <sz val="10"/>
      <name val="Verdana"/>
      <family val="2"/>
    </font>
    <font>
      <i/>
      <sz val="10"/>
      <name val="Verdana"/>
      <family val="2"/>
    </font>
    <font>
      <sz val="14"/>
      <name val="Verdana"/>
      <family val="2"/>
    </font>
    <font>
      <i/>
      <sz val="10"/>
      <color rgb="FFFF0000"/>
      <name val="Verdana"/>
      <family val="2"/>
    </font>
    <font>
      <b/>
      <sz val="11"/>
      <color rgb="FFFF0000"/>
      <name val="Verdana"/>
      <family val="2"/>
    </font>
    <font>
      <b/>
      <sz val="14"/>
      <color rgb="FFFF0000"/>
      <name val="Verdana"/>
      <family val="2"/>
    </font>
    <font>
      <b/>
      <sz val="10"/>
      <color rgb="FFFF0000"/>
      <name val="Verdana"/>
      <family val="2"/>
    </font>
    <font>
      <sz val="9"/>
      <name val="Arial"/>
      <family val="2"/>
    </font>
    <font>
      <b/>
      <sz val="9"/>
      <name val="Arial"/>
      <family val="2"/>
    </font>
    <font>
      <i/>
      <sz val="9"/>
      <color rgb="FFFF0000"/>
      <name val="Verdana"/>
      <family val="2"/>
    </font>
    <font>
      <sz val="9"/>
      <name val="Verdana"/>
      <family val="2"/>
    </font>
    <font>
      <b/>
      <sz val="9"/>
      <name val="Verdana"/>
      <family val="2"/>
    </font>
    <font>
      <sz val="10"/>
      <color rgb="FFFF0000"/>
      <name val="Verdana"/>
      <family val="2"/>
    </font>
    <font>
      <b/>
      <sz val="9"/>
      <color rgb="FFFF0000"/>
      <name val="Verdana"/>
      <family val="2"/>
    </font>
    <font>
      <sz val="11"/>
      <name val="Calibri"/>
      <family val="2"/>
    </font>
    <font>
      <sz val="7"/>
      <name val="Times New Roman"/>
      <family val="1"/>
    </font>
    <font>
      <b/>
      <u/>
      <sz val="11"/>
      <color rgb="FFFF0000"/>
      <name val="Verdana"/>
      <family val="2"/>
    </font>
    <font>
      <b/>
      <sz val="12"/>
      <color theme="1"/>
      <name val="Verdana"/>
      <family val="2"/>
    </font>
    <font>
      <b/>
      <u/>
      <sz val="11"/>
      <color theme="1"/>
      <name val="Verdana"/>
      <family val="2"/>
    </font>
    <font>
      <b/>
      <sz val="14"/>
      <color theme="1"/>
      <name val="Verdana"/>
      <family val="2"/>
    </font>
    <font>
      <b/>
      <sz val="11"/>
      <name val="Verdana"/>
      <family val="2"/>
    </font>
    <font>
      <i/>
      <sz val="9"/>
      <color theme="1"/>
      <name val="Verdana"/>
      <family val="2"/>
    </font>
    <font>
      <b/>
      <u/>
      <sz val="9"/>
      <color rgb="FFFF0000"/>
      <name val="Verdana"/>
      <family val="2"/>
    </font>
    <font>
      <sz val="9"/>
      <color indexed="81"/>
      <name val="Tahoma"/>
      <family val="2"/>
    </font>
    <font>
      <b/>
      <sz val="9"/>
      <color indexed="81"/>
      <name val="Tahoma"/>
      <family val="2"/>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FFCCFF"/>
        <bgColor indexed="64"/>
      </patternFill>
    </fill>
    <fill>
      <patternFill patternType="solid">
        <fgColor theme="0" tint="-0.249977111117893"/>
        <bgColor indexed="64"/>
      </patternFill>
    </fill>
    <fill>
      <patternFill patternType="solid">
        <fgColor rgb="FF92D050"/>
        <bgColor indexed="64"/>
      </patternFill>
    </fill>
    <fill>
      <patternFill patternType="solid">
        <fgColor rgb="FF88E4F6"/>
        <bgColor indexed="64"/>
      </patternFill>
    </fill>
    <fill>
      <patternFill patternType="solid">
        <fgColor rgb="FF00B0F0"/>
        <bgColor indexed="64"/>
      </patternFill>
    </fill>
    <fill>
      <patternFill patternType="solid">
        <fgColor rgb="FFFDAFB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6" fillId="0" borderId="0"/>
  </cellStyleXfs>
  <cellXfs count="259">
    <xf numFmtId="0" fontId="0" fillId="0" borderId="0" xfId="0"/>
    <xf numFmtId="0" fontId="1" fillId="0" borderId="0" xfId="0" applyFont="1"/>
    <xf numFmtId="0" fontId="3" fillId="0" borderId="0" xfId="0" applyFont="1"/>
    <xf numFmtId="0" fontId="1" fillId="0" borderId="0" xfId="0" applyFont="1" applyFill="1" applyAlignment="1">
      <alignment vertical="top" wrapText="1"/>
    </xf>
    <xf numFmtId="0" fontId="1" fillId="0" borderId="0" xfId="0" applyFont="1" applyFill="1" applyAlignment="1">
      <alignment vertical="top"/>
    </xf>
    <xf numFmtId="0" fontId="0" fillId="0" borderId="1" xfId="0" applyBorder="1"/>
    <xf numFmtId="0" fontId="0" fillId="0" borderId="4" xfId="0" applyBorder="1"/>
    <xf numFmtId="0" fontId="1" fillId="0" borderId="0" xfId="0" applyFont="1" applyFill="1" applyBorder="1"/>
    <xf numFmtId="0" fontId="0" fillId="0" borderId="0" xfId="0" applyBorder="1"/>
    <xf numFmtId="0" fontId="0" fillId="0" borderId="7" xfId="0" applyBorder="1"/>
    <xf numFmtId="0" fontId="0" fillId="0" borderId="6" xfId="0" applyBorder="1"/>
    <xf numFmtId="0" fontId="0" fillId="0" borderId="8" xfId="0" applyBorder="1"/>
    <xf numFmtId="0" fontId="0" fillId="0" borderId="9" xfId="0" applyBorder="1"/>
    <xf numFmtId="0" fontId="1" fillId="0" borderId="0" xfId="0" applyFont="1" applyBorder="1"/>
    <xf numFmtId="0" fontId="0" fillId="0" borderId="10" xfId="0" applyBorder="1"/>
    <xf numFmtId="0" fontId="0" fillId="0" borderId="11" xfId="0" applyBorder="1"/>
    <xf numFmtId="0" fontId="0" fillId="0" borderId="12" xfId="0" applyBorder="1"/>
    <xf numFmtId="0" fontId="0" fillId="0" borderId="13" xfId="0" applyBorder="1"/>
    <xf numFmtId="0" fontId="1" fillId="3" borderId="2" xfId="0" applyFont="1" applyFill="1" applyBorder="1"/>
    <xf numFmtId="0" fontId="1" fillId="0" borderId="12" xfId="0" applyFont="1" applyFill="1" applyBorder="1"/>
    <xf numFmtId="0" fontId="0" fillId="0" borderId="0" xfId="0" applyFont="1" applyBorder="1"/>
    <xf numFmtId="0" fontId="0" fillId="0" borderId="0" xfId="0" applyFill="1" applyBorder="1"/>
    <xf numFmtId="0" fontId="0" fillId="0" borderId="13" xfId="0" applyBorder="1" applyAlignment="1">
      <alignment vertical="top"/>
    </xf>
    <xf numFmtId="0" fontId="1" fillId="0" borderId="2" xfId="0" applyFont="1" applyFill="1" applyBorder="1" applyAlignment="1">
      <alignment vertical="top"/>
    </xf>
    <xf numFmtId="0" fontId="0" fillId="0" borderId="14" xfId="0" applyBorder="1"/>
    <xf numFmtId="0" fontId="1" fillId="0" borderId="2" xfId="0" applyFont="1" applyBorder="1"/>
    <xf numFmtId="0" fontId="4" fillId="2" borderId="3" xfId="0" applyFont="1" applyFill="1" applyBorder="1"/>
    <xf numFmtId="0" fontId="4" fillId="2" borderId="4" xfId="0" applyFont="1" applyFill="1" applyBorder="1"/>
    <xf numFmtId="0" fontId="4" fillId="2" borderId="5" xfId="0" applyFont="1" applyFill="1" applyBorder="1"/>
    <xf numFmtId="0" fontId="5" fillId="5" borderId="0" xfId="0" applyFont="1" applyFill="1" applyAlignment="1">
      <alignment horizontal="left" vertical="top" wrapText="1"/>
    </xf>
    <xf numFmtId="0" fontId="7" fillId="6" borderId="0" xfId="1" applyNumberFormat="1" applyFont="1" applyFill="1" applyAlignment="1">
      <alignment horizontal="center"/>
    </xf>
    <xf numFmtId="0" fontId="8" fillId="6" borderId="0" xfId="1" applyNumberFormat="1" applyFont="1" applyFill="1" applyAlignment="1">
      <alignment horizontal="center" wrapText="1"/>
    </xf>
    <xf numFmtId="0" fontId="7" fillId="6" borderId="0" xfId="1" applyNumberFormat="1" applyFont="1" applyFill="1" applyAlignment="1">
      <alignment horizontal="center" wrapText="1"/>
    </xf>
    <xf numFmtId="14" fontId="9" fillId="7" borderId="15" xfId="1" applyNumberFormat="1" applyFont="1" applyFill="1" applyBorder="1" applyAlignment="1" applyProtection="1">
      <alignment horizontal="center"/>
      <protection locked="0"/>
    </xf>
    <xf numFmtId="0" fontId="10" fillId="6" borderId="0" xfId="1" applyFont="1" applyFill="1"/>
    <xf numFmtId="14" fontId="9" fillId="0" borderId="15" xfId="1" applyNumberFormat="1" applyFont="1" applyFill="1" applyBorder="1" applyAlignment="1">
      <alignment horizontal="center"/>
    </xf>
    <xf numFmtId="14" fontId="11" fillId="7" borderId="15" xfId="1" applyNumberFormat="1" applyFont="1" applyFill="1" applyBorder="1" applyAlignment="1" applyProtection="1">
      <alignment horizontal="center"/>
      <protection locked="0"/>
    </xf>
    <xf numFmtId="14" fontId="9" fillId="7" borderId="15" xfId="1" applyNumberFormat="1" applyFont="1" applyFill="1" applyBorder="1" applyAlignment="1" applyProtection="1">
      <alignment horizontal="center" vertical="center"/>
      <protection locked="0"/>
    </xf>
    <xf numFmtId="0" fontId="5" fillId="0" borderId="0" xfId="0" applyFont="1" applyFill="1" applyAlignment="1">
      <alignment horizontal="left" vertical="top" wrapText="1"/>
    </xf>
    <xf numFmtId="0" fontId="4" fillId="0" borderId="0" xfId="0" applyFont="1" applyBorder="1"/>
    <xf numFmtId="0" fontId="12" fillId="0" borderId="2" xfId="0" applyFont="1" applyBorder="1"/>
    <xf numFmtId="0" fontId="4" fillId="8" borderId="2" xfId="0" applyFont="1" applyFill="1" applyBorder="1"/>
    <xf numFmtId="0" fontId="0" fillId="0" borderId="2" xfId="0" applyFont="1" applyBorder="1" applyAlignment="1">
      <alignment horizontal="center" vertical="center"/>
    </xf>
    <xf numFmtId="0" fontId="0" fillId="0" borderId="16" xfId="0" applyFont="1" applyBorder="1" applyAlignment="1">
      <alignment vertical="center"/>
    </xf>
    <xf numFmtId="0" fontId="0" fillId="0" borderId="0" xfId="0" applyFont="1"/>
    <xf numFmtId="0" fontId="0" fillId="5" borderId="2" xfId="0" applyFont="1" applyFill="1" applyBorder="1" applyAlignment="1">
      <alignment horizontal="center" vertical="center"/>
    </xf>
    <xf numFmtId="0" fontId="0" fillId="0" borderId="2" xfId="0" applyFont="1" applyBorder="1"/>
    <xf numFmtId="0" fontId="0" fillId="0" borderId="16" xfId="0" applyFont="1" applyBorder="1"/>
    <xf numFmtId="0" fontId="15" fillId="0" borderId="0" xfId="0" applyFont="1" applyFill="1" applyBorder="1" applyAlignment="1">
      <alignment horizontal="left" vertical="top" wrapText="1"/>
    </xf>
    <xf numFmtId="42" fontId="0" fillId="4" borderId="1" xfId="0" applyNumberFormat="1" applyFill="1" applyBorder="1"/>
    <xf numFmtId="42" fontId="0" fillId="9" borderId="1" xfId="0" applyNumberFormat="1" applyFill="1" applyBorder="1"/>
    <xf numFmtId="42" fontId="0" fillId="0" borderId="22" xfId="0" applyNumberFormat="1" applyBorder="1"/>
    <xf numFmtId="0" fontId="1" fillId="0" borderId="26" xfId="0" applyFont="1" applyBorder="1"/>
    <xf numFmtId="0" fontId="1" fillId="0" borderId="20" xfId="0" applyFont="1" applyBorder="1"/>
    <xf numFmtId="0" fontId="1" fillId="0" borderId="21" xfId="0" applyFont="1" applyBorder="1"/>
    <xf numFmtId="0" fontId="0" fillId="0" borderId="27" xfId="0" applyBorder="1"/>
    <xf numFmtId="0" fontId="1" fillId="0" borderId="28" xfId="0" applyFont="1" applyBorder="1"/>
    <xf numFmtId="0" fontId="0" fillId="0" borderId="23" xfId="0" applyBorder="1"/>
    <xf numFmtId="0" fontId="0" fillId="0" borderId="26" xfId="0" applyBorder="1"/>
    <xf numFmtId="0" fontId="0" fillId="0" borderId="0" xfId="0" applyBorder="1" applyAlignment="1">
      <alignment vertical="top"/>
    </xf>
    <xf numFmtId="42" fontId="0" fillId="5" borderId="1" xfId="0" applyNumberFormat="1" applyFill="1" applyBorder="1" applyProtection="1">
      <protection locked="0"/>
    </xf>
    <xf numFmtId="0" fontId="1" fillId="0" borderId="3" xfId="0" applyFont="1" applyBorder="1" applyAlignment="1">
      <alignment vertical="top" wrapText="1"/>
    </xf>
    <xf numFmtId="0" fontId="1" fillId="0" borderId="1" xfId="0" applyFont="1" applyBorder="1" applyAlignment="1">
      <alignment vertical="top"/>
    </xf>
    <xf numFmtId="0" fontId="0" fillId="0" borderId="8" xfId="0" applyBorder="1" applyAlignment="1">
      <alignment vertical="top"/>
    </xf>
    <xf numFmtId="0" fontId="0" fillId="0" borderId="10" xfId="0" applyBorder="1" applyAlignment="1">
      <alignment vertical="top"/>
    </xf>
    <xf numFmtId="0" fontId="1" fillId="10" borderId="2" xfId="0" applyFont="1" applyFill="1" applyBorder="1"/>
    <xf numFmtId="0" fontId="3" fillId="10" borderId="3" xfId="0" applyFont="1" applyFill="1" applyBorder="1"/>
    <xf numFmtId="0" fontId="3" fillId="10" borderId="4" xfId="0" applyFont="1" applyFill="1" applyBorder="1"/>
    <xf numFmtId="0" fontId="3" fillId="10" borderId="5" xfId="0" applyFont="1" applyFill="1" applyBorder="1"/>
    <xf numFmtId="42" fontId="0" fillId="11" borderId="1" xfId="0" applyNumberFormat="1" applyFill="1" applyBorder="1"/>
    <xf numFmtId="42" fontId="3" fillId="0" borderId="1" xfId="0" applyNumberFormat="1" applyFont="1" applyBorder="1"/>
    <xf numFmtId="42" fontId="0" fillId="5" borderId="14" xfId="0" applyNumberFormat="1" applyFill="1" applyBorder="1" applyProtection="1">
      <protection locked="0"/>
    </xf>
    <xf numFmtId="0" fontId="0" fillId="0" borderId="16" xfId="0" applyBorder="1"/>
    <xf numFmtId="42" fontId="0" fillId="0" borderId="16" xfId="0" applyNumberFormat="1" applyFill="1" applyBorder="1"/>
    <xf numFmtId="0" fontId="1" fillId="0" borderId="30" xfId="0" applyFont="1" applyBorder="1" applyAlignment="1">
      <alignment horizontal="center" vertical="top" wrapText="1"/>
    </xf>
    <xf numFmtId="0" fontId="0" fillId="0" borderId="31" xfId="0" applyBorder="1"/>
    <xf numFmtId="0" fontId="0" fillId="0" borderId="33" xfId="0" applyBorder="1"/>
    <xf numFmtId="42" fontId="0" fillId="0" borderId="33" xfId="0" applyNumberFormat="1" applyFill="1" applyBorder="1"/>
    <xf numFmtId="42" fontId="0" fillId="0" borderId="4" xfId="0" applyNumberFormat="1" applyFill="1" applyBorder="1"/>
    <xf numFmtId="0" fontId="1" fillId="0" borderId="20" xfId="0" applyFont="1" applyBorder="1" applyAlignment="1">
      <alignment horizontal="center" vertical="top" wrapText="1"/>
    </xf>
    <xf numFmtId="0" fontId="1" fillId="0" borderId="29" xfId="0" applyFont="1" applyBorder="1" applyAlignment="1">
      <alignment horizontal="center" vertical="top" wrapText="1"/>
    </xf>
    <xf numFmtId="0" fontId="1" fillId="0" borderId="35" xfId="0" applyFont="1" applyBorder="1" applyAlignment="1">
      <alignment horizontal="center" vertical="top" wrapText="1"/>
    </xf>
    <xf numFmtId="0" fontId="1" fillId="0" borderId="27" xfId="0" applyFont="1" applyBorder="1"/>
    <xf numFmtId="0" fontId="17" fillId="0" borderId="27" xfId="0" applyFont="1" applyBorder="1" applyAlignment="1" applyProtection="1">
      <alignment wrapText="1"/>
      <protection locked="0"/>
    </xf>
    <xf numFmtId="0" fontId="17" fillId="0" borderId="28" xfId="0" applyFont="1" applyBorder="1" applyAlignment="1" applyProtection="1">
      <alignment wrapText="1"/>
      <protection locked="0"/>
    </xf>
    <xf numFmtId="42" fontId="0" fillId="0" borderId="37" xfId="0" applyNumberFormat="1" applyFill="1" applyBorder="1"/>
    <xf numFmtId="0" fontId="1" fillId="0" borderId="34" xfId="0" applyFont="1" applyBorder="1" applyAlignment="1">
      <alignment horizontal="center" vertical="top" wrapText="1"/>
    </xf>
    <xf numFmtId="42" fontId="0" fillId="0" borderId="36" xfId="0" applyNumberFormat="1" applyFill="1" applyBorder="1"/>
    <xf numFmtId="0" fontId="2" fillId="0" borderId="0" xfId="0" applyFont="1"/>
    <xf numFmtId="0" fontId="0" fillId="0" borderId="27" xfId="0" applyBorder="1" applyAlignment="1">
      <alignment wrapText="1"/>
    </xf>
    <xf numFmtId="0" fontId="22" fillId="0" borderId="1" xfId="0" applyFont="1" applyBorder="1" applyAlignment="1">
      <alignment vertical="center"/>
    </xf>
    <xf numFmtId="0" fontId="22" fillId="0" borderId="1" xfId="0" applyFont="1" applyBorder="1" applyAlignment="1"/>
    <xf numFmtId="0" fontId="0" fillId="0" borderId="27" xfId="0" applyBorder="1" applyAlignment="1">
      <alignment vertical="top" wrapText="1"/>
    </xf>
    <xf numFmtId="0" fontId="1" fillId="0" borderId="27" xfId="0" applyFont="1" applyBorder="1" applyAlignment="1">
      <alignment vertical="top"/>
    </xf>
    <xf numFmtId="42" fontId="0" fillId="0" borderId="1" xfId="0" applyNumberFormat="1" applyFill="1" applyBorder="1" applyProtection="1"/>
    <xf numFmtId="42" fontId="0" fillId="0" borderId="0" xfId="0" applyNumberFormat="1" applyFill="1" applyBorder="1" applyProtection="1"/>
    <xf numFmtId="42" fontId="18" fillId="0" borderId="1" xfId="0" applyNumberFormat="1" applyFont="1" applyBorder="1" applyAlignment="1" applyProtection="1">
      <alignment wrapText="1"/>
    </xf>
    <xf numFmtId="42" fontId="0" fillId="0" borderId="1" xfId="0" applyNumberFormat="1" applyFill="1" applyBorder="1"/>
    <xf numFmtId="42" fontId="0" fillId="4" borderId="1" xfId="0" applyNumberFormat="1" applyFill="1" applyBorder="1" applyProtection="1"/>
    <xf numFmtId="2" fontId="1" fillId="0" borderId="26" xfId="0" applyNumberFormat="1" applyFont="1" applyBorder="1" applyAlignment="1">
      <alignment vertical="top" wrapText="1"/>
    </xf>
    <xf numFmtId="0" fontId="1" fillId="0" borderId="27" xfId="0" applyFont="1" applyFill="1" applyBorder="1" applyAlignment="1">
      <alignment vertical="top" wrapText="1"/>
    </xf>
    <xf numFmtId="42" fontId="18" fillId="0" borderId="22" xfId="0" applyNumberFormat="1" applyFont="1" applyBorder="1" applyAlignment="1" applyProtection="1">
      <alignment wrapText="1"/>
    </xf>
    <xf numFmtId="0" fontId="1" fillId="0" borderId="27" xfId="0" applyFont="1" applyBorder="1" applyAlignment="1">
      <alignment horizontal="left" vertical="top" wrapText="1"/>
    </xf>
    <xf numFmtId="0" fontId="1" fillId="0" borderId="27" xfId="0" applyFont="1" applyBorder="1" applyAlignment="1">
      <alignment horizontal="center" vertical="top" wrapText="1"/>
    </xf>
    <xf numFmtId="0" fontId="1" fillId="0" borderId="28" xfId="0" applyFont="1" applyBorder="1" applyAlignment="1">
      <alignment horizontal="left" vertical="top" wrapText="1"/>
    </xf>
    <xf numFmtId="42" fontId="0" fillId="13" borderId="23" xfId="0" applyNumberFormat="1" applyFill="1" applyBorder="1" applyProtection="1"/>
    <xf numFmtId="2" fontId="1" fillId="0" borderId="40" xfId="0" applyNumberFormat="1" applyFont="1" applyBorder="1" applyAlignment="1">
      <alignment vertical="top" wrapText="1"/>
    </xf>
    <xf numFmtId="42" fontId="0" fillId="5" borderId="2" xfId="0" applyNumberFormat="1" applyFill="1" applyBorder="1" applyAlignment="1" applyProtection="1">
      <alignment vertical="center"/>
      <protection locked="0"/>
    </xf>
    <xf numFmtId="0" fontId="1" fillId="0" borderId="40" xfId="0" applyFont="1" applyFill="1" applyBorder="1" applyAlignment="1">
      <alignment vertical="top" wrapText="1"/>
    </xf>
    <xf numFmtId="42" fontId="18" fillId="0" borderId="41" xfId="0" applyNumberFormat="1" applyFont="1" applyBorder="1" applyAlignment="1" applyProtection="1">
      <alignment wrapText="1"/>
    </xf>
    <xf numFmtId="42" fontId="18" fillId="13" borderId="22" xfId="0" applyNumberFormat="1" applyFont="1" applyFill="1" applyBorder="1" applyAlignment="1" applyProtection="1">
      <alignment wrapText="1"/>
    </xf>
    <xf numFmtId="0" fontId="19" fillId="0" borderId="39" xfId="0" applyFont="1" applyBorder="1" applyAlignment="1" applyProtection="1">
      <alignment horizontal="right" vertical="top" wrapText="1"/>
      <protection locked="0"/>
    </xf>
    <xf numFmtId="0" fontId="19" fillId="0" borderId="21" xfId="0" applyFont="1" applyBorder="1" applyAlignment="1" applyProtection="1">
      <alignment horizontal="center" vertical="center" wrapText="1"/>
      <protection locked="0"/>
    </xf>
    <xf numFmtId="42" fontId="18" fillId="4" borderId="17" xfId="0" applyNumberFormat="1" applyFont="1" applyFill="1" applyBorder="1" applyAlignment="1" applyProtection="1">
      <alignment vertical="center" wrapText="1"/>
    </xf>
    <xf numFmtId="42" fontId="18" fillId="4" borderId="38" xfId="0" applyNumberFormat="1" applyFont="1" applyFill="1" applyBorder="1" applyAlignment="1" applyProtection="1">
      <alignment vertical="center" wrapText="1"/>
    </xf>
    <xf numFmtId="0" fontId="25" fillId="3" borderId="3" xfId="0" applyFont="1" applyFill="1" applyBorder="1"/>
    <xf numFmtId="0" fontId="0" fillId="3" borderId="4" xfId="0" applyFill="1" applyBorder="1"/>
    <xf numFmtId="0" fontId="0" fillId="3" borderId="5" xfId="0" applyFill="1" applyBorder="1"/>
    <xf numFmtId="0" fontId="2" fillId="0" borderId="2" xfId="0" applyFont="1" applyBorder="1"/>
    <xf numFmtId="0" fontId="0" fillId="12" borderId="0" xfId="0" applyFill="1" applyBorder="1"/>
    <xf numFmtId="42" fontId="0" fillId="5" borderId="2" xfId="0" applyNumberFormat="1" applyFill="1" applyBorder="1" applyProtection="1">
      <protection locked="0"/>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Fill="1" applyBorder="1" applyAlignment="1">
      <alignment horizontal="left" vertical="top" wrapText="1"/>
    </xf>
    <xf numFmtId="0" fontId="1" fillId="0" borderId="0" xfId="0" applyFont="1" applyFill="1" applyBorder="1" applyAlignment="1">
      <alignment horizontal="left" vertical="top" wrapText="1"/>
    </xf>
    <xf numFmtId="42" fontId="0" fillId="0" borderId="0" xfId="0" applyNumberFormat="1"/>
    <xf numFmtId="0" fontId="1" fillId="0" borderId="0" xfId="0" applyFont="1" applyBorder="1" applyAlignment="1">
      <alignment horizontal="left" vertical="top" wrapText="1"/>
    </xf>
    <xf numFmtId="42" fontId="7" fillId="0" borderId="0" xfId="0" applyNumberFormat="1" applyFont="1" applyFill="1" applyBorder="1" applyAlignment="1" applyProtection="1">
      <alignment wrapText="1"/>
    </xf>
    <xf numFmtId="0" fontId="1" fillId="0" borderId="18" xfId="0" applyFont="1" applyFill="1" applyBorder="1" applyAlignment="1">
      <alignment horizontal="left" vertical="top" wrapText="1"/>
    </xf>
    <xf numFmtId="164" fontId="0" fillId="0" borderId="0" xfId="0" applyNumberFormat="1" applyFill="1" applyBorder="1"/>
    <xf numFmtId="42" fontId="0" fillId="14" borderId="1" xfId="0" applyNumberFormat="1" applyFill="1" applyBorder="1"/>
    <xf numFmtId="0" fontId="1" fillId="0" borderId="27" xfId="0" applyFont="1" applyFill="1" applyBorder="1" applyAlignment="1">
      <alignment horizontal="left" vertical="top" wrapText="1"/>
    </xf>
    <xf numFmtId="42" fontId="0" fillId="14" borderId="22" xfId="0" applyNumberFormat="1" applyFill="1" applyBorder="1"/>
    <xf numFmtId="42" fontId="27" fillId="8" borderId="5" xfId="0" applyNumberFormat="1" applyFont="1" applyFill="1" applyBorder="1"/>
    <xf numFmtId="164" fontId="0" fillId="0" borderId="10" xfId="0" applyNumberFormat="1" applyFill="1" applyBorder="1"/>
    <xf numFmtId="0" fontId="1" fillId="0" borderId="9" xfId="0" applyFont="1" applyFill="1" applyBorder="1" applyAlignment="1">
      <alignment horizontal="left" vertical="top" wrapText="1"/>
    </xf>
    <xf numFmtId="42" fontId="0" fillId="14" borderId="25" xfId="0" applyNumberFormat="1" applyFill="1" applyBorder="1"/>
    <xf numFmtId="42" fontId="0" fillId="14" borderId="19" xfId="0" applyNumberFormat="1" applyFill="1" applyBorder="1"/>
    <xf numFmtId="0" fontId="1" fillId="0" borderId="3" xfId="0" applyFont="1" applyBorder="1"/>
    <xf numFmtId="0" fontId="1" fillId="0" borderId="34" xfId="0" applyFont="1" applyBorder="1"/>
    <xf numFmtId="0" fontId="1" fillId="0" borderId="36" xfId="0" applyFont="1" applyBorder="1"/>
    <xf numFmtId="0" fontId="0" fillId="0" borderId="16" xfId="0" applyBorder="1" applyAlignment="1">
      <alignment vertical="top" wrapText="1"/>
    </xf>
    <xf numFmtId="0" fontId="0" fillId="0" borderId="16" xfId="0" applyBorder="1" applyAlignment="1">
      <alignment wrapText="1"/>
    </xf>
    <xf numFmtId="0" fontId="1" fillId="0" borderId="4" xfId="0" applyFont="1" applyBorder="1"/>
    <xf numFmtId="0" fontId="0" fillId="0" borderId="28" xfId="0" applyBorder="1"/>
    <xf numFmtId="0" fontId="0" fillId="0" borderId="23" xfId="0" applyFill="1" applyBorder="1" applyProtection="1"/>
    <xf numFmtId="42" fontId="0" fillId="0" borderId="24" xfId="0" applyNumberFormat="1" applyBorder="1"/>
    <xf numFmtId="42" fontId="0" fillId="7" borderId="1" xfId="0" applyNumberFormat="1" applyFill="1" applyBorder="1"/>
    <xf numFmtId="42" fontId="19" fillId="0" borderId="0" xfId="0" applyNumberFormat="1" applyFont="1" applyFill="1" applyBorder="1" applyAlignment="1" applyProtection="1">
      <alignment wrapText="1"/>
    </xf>
    <xf numFmtId="0" fontId="0" fillId="0" borderId="0" xfId="0" applyFill="1"/>
    <xf numFmtId="42" fontId="1" fillId="14" borderId="22" xfId="0" applyNumberFormat="1" applyFont="1" applyFill="1" applyBorder="1" applyAlignment="1">
      <alignment horizontal="center" vertical="center"/>
    </xf>
    <xf numFmtId="42" fontId="18" fillId="0" borderId="38" xfId="0" applyNumberFormat="1" applyFont="1" applyFill="1" applyBorder="1" applyAlignment="1" applyProtection="1">
      <alignment vertical="center" wrapText="1"/>
    </xf>
    <xf numFmtId="42" fontId="18" fillId="0" borderId="22" xfId="0" applyNumberFormat="1" applyFont="1" applyFill="1" applyBorder="1" applyAlignment="1" applyProtection="1">
      <alignment wrapText="1"/>
    </xf>
    <xf numFmtId="42" fontId="0" fillId="13" borderId="1" xfId="0" applyNumberFormat="1" applyFill="1" applyBorder="1" applyProtection="1"/>
    <xf numFmtId="42" fontId="28" fillId="3" borderId="24" xfId="0" applyNumberFormat="1" applyFont="1" applyFill="1" applyBorder="1" applyAlignment="1" applyProtection="1">
      <alignment wrapText="1"/>
    </xf>
    <xf numFmtId="0" fontId="21" fillId="0" borderId="2" xfId="0" applyFont="1" applyBorder="1" applyAlignment="1">
      <alignment horizontal="left" vertical="top" wrapText="1"/>
    </xf>
    <xf numFmtId="0" fontId="2" fillId="0" borderId="1" xfId="0" applyFont="1" applyBorder="1" applyAlignment="1">
      <alignment wrapText="1"/>
    </xf>
    <xf numFmtId="0" fontId="0" fillId="0" borderId="3" xfId="0" applyFont="1" applyBorder="1" applyAlignment="1">
      <alignment vertical="top"/>
    </xf>
    <xf numFmtId="0" fontId="1" fillId="0" borderId="42" xfId="0" applyFont="1" applyFill="1" applyBorder="1" applyAlignment="1">
      <alignment horizontal="left" vertical="top" wrapText="1"/>
    </xf>
    <xf numFmtId="0" fontId="1" fillId="0" borderId="26" xfId="0" applyFont="1" applyBorder="1" applyAlignment="1">
      <alignment horizontal="left" vertical="top" wrapText="1"/>
    </xf>
    <xf numFmtId="0" fontId="0" fillId="0" borderId="22" xfId="0" applyFill="1" applyBorder="1"/>
    <xf numFmtId="0" fontId="0" fillId="0" borderId="1" xfId="0" applyFill="1" applyBorder="1"/>
    <xf numFmtId="0" fontId="1" fillId="0" borderId="3" xfId="0" applyFont="1" applyFill="1" applyBorder="1" applyAlignment="1">
      <alignment horizontal="left" vertical="top" wrapText="1"/>
    </xf>
    <xf numFmtId="42" fontId="28" fillId="3" borderId="2" xfId="0" applyNumberFormat="1" applyFont="1" applyFill="1" applyBorder="1" applyAlignment="1" applyProtection="1">
      <alignment wrapText="1"/>
    </xf>
    <xf numFmtId="42" fontId="1" fillId="14" borderId="25" xfId="0" applyNumberFormat="1" applyFont="1" applyFill="1" applyBorder="1" applyAlignment="1">
      <alignment vertical="top"/>
    </xf>
    <xf numFmtId="42" fontId="1" fillId="14" borderId="19" xfId="0" applyNumberFormat="1" applyFont="1" applyFill="1" applyBorder="1" applyAlignment="1">
      <alignment vertical="top"/>
    </xf>
    <xf numFmtId="165" fontId="0" fillId="0" borderId="0" xfId="0" applyNumberFormat="1"/>
    <xf numFmtId="0" fontId="21" fillId="0" borderId="0" xfId="0" applyFont="1" applyBorder="1" applyAlignment="1">
      <alignment horizontal="left" vertical="top" wrapText="1"/>
    </xf>
    <xf numFmtId="0" fontId="21" fillId="0" borderId="3" xfId="0" applyFont="1" applyFill="1" applyBorder="1" applyAlignment="1">
      <alignment horizontal="left" vertical="top" wrapText="1"/>
    </xf>
    <xf numFmtId="0" fontId="0" fillId="0" borderId="5" xfId="0" applyBorder="1"/>
    <xf numFmtId="0" fontId="21" fillId="0" borderId="8" xfId="0" applyFont="1" applyFill="1" applyBorder="1"/>
    <xf numFmtId="42" fontId="19" fillId="0" borderId="8" xfId="0" applyNumberFormat="1" applyFont="1" applyFill="1" applyBorder="1" applyAlignment="1" applyProtection="1">
      <alignment wrapText="1"/>
    </xf>
    <xf numFmtId="0" fontId="21" fillId="0" borderId="2" xfId="0" applyFont="1" applyFill="1" applyBorder="1" applyAlignment="1">
      <alignment horizontal="left" vertical="top" wrapText="1"/>
    </xf>
    <xf numFmtId="164" fontId="0" fillId="0" borderId="4" xfId="0" applyNumberFormat="1" applyFill="1" applyBorder="1"/>
    <xf numFmtId="0" fontId="21" fillId="0" borderId="7" xfId="0" applyFont="1" applyFill="1" applyBorder="1" applyAlignment="1">
      <alignment horizontal="left" vertical="top" wrapText="1"/>
    </xf>
    <xf numFmtId="0" fontId="0" fillId="0" borderId="1" xfId="0" applyBorder="1" applyAlignment="1">
      <alignment wrapText="1"/>
    </xf>
    <xf numFmtId="0" fontId="0" fillId="0" borderId="38" xfId="0" applyBorder="1" applyAlignment="1">
      <alignment wrapText="1"/>
    </xf>
    <xf numFmtId="0" fontId="0" fillId="0" borderId="17" xfId="0" applyFont="1" applyFill="1" applyBorder="1" applyAlignment="1">
      <alignment horizontal="left" vertical="top" wrapText="1"/>
    </xf>
    <xf numFmtId="44" fontId="0" fillId="13" borderId="17" xfId="0" applyNumberFormat="1" applyFill="1" applyBorder="1"/>
    <xf numFmtId="0" fontId="1" fillId="0" borderId="17" xfId="0" applyFont="1" applyFill="1" applyBorder="1" applyAlignment="1">
      <alignment horizontal="left" vertical="top" wrapText="1"/>
    </xf>
    <xf numFmtId="0" fontId="21" fillId="0" borderId="43" xfId="0" applyFont="1" applyBorder="1"/>
    <xf numFmtId="0" fontId="21" fillId="0" borderId="39" xfId="0" applyFont="1" applyBorder="1"/>
    <xf numFmtId="0" fontId="21" fillId="0" borderId="44" xfId="0" applyFont="1" applyBorder="1"/>
    <xf numFmtId="0" fontId="0" fillId="0" borderId="18" xfId="0" applyBorder="1" applyAlignment="1">
      <alignment wrapText="1"/>
    </xf>
    <xf numFmtId="0" fontId="1" fillId="0" borderId="16" xfId="0" applyFont="1" applyBorder="1" applyAlignment="1">
      <alignment vertical="center"/>
    </xf>
    <xf numFmtId="42" fontId="0" fillId="3" borderId="2" xfId="0" applyNumberFormat="1" applyFill="1" applyBorder="1"/>
    <xf numFmtId="42" fontId="3" fillId="3" borderId="2" xfId="0" applyNumberFormat="1" applyFont="1" applyFill="1" applyBorder="1"/>
    <xf numFmtId="42" fontId="0" fillId="0" borderId="2" xfId="0" applyNumberFormat="1" applyFill="1" applyBorder="1"/>
    <xf numFmtId="42" fontId="0" fillId="13" borderId="31" xfId="0" applyNumberFormat="1" applyFill="1" applyBorder="1"/>
    <xf numFmtId="42" fontId="0" fillId="13" borderId="32" xfId="0" applyNumberFormat="1" applyFill="1" applyBorder="1"/>
    <xf numFmtId="42" fontId="1" fillId="13" borderId="2" xfId="0" applyNumberFormat="1" applyFont="1" applyFill="1" applyBorder="1"/>
    <xf numFmtId="42" fontId="1" fillId="13" borderId="24" xfId="0" applyNumberFormat="1" applyFont="1" applyFill="1" applyBorder="1"/>
    <xf numFmtId="42" fontId="3" fillId="3" borderId="2" xfId="0" applyNumberFormat="1" applyFont="1" applyFill="1" applyBorder="1" applyAlignment="1">
      <alignment vertical="top"/>
    </xf>
    <xf numFmtId="0" fontId="0" fillId="13" borderId="2" xfId="0" applyFill="1" applyBorder="1" applyAlignment="1">
      <alignment horizontal="center" vertical="center"/>
    </xf>
    <xf numFmtId="0" fontId="0" fillId="15" borderId="2" xfId="0" applyFont="1" applyFill="1" applyBorder="1" applyAlignment="1">
      <alignment horizontal="center" vertical="center"/>
    </xf>
    <xf numFmtId="0" fontId="0" fillId="3" borderId="2" xfId="0" applyFill="1" applyBorder="1" applyAlignment="1">
      <alignment horizontal="center" vertical="center"/>
    </xf>
    <xf numFmtId="0" fontId="22" fillId="5" borderId="1" xfId="0" applyFont="1" applyFill="1" applyBorder="1" applyAlignment="1" applyProtection="1">
      <alignment vertical="center"/>
      <protection locked="0"/>
    </xf>
    <xf numFmtId="0" fontId="22" fillId="5" borderId="1" xfId="0" applyFont="1" applyFill="1" applyBorder="1" applyAlignment="1" applyProtection="1">
      <protection locked="0"/>
    </xf>
    <xf numFmtId="0" fontId="0" fillId="0" borderId="1" xfId="0" applyFill="1" applyBorder="1" applyProtection="1"/>
    <xf numFmtId="0" fontId="0" fillId="0" borderId="1" xfId="0" applyBorder="1" applyProtection="1"/>
    <xf numFmtId="9" fontId="18" fillId="5" borderId="2" xfId="0" applyNumberFormat="1" applyFont="1" applyFill="1" applyBorder="1" applyAlignment="1" applyProtection="1">
      <alignment vertical="center" wrapText="1"/>
      <protection locked="0"/>
    </xf>
    <xf numFmtId="9" fontId="0" fillId="5" borderId="38" xfId="0" applyNumberFormat="1" applyFill="1" applyBorder="1" applyProtection="1">
      <protection locked="0"/>
    </xf>
    <xf numFmtId="0" fontId="18" fillId="0" borderId="38" xfId="0" applyFont="1" applyBorder="1" applyAlignment="1" applyProtection="1">
      <alignment wrapText="1"/>
    </xf>
    <xf numFmtId="2" fontId="1" fillId="0" borderId="26" xfId="0" applyNumberFormat="1" applyFont="1" applyBorder="1" applyAlignment="1" applyProtection="1">
      <alignment vertical="top" wrapText="1"/>
    </xf>
    <xf numFmtId="0" fontId="19" fillId="0" borderId="39" xfId="0" applyFont="1" applyBorder="1" applyAlignment="1" applyProtection="1">
      <alignment horizontal="right" vertical="top" wrapText="1"/>
    </xf>
    <xf numFmtId="44" fontId="29" fillId="15" borderId="2" xfId="0" applyNumberFormat="1" applyFont="1" applyFill="1" applyBorder="1"/>
    <xf numFmtId="0" fontId="18" fillId="0" borderId="1" xfId="0" applyFont="1" applyBorder="1"/>
    <xf numFmtId="0" fontId="3" fillId="0" borderId="0" xfId="0" applyFont="1" applyFill="1" applyBorder="1" applyAlignment="1">
      <alignment horizontal="left" wrapText="1"/>
    </xf>
    <xf numFmtId="42" fontId="3" fillId="15" borderId="2" xfId="0" applyNumberFormat="1" applyFont="1" applyFill="1" applyBorder="1"/>
    <xf numFmtId="0" fontId="21" fillId="0" borderId="0" xfId="0" applyFont="1" applyBorder="1"/>
    <xf numFmtId="0" fontId="0" fillId="0" borderId="3" xfId="0" applyBorder="1"/>
    <xf numFmtId="0" fontId="0" fillId="0" borderId="5" xfId="0" applyFill="1" applyBorder="1"/>
    <xf numFmtId="42" fontId="0" fillId="0" borderId="4" xfId="0" applyNumberFormat="1" applyBorder="1"/>
    <xf numFmtId="42" fontId="0" fillId="5" borderId="20" xfId="0" applyNumberFormat="1" applyFill="1" applyBorder="1" applyProtection="1">
      <protection locked="0"/>
    </xf>
    <xf numFmtId="42" fontId="0" fillId="3" borderId="20" xfId="0" applyNumberFormat="1" applyFill="1" applyBorder="1" applyProtection="1">
      <protection locked="0"/>
    </xf>
    <xf numFmtId="42" fontId="0" fillId="3" borderId="20" xfId="0" applyNumberFormat="1" applyFill="1" applyBorder="1" applyProtection="1"/>
    <xf numFmtId="42" fontId="0" fillId="9" borderId="16" xfId="0" applyNumberFormat="1" applyFill="1" applyBorder="1"/>
    <xf numFmtId="0" fontId="0" fillId="12" borderId="2" xfId="0" applyFill="1" applyBorder="1"/>
    <xf numFmtId="42" fontId="0" fillId="7" borderId="16" xfId="0" applyNumberFormat="1" applyFill="1" applyBorder="1"/>
    <xf numFmtId="0" fontId="1" fillId="2" borderId="2" xfId="0" applyFont="1" applyFill="1" applyBorder="1"/>
    <xf numFmtId="42" fontId="3" fillId="0" borderId="16" xfId="0" applyNumberFormat="1" applyFont="1" applyBorder="1"/>
    <xf numFmtId="0" fontId="1" fillId="16" borderId="46" xfId="0" applyFont="1" applyFill="1" applyBorder="1"/>
    <xf numFmtId="0" fontId="0" fillId="16" borderId="2" xfId="0" applyFill="1" applyBorder="1"/>
    <xf numFmtId="0" fontId="1" fillId="16" borderId="18" xfId="0" applyFont="1" applyFill="1" applyBorder="1"/>
    <xf numFmtId="0" fontId="0" fillId="16" borderId="5" xfId="0" applyFill="1" applyBorder="1"/>
    <xf numFmtId="0" fontId="0" fillId="0" borderId="3" xfId="0" applyFill="1" applyBorder="1"/>
    <xf numFmtId="0" fontId="1" fillId="8" borderId="2" xfId="0" applyFont="1" applyFill="1" applyBorder="1"/>
    <xf numFmtId="42" fontId="0" fillId="13" borderId="20" xfId="0" applyNumberFormat="1" applyFill="1" applyBorder="1" applyProtection="1"/>
    <xf numFmtId="0" fontId="1" fillId="0" borderId="27" xfId="0" applyFont="1" applyBorder="1" applyAlignment="1" applyProtection="1">
      <alignment horizontal="left" vertical="top" wrapText="1"/>
    </xf>
    <xf numFmtId="0" fontId="18" fillId="0" borderId="41" xfId="0" applyFont="1" applyBorder="1" applyAlignment="1" applyProtection="1">
      <alignment wrapText="1"/>
    </xf>
    <xf numFmtId="0" fontId="18" fillId="0" borderId="22" xfId="0" applyFont="1" applyBorder="1" applyAlignment="1" applyProtection="1">
      <alignment wrapText="1"/>
    </xf>
    <xf numFmtId="0" fontId="21" fillId="0" borderId="0" xfId="0" applyFont="1"/>
    <xf numFmtId="42" fontId="0" fillId="0" borderId="23" xfId="0" applyNumberFormat="1" applyFill="1" applyBorder="1" applyProtection="1"/>
    <xf numFmtId="0" fontId="0" fillId="7" borderId="2" xfId="0" applyFill="1" applyBorder="1" applyProtection="1">
      <protection locked="0"/>
    </xf>
    <xf numFmtId="0" fontId="1" fillId="15" borderId="3" xfId="0" applyFont="1" applyFill="1" applyBorder="1"/>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21" fillId="5" borderId="3"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12" borderId="7"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2" borderId="8"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3" fillId="12" borderId="12" xfId="0" applyFont="1" applyFill="1" applyBorder="1" applyAlignment="1">
      <alignment horizontal="left" vertical="center" wrapText="1"/>
    </xf>
    <xf numFmtId="0" fontId="3" fillId="12" borderId="13" xfId="0" applyFont="1" applyFill="1" applyBorder="1" applyAlignment="1">
      <alignment horizontal="left" vertical="center" wrapText="1"/>
    </xf>
    <xf numFmtId="0" fontId="21" fillId="0" borderId="42" xfId="0" applyFont="1" applyBorder="1" applyAlignment="1">
      <alignment horizontal="center" vertical="center" wrapText="1"/>
    </xf>
    <xf numFmtId="0" fontId="21" fillId="0" borderId="45" xfId="0" applyFont="1" applyBorder="1" applyAlignment="1">
      <alignment horizontal="center" vertical="center" wrapText="1"/>
    </xf>
  </cellXfs>
  <cellStyles count="2">
    <cellStyle name="Normal_Voorblad" xfId="1"/>
    <cellStyle name="Standaard" xfId="0" builtinId="0"/>
  </cellStyles>
  <dxfs count="0"/>
  <tableStyles count="0" defaultTableStyle="TableStyleMedium2" defaultPivotStyle="PivotStyleLight16"/>
  <colors>
    <mruColors>
      <color rgb="FFFFFF99"/>
      <color rgb="FFFDAFB6"/>
      <color rgb="FFFFFFCC"/>
      <color rgb="FF88E4F6"/>
      <color rgb="FFFFCCFF"/>
      <color rgb="FFFF00FF"/>
      <color rgb="FFFFCCCC"/>
      <color rgb="FFFFFF66"/>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4986960</xdr:colOff>
      <xdr:row>3</xdr:row>
      <xdr:rowOff>1322947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685800" y="466725"/>
          <a:ext cx="4986960" cy="13229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35"/>
  <sheetViews>
    <sheetView workbookViewId="0">
      <selection activeCell="B16" sqref="B16"/>
    </sheetView>
  </sheetViews>
  <sheetFormatPr defaultRowHeight="11.25" x14ac:dyDescent="0.15"/>
  <cols>
    <col min="2" max="2" width="70.75" customWidth="1"/>
  </cols>
  <sheetData>
    <row r="3" spans="2:2" ht="14.25" x14ac:dyDescent="0.2">
      <c r="B3" s="2"/>
    </row>
    <row r="4" spans="2:2" ht="108" customHeight="1" x14ac:dyDescent="0.25">
      <c r="B4" s="30"/>
    </row>
    <row r="5" spans="2:2" ht="34.5" customHeight="1" x14ac:dyDescent="0.25">
      <c r="B5" s="30" t="s">
        <v>152</v>
      </c>
    </row>
    <row r="6" spans="2:2" ht="46.5" customHeight="1" x14ac:dyDescent="0.2">
      <c r="B6" s="31" t="s">
        <v>25</v>
      </c>
    </row>
    <row r="7" spans="2:2" ht="15" customHeight="1" x14ac:dyDescent="0.2">
      <c r="B7" s="31" t="s">
        <v>26</v>
      </c>
    </row>
    <row r="8" spans="2:2" ht="13.5" customHeight="1" x14ac:dyDescent="0.2">
      <c r="B8" s="31" t="s">
        <v>153</v>
      </c>
    </row>
    <row r="9" spans="2:2" ht="36.75" customHeight="1" thickBot="1" x14ac:dyDescent="0.3">
      <c r="B9" s="32" t="s">
        <v>17</v>
      </c>
    </row>
    <row r="10" spans="2:2" ht="29.25" customHeight="1" thickTop="1" thickBot="1" x14ac:dyDescent="0.25">
      <c r="B10" s="33" t="s">
        <v>18</v>
      </c>
    </row>
    <row r="11" spans="2:2" ht="18.75" thickTop="1" x14ac:dyDescent="0.25">
      <c r="B11" s="34"/>
    </row>
    <row r="12" spans="2:2" ht="18.75" thickBot="1" x14ac:dyDescent="0.3">
      <c r="B12" s="30" t="s">
        <v>19</v>
      </c>
    </row>
    <row r="13" spans="2:2" ht="14.25" thickTop="1" thickBot="1" x14ac:dyDescent="0.25">
      <c r="B13" s="35" t="s">
        <v>27</v>
      </c>
    </row>
    <row r="14" spans="2:2" ht="18.75" thickTop="1" x14ac:dyDescent="0.25">
      <c r="B14" s="30"/>
    </row>
    <row r="15" spans="2:2" ht="18.75" thickBot="1" x14ac:dyDescent="0.3">
      <c r="B15" s="30" t="s">
        <v>20</v>
      </c>
    </row>
    <row r="16" spans="2:2" ht="35.25" customHeight="1" thickTop="1" thickBot="1" x14ac:dyDescent="0.25">
      <c r="B16" s="36" t="s">
        <v>18</v>
      </c>
    </row>
    <row r="17" spans="2:2" ht="18.75" thickTop="1" x14ac:dyDescent="0.25">
      <c r="B17" s="30"/>
    </row>
    <row r="18" spans="2:2" ht="18.75" thickBot="1" x14ac:dyDescent="0.3">
      <c r="B18" s="30" t="s">
        <v>21</v>
      </c>
    </row>
    <row r="19" spans="2:2" ht="37.5" customHeight="1" thickTop="1" thickBot="1" x14ac:dyDescent="0.25">
      <c r="B19" s="36" t="s">
        <v>22</v>
      </c>
    </row>
    <row r="20" spans="2:2" ht="18.75" thickTop="1" x14ac:dyDescent="0.25">
      <c r="B20" s="30"/>
    </row>
    <row r="21" spans="2:2" ht="18.75" thickBot="1" x14ac:dyDescent="0.3">
      <c r="B21" s="30" t="s">
        <v>23</v>
      </c>
    </row>
    <row r="22" spans="2:2" ht="83.25" customHeight="1" thickTop="1" thickBot="1" x14ac:dyDescent="0.2">
      <c r="B22" s="37" t="s">
        <v>24</v>
      </c>
    </row>
    <row r="23" spans="2:2" ht="12" thickTop="1" x14ac:dyDescent="0.15"/>
    <row r="33" spans="2:2" ht="14.25" x14ac:dyDescent="0.15">
      <c r="B33" s="29" t="s">
        <v>14</v>
      </c>
    </row>
    <row r="34" spans="2:2" ht="14.25" x14ac:dyDescent="0.15">
      <c r="B34" s="29" t="s">
        <v>15</v>
      </c>
    </row>
    <row r="35" spans="2:2" ht="14.25" x14ac:dyDescent="0.15">
      <c r="B35" s="29" t="s">
        <v>16</v>
      </c>
    </row>
  </sheetData>
  <sheetProtection algorithmName="SHA-512" hashValue="spuWBpvW08uYHxpUrzVsJg2c2ChlXZ9lwGBQ2tvW4lpfXe3H9TTpk5o4dyfF4ixqBvO9SuwfH6JBsMpw9LOb2A==" saltValue="4lah5guNIlfbXi+C5Pxm9w=="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R30"/>
  <sheetViews>
    <sheetView topLeftCell="B1" workbookViewId="0">
      <selection activeCell="D16" sqref="D15:D16"/>
    </sheetView>
  </sheetViews>
  <sheetFormatPr defaultRowHeight="11.25" x14ac:dyDescent="0.15"/>
  <cols>
    <col min="2" max="2" width="3.125" customWidth="1"/>
    <col min="3" max="3" width="24.375" customWidth="1"/>
    <col min="4" max="4" width="119" customWidth="1"/>
  </cols>
  <sheetData>
    <row r="2" spans="3:18" ht="12" thickBot="1" x14ac:dyDescent="0.2"/>
    <row r="3" spans="3:18" ht="15" thickBot="1" x14ac:dyDescent="0.25">
      <c r="D3" s="40" t="s">
        <v>38</v>
      </c>
    </row>
    <row r="4" spans="3:18" ht="15" thickBot="1" x14ac:dyDescent="0.2">
      <c r="D4" s="38"/>
    </row>
    <row r="5" spans="3:18" ht="12" thickBot="1" x14ac:dyDescent="0.2">
      <c r="C5" s="45" t="s">
        <v>29</v>
      </c>
      <c r="D5" s="184" t="s">
        <v>127</v>
      </c>
    </row>
    <row r="6" spans="3:18" ht="15" thickBot="1" x14ac:dyDescent="0.2">
      <c r="D6" s="38"/>
    </row>
    <row r="7" spans="3:18" ht="12" thickBot="1" x14ac:dyDescent="0.2">
      <c r="C7" s="193" t="s">
        <v>128</v>
      </c>
      <c r="D7" s="43" t="s">
        <v>130</v>
      </c>
    </row>
    <row r="8" spans="3:18" ht="15" thickBot="1" x14ac:dyDescent="0.2">
      <c r="D8" s="38"/>
    </row>
    <row r="9" spans="3:18" ht="12" thickBot="1" x14ac:dyDescent="0.2">
      <c r="C9" s="195" t="s">
        <v>129</v>
      </c>
      <c r="D9" s="43" t="s">
        <v>131</v>
      </c>
    </row>
    <row r="10" spans="3:18" ht="12" thickBot="1" x14ac:dyDescent="0.2"/>
    <row r="11" spans="3:18" ht="15" customHeight="1" thickBot="1" x14ac:dyDescent="0.25">
      <c r="C11" s="42" t="s">
        <v>28</v>
      </c>
      <c r="D11" s="43" t="s">
        <v>132</v>
      </c>
      <c r="E11" s="39"/>
      <c r="F11" s="39"/>
      <c r="G11" s="8"/>
      <c r="H11" s="8"/>
      <c r="I11" s="8"/>
    </row>
    <row r="12" spans="3:18" ht="12" thickBot="1" x14ac:dyDescent="0.2">
      <c r="C12" s="44"/>
      <c r="D12" s="44"/>
    </row>
    <row r="13" spans="3:18" ht="15" customHeight="1" thickBot="1" x14ac:dyDescent="0.25">
      <c r="C13" s="194" t="s">
        <v>133</v>
      </c>
      <c r="D13" s="72" t="s">
        <v>134</v>
      </c>
      <c r="E13" s="39"/>
      <c r="F13" s="39"/>
      <c r="G13" s="39"/>
      <c r="H13" s="39"/>
      <c r="I13" s="8"/>
      <c r="J13" s="8"/>
      <c r="K13" s="8"/>
      <c r="L13" s="8"/>
      <c r="M13" s="8"/>
      <c r="N13" s="8"/>
      <c r="O13" s="8"/>
      <c r="P13" s="8"/>
      <c r="Q13" s="8"/>
      <c r="R13" s="8"/>
    </row>
    <row r="14" spans="3:18" x14ac:dyDescent="0.15">
      <c r="C14" s="44"/>
      <c r="D14" s="44"/>
    </row>
    <row r="15" spans="3:18" ht="12" thickBot="1" x14ac:dyDescent="0.2">
      <c r="C15" s="44"/>
      <c r="D15" s="44"/>
    </row>
    <row r="16" spans="3:18" ht="12" thickBot="1" x14ac:dyDescent="0.2">
      <c r="C16" s="46" t="s">
        <v>30</v>
      </c>
      <c r="D16" s="47" t="s">
        <v>72</v>
      </c>
    </row>
    <row r="17" spans="3:4" ht="12" thickBot="1" x14ac:dyDescent="0.2">
      <c r="C17" s="44"/>
      <c r="D17" s="44"/>
    </row>
    <row r="18" spans="3:4" ht="12" thickBot="1" x14ac:dyDescent="0.2">
      <c r="C18" s="46" t="s">
        <v>31</v>
      </c>
      <c r="D18" s="47" t="s">
        <v>35</v>
      </c>
    </row>
    <row r="19" spans="3:4" ht="12.75" thickBot="1" x14ac:dyDescent="0.2">
      <c r="C19" s="20"/>
      <c r="D19" s="48"/>
    </row>
    <row r="20" spans="3:4" ht="12" thickBot="1" x14ac:dyDescent="0.2">
      <c r="C20" s="46" t="s">
        <v>41</v>
      </c>
      <c r="D20" s="47" t="s">
        <v>42</v>
      </c>
    </row>
    <row r="21" spans="3:4" ht="12.75" customHeight="1" thickBot="1" x14ac:dyDescent="0.2">
      <c r="C21" s="44"/>
      <c r="D21" s="44"/>
    </row>
    <row r="22" spans="3:4" ht="12.75" thickBot="1" x14ac:dyDescent="0.25">
      <c r="C22" s="46" t="s">
        <v>32</v>
      </c>
      <c r="D22" s="47" t="s">
        <v>40</v>
      </c>
    </row>
    <row r="23" spans="3:4" ht="12" thickBot="1" x14ac:dyDescent="0.2">
      <c r="C23" s="44"/>
      <c r="D23" s="44"/>
    </row>
    <row r="24" spans="3:4" ht="13.5" customHeight="1" thickBot="1" x14ac:dyDescent="0.2">
      <c r="C24" s="46" t="s">
        <v>33</v>
      </c>
      <c r="D24" s="47" t="s">
        <v>34</v>
      </c>
    </row>
    <row r="25" spans="3:4" ht="12" thickBot="1" x14ac:dyDescent="0.2">
      <c r="C25" s="44"/>
      <c r="D25" s="44"/>
    </row>
    <row r="26" spans="3:4" ht="15" customHeight="1" thickBot="1" x14ac:dyDescent="0.2">
      <c r="C26" s="46" t="s">
        <v>36</v>
      </c>
      <c r="D26" s="47" t="s">
        <v>37</v>
      </c>
    </row>
    <row r="27" spans="3:4" ht="12" thickBot="1" x14ac:dyDescent="0.2">
      <c r="C27" s="44"/>
      <c r="D27" s="44"/>
    </row>
    <row r="28" spans="3:4" ht="39" customHeight="1" thickBot="1" x14ac:dyDescent="0.2">
      <c r="C28" s="157" t="s">
        <v>83</v>
      </c>
      <c r="D28" s="156" t="s">
        <v>110</v>
      </c>
    </row>
    <row r="29" spans="3:4" x14ac:dyDescent="0.15">
      <c r="C29" s="44"/>
      <c r="D29" s="44"/>
    </row>
    <row r="30" spans="3:4" ht="17.25" customHeight="1" x14ac:dyDescent="0.15"/>
  </sheetData>
  <sheetProtection algorithmName="SHA-512" hashValue="howeSMMzy5kMDuuyOAVADJk7oFNe5Zts5aIoPFeVU2yVMDCJ1VrBhsI+Eltto0Ydd7YJabZB+WstNVY+xjGX8g==" saltValue="gQoIfrMdcNM3SYyiharLQg==" spinCount="100000" sheet="1" objects="1" scenarios="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1"/>
  <sheetViews>
    <sheetView topLeftCell="A2" workbookViewId="0">
      <selection activeCell="F2" sqref="F2"/>
    </sheetView>
  </sheetViews>
  <sheetFormatPr defaultRowHeight="11.25" x14ac:dyDescent="0.15"/>
  <cols>
    <col min="1" max="1" width="3.875" customWidth="1"/>
    <col min="2" max="2" width="1.25" customWidth="1"/>
    <col min="3" max="3" width="9.125" customWidth="1"/>
    <col min="4" max="4" width="68.125" customWidth="1"/>
    <col min="5" max="5" width="22.75" customWidth="1"/>
    <col min="6" max="6" width="30.25" customWidth="1"/>
    <col min="7" max="7" width="1.875" customWidth="1"/>
    <col min="8" max="8" width="16.25" customWidth="1"/>
  </cols>
  <sheetData>
    <row r="1" spans="2:8" ht="12" thickBot="1" x14ac:dyDescent="0.2"/>
    <row r="2" spans="2:8" ht="18.75" thickBot="1" x14ac:dyDescent="0.3">
      <c r="C2" s="41" t="s">
        <v>8</v>
      </c>
      <c r="D2" s="133">
        <f>F30</f>
        <v>0</v>
      </c>
      <c r="E2" s="234" t="s">
        <v>154</v>
      </c>
      <c r="F2" s="233" t="s">
        <v>155</v>
      </c>
    </row>
    <row r="3" spans="2:8" ht="12" thickBot="1" x14ac:dyDescent="0.2">
      <c r="D3" s="1"/>
      <c r="E3" s="4"/>
      <c r="F3" s="4"/>
      <c r="G3" s="4"/>
      <c r="H3" s="3"/>
    </row>
    <row r="4" spans="2:8" ht="12" thickBot="1" x14ac:dyDescent="0.2">
      <c r="C4" s="231" t="s">
        <v>156</v>
      </c>
      <c r="D4" s="231"/>
      <c r="E4" s="23" t="s">
        <v>6</v>
      </c>
      <c r="F4" s="23" t="s">
        <v>55</v>
      </c>
      <c r="G4" s="4"/>
      <c r="H4" s="3"/>
    </row>
    <row r="5" spans="2:8" ht="12" thickBot="1" x14ac:dyDescent="0.2">
      <c r="D5" s="1"/>
      <c r="E5" s="4"/>
      <c r="F5" s="4"/>
      <c r="G5" s="4"/>
      <c r="H5" s="3"/>
    </row>
    <row r="6" spans="2:8" ht="12" thickBot="1" x14ac:dyDescent="0.2">
      <c r="B6" s="9"/>
      <c r="C6" s="10"/>
      <c r="D6" s="10"/>
      <c r="E6" s="10"/>
      <c r="F6" s="10"/>
      <c r="G6" s="11"/>
    </row>
    <row r="7" spans="2:8" ht="12" thickBot="1" x14ac:dyDescent="0.2">
      <c r="B7" s="12"/>
      <c r="C7" s="24" t="s">
        <v>135</v>
      </c>
      <c r="D7" s="219" t="s">
        <v>101</v>
      </c>
      <c r="E7" s="218">
        <f>' Tab 2  Ondersteuning + Opleid.'!G31</f>
        <v>0</v>
      </c>
      <c r="F7" s="147">
        <f>E7*1.21</f>
        <v>0</v>
      </c>
      <c r="G7" s="14"/>
    </row>
    <row r="8" spans="2:8" ht="12.75" customHeight="1" thickBot="1" x14ac:dyDescent="0.2">
      <c r="B8" s="15"/>
      <c r="C8" s="16"/>
      <c r="D8" s="16"/>
      <c r="E8" s="16"/>
      <c r="F8" s="16"/>
      <c r="G8" s="17"/>
    </row>
    <row r="9" spans="2:8" ht="12" thickBot="1" x14ac:dyDescent="0.2"/>
    <row r="10" spans="2:8" ht="12" thickBot="1" x14ac:dyDescent="0.2">
      <c r="B10" s="9"/>
      <c r="C10" s="10"/>
      <c r="D10" s="10"/>
      <c r="E10" s="10"/>
      <c r="F10" s="10"/>
      <c r="G10" s="11"/>
    </row>
    <row r="11" spans="2:8" ht="12" thickBot="1" x14ac:dyDescent="0.2">
      <c r="B11" s="12"/>
      <c r="C11" s="5" t="s">
        <v>136</v>
      </c>
      <c r="D11" s="18" t="s">
        <v>111</v>
      </c>
      <c r="E11" s="49">
        <f>'Tab 3 Gebr.Rechten Licenties'!H28</f>
        <v>0</v>
      </c>
      <c r="F11" s="49">
        <f>E11*1.21</f>
        <v>0</v>
      </c>
      <c r="G11" s="14"/>
    </row>
    <row r="12" spans="2:8" ht="12" thickBot="1" x14ac:dyDescent="0.2">
      <c r="B12" s="15"/>
      <c r="C12" s="16"/>
      <c r="D12" s="19"/>
      <c r="E12" s="16"/>
      <c r="F12" s="16"/>
      <c r="G12" s="17"/>
    </row>
    <row r="13" spans="2:8" ht="11.25" hidden="1" customHeight="1" x14ac:dyDescent="0.15">
      <c r="B13" s="8"/>
      <c r="C13" s="8"/>
      <c r="D13" s="13"/>
      <c r="E13" s="8"/>
      <c r="F13" s="8"/>
      <c r="G13" s="8"/>
    </row>
    <row r="14" spans="2:8" hidden="1" x14ac:dyDescent="0.15"/>
    <row r="15" spans="2:8" hidden="1" x14ac:dyDescent="0.15"/>
    <row r="16" spans="2:8" hidden="1" x14ac:dyDescent="0.15"/>
    <row r="17" spans="2:7" hidden="1" x14ac:dyDescent="0.15"/>
    <row r="18" spans="2:7" hidden="1" x14ac:dyDescent="0.15"/>
    <row r="19" spans="2:7" hidden="1" x14ac:dyDescent="0.15"/>
    <row r="20" spans="2:7" ht="12" thickBot="1" x14ac:dyDescent="0.2"/>
    <row r="21" spans="2:7" ht="12" thickBot="1" x14ac:dyDescent="0.2">
      <c r="B21" s="9"/>
      <c r="C21" s="10"/>
      <c r="D21" s="10"/>
      <c r="E21" s="10"/>
      <c r="F21" s="10"/>
      <c r="G21" s="11"/>
    </row>
    <row r="22" spans="2:7" ht="12" thickBot="1" x14ac:dyDescent="0.2">
      <c r="B22" s="12"/>
      <c r="C22" s="24" t="s">
        <v>137</v>
      </c>
      <c r="D22" s="217" t="s">
        <v>102</v>
      </c>
      <c r="E22" s="216">
        <f>'Tab 4 Exitkosten'!E15</f>
        <v>0</v>
      </c>
      <c r="F22" s="50">
        <f>E22*1.21</f>
        <v>0</v>
      </c>
      <c r="G22" s="14"/>
    </row>
    <row r="23" spans="2:7" ht="12" thickBot="1" x14ac:dyDescent="0.2">
      <c r="B23" s="15"/>
      <c r="C23" s="16"/>
      <c r="D23" s="16"/>
      <c r="E23" s="16"/>
      <c r="F23" s="16"/>
      <c r="G23" s="22"/>
    </row>
    <row r="24" spans="2:7" ht="12" thickBot="1" x14ac:dyDescent="0.2">
      <c r="B24" s="8"/>
      <c r="C24" s="8"/>
      <c r="D24" s="8"/>
      <c r="E24" s="8"/>
      <c r="F24" s="8"/>
      <c r="G24" s="59"/>
    </row>
    <row r="25" spans="2:7" ht="12" thickBot="1" x14ac:dyDescent="0.2">
      <c r="B25" s="9"/>
      <c r="C25" s="10"/>
      <c r="D25" s="10"/>
      <c r="E25" s="10"/>
      <c r="F25" s="10"/>
      <c r="G25" s="63"/>
    </row>
    <row r="26" spans="2:7" ht="12" thickBot="1" x14ac:dyDescent="0.2">
      <c r="B26" s="12"/>
      <c r="C26" s="5" t="s">
        <v>138</v>
      </c>
      <c r="D26" s="65" t="s">
        <v>43</v>
      </c>
      <c r="E26" s="69">
        <f>'Tab 5 Additionele Kosten '!O20</f>
        <v>0</v>
      </c>
      <c r="F26" s="69">
        <f>E26*1.21</f>
        <v>0</v>
      </c>
      <c r="G26" s="64"/>
    </row>
    <row r="27" spans="2:7" ht="12" thickBot="1" x14ac:dyDescent="0.2">
      <c r="B27" s="15"/>
      <c r="C27" s="16"/>
      <c r="D27" s="16"/>
      <c r="E27" s="16"/>
      <c r="F27" s="16"/>
      <c r="G27" s="22"/>
    </row>
    <row r="28" spans="2:7" ht="12" thickBot="1" x14ac:dyDescent="0.2">
      <c r="B28" s="8"/>
      <c r="C28" s="8"/>
      <c r="D28" s="8"/>
      <c r="E28" s="8"/>
      <c r="F28" s="8"/>
      <c r="G28" s="59"/>
    </row>
    <row r="29" spans="2:7" ht="12" thickBot="1" x14ac:dyDescent="0.2">
      <c r="B29" s="9"/>
      <c r="C29" s="10"/>
      <c r="D29" s="10"/>
      <c r="E29" s="10"/>
      <c r="F29" s="10"/>
      <c r="G29" s="11"/>
    </row>
    <row r="30" spans="2:7" ht="13.5" customHeight="1" thickBot="1" x14ac:dyDescent="0.25">
      <c r="B30" s="12"/>
      <c r="C30" s="7" t="s">
        <v>147</v>
      </c>
      <c r="D30" s="226" t="s">
        <v>148</v>
      </c>
      <c r="E30" s="220">
        <f>E7+E11+E22+E26</f>
        <v>0</v>
      </c>
      <c r="F30" s="70">
        <f>E30*1.21</f>
        <v>0</v>
      </c>
      <c r="G30" s="14"/>
    </row>
    <row r="31" spans="2:7" ht="12" thickBot="1" x14ac:dyDescent="0.2">
      <c r="B31" s="15"/>
      <c r="C31" s="16"/>
      <c r="D31" s="16"/>
      <c r="E31" s="16"/>
      <c r="F31" s="16"/>
      <c r="G31" s="17"/>
    </row>
    <row r="32" spans="2:7" x14ac:dyDescent="0.15">
      <c r="B32" s="8"/>
      <c r="C32" s="8"/>
      <c r="D32" s="8"/>
      <c r="E32" s="8"/>
      <c r="F32" s="8"/>
      <c r="G32" s="8"/>
    </row>
    <row r="33" spans="2:7" ht="12" thickBot="1" x14ac:dyDescent="0.2">
      <c r="B33" s="8"/>
      <c r="C33" s="8"/>
      <c r="D33" s="8"/>
      <c r="E33" s="8"/>
      <c r="F33" s="8"/>
      <c r="G33" s="8"/>
    </row>
    <row r="34" spans="2:7" ht="12" thickBot="1" x14ac:dyDescent="0.2">
      <c r="B34" s="210"/>
      <c r="C34" s="221" t="s">
        <v>151</v>
      </c>
      <c r="D34" s="222"/>
      <c r="E34" s="78">
        <f>('Tab 3 Gebr.Rechten Licenties'!H42)+E7+E22+E26</f>
        <v>0</v>
      </c>
      <c r="F34" s="78">
        <f>E34*1.21</f>
        <v>0</v>
      </c>
      <c r="G34" s="169"/>
    </row>
    <row r="35" spans="2:7" ht="12" thickBot="1" x14ac:dyDescent="0.2">
      <c r="B35" s="8"/>
      <c r="C35" s="8"/>
      <c r="D35" s="8"/>
      <c r="E35" s="8"/>
      <c r="F35" s="8"/>
      <c r="G35" s="8"/>
    </row>
    <row r="36" spans="2:7" ht="12" thickBot="1" x14ac:dyDescent="0.2">
      <c r="B36" s="225"/>
      <c r="C36" s="223" t="s">
        <v>149</v>
      </c>
      <c r="D36" s="224"/>
      <c r="E36" s="78">
        <f>('Tab 3 Gebr.Rechten Licenties'!H48)+E7+E22+E26</f>
        <v>0</v>
      </c>
      <c r="F36" s="78">
        <f>E36*1.21</f>
        <v>0</v>
      </c>
      <c r="G36" s="211"/>
    </row>
    <row r="37" spans="2:7" ht="12" thickBot="1" x14ac:dyDescent="0.2">
      <c r="B37" s="8"/>
      <c r="C37" s="8"/>
      <c r="D37" s="8"/>
      <c r="E37" s="8"/>
      <c r="F37" s="8"/>
      <c r="G37" s="8"/>
    </row>
    <row r="38" spans="2:7" ht="12" thickBot="1" x14ac:dyDescent="0.2">
      <c r="B38" s="210"/>
      <c r="C38" s="223" t="s">
        <v>150</v>
      </c>
      <c r="D38" s="224"/>
      <c r="E38" s="78">
        <f>E7+('Tab 3 Gebr.Rechten Licenties'!H70)+('Tab 4 Exitkosten'!G15)+E26</f>
        <v>0</v>
      </c>
      <c r="F38" s="212">
        <f>E38*1.21</f>
        <v>0</v>
      </c>
      <c r="G38" s="169"/>
    </row>
    <row r="39" spans="2:7" x14ac:dyDescent="0.15">
      <c r="B39" s="8"/>
      <c r="C39" s="8"/>
      <c r="D39" s="8"/>
      <c r="E39" s="8"/>
      <c r="F39" s="8"/>
      <c r="G39" s="8"/>
    </row>
    <row r="40" spans="2:7" ht="12" thickBot="1" x14ac:dyDescent="0.2"/>
    <row r="41" spans="2:7" ht="221.25" customHeight="1" thickBot="1" x14ac:dyDescent="0.2">
      <c r="B41" s="235" t="s">
        <v>157</v>
      </c>
      <c r="C41" s="236"/>
      <c r="D41" s="236"/>
      <c r="E41" s="236"/>
      <c r="F41" s="236"/>
      <c r="G41" s="237"/>
    </row>
  </sheetData>
  <sheetProtection algorithmName="SHA-512" hashValue="qVn5TDr0jKOqATxExhIvJy45lTZnHB1NXC09WIKGuA91esJs3NqqSKsIXrB7bSJrog4XOpSvmUt5TJC/LldqGg==" saltValue="+ZbX/eejmYBMaJmhxHHnnw==" spinCount="100000" sheet="1" objects="1" scenarios="1" selectLockedCells="1"/>
  <mergeCells count="1">
    <mergeCell ref="B41:G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31"/>
  <sheetViews>
    <sheetView topLeftCell="C1" workbookViewId="0">
      <selection activeCell="D8" sqref="D8"/>
    </sheetView>
  </sheetViews>
  <sheetFormatPr defaultRowHeight="11.25" x14ac:dyDescent="0.15"/>
  <cols>
    <col min="1" max="1" width="2.375" customWidth="1"/>
    <col min="2" max="2" width="30.75" customWidth="1"/>
    <col min="3" max="3" width="44.875" customWidth="1"/>
    <col min="4" max="4" width="45.625" customWidth="1"/>
    <col min="5" max="5" width="13.75" customWidth="1"/>
    <col min="6" max="6" width="17.625" customWidth="1"/>
    <col min="7" max="7" width="16.5" customWidth="1"/>
  </cols>
  <sheetData>
    <row r="1" spans="2:8" ht="12" thickBot="1" x14ac:dyDescent="0.2"/>
    <row r="2" spans="2:8" ht="15" thickBot="1" x14ac:dyDescent="0.25">
      <c r="C2" s="26" t="s">
        <v>112</v>
      </c>
      <c r="D2" s="27"/>
      <c r="E2" s="27"/>
      <c r="F2" s="27"/>
      <c r="G2" s="28"/>
    </row>
    <row r="3" spans="2:8" ht="12" thickBot="1" x14ac:dyDescent="0.2"/>
    <row r="4" spans="2:8" ht="22.5" customHeight="1" thickBot="1" x14ac:dyDescent="0.2">
      <c r="C4" s="25" t="s">
        <v>99</v>
      </c>
      <c r="D4" s="138"/>
      <c r="E4" s="238"/>
      <c r="F4" s="239"/>
      <c r="G4" s="239"/>
    </row>
    <row r="5" spans="2:8" ht="57.75" customHeight="1" thickBot="1" x14ac:dyDescent="0.2">
      <c r="C5" s="155" t="s">
        <v>108</v>
      </c>
      <c r="D5" s="155" t="s">
        <v>94</v>
      </c>
      <c r="E5" s="240" t="s">
        <v>107</v>
      </c>
      <c r="F5" s="241"/>
      <c r="G5" s="242"/>
    </row>
    <row r="6" spans="2:8" ht="18.75" customHeight="1" thickBot="1" x14ac:dyDescent="0.2"/>
    <row r="7" spans="2:8" x14ac:dyDescent="0.15">
      <c r="B7" s="52" t="s">
        <v>113</v>
      </c>
      <c r="C7" s="139" t="s">
        <v>73</v>
      </c>
      <c r="D7" s="139" t="s">
        <v>98</v>
      </c>
      <c r="E7" s="53" t="s">
        <v>74</v>
      </c>
      <c r="F7" s="53" t="s">
        <v>75</v>
      </c>
      <c r="G7" s="54" t="s">
        <v>8</v>
      </c>
      <c r="H7" s="7"/>
    </row>
    <row r="8" spans="2:8" ht="15" x14ac:dyDescent="0.15">
      <c r="B8" s="55" t="s">
        <v>97</v>
      </c>
      <c r="C8" s="90" t="s">
        <v>58</v>
      </c>
      <c r="D8" s="196"/>
      <c r="E8" s="198">
        <v>160</v>
      </c>
      <c r="F8" s="60">
        <v>0</v>
      </c>
      <c r="G8" s="51">
        <f>E8*F8</f>
        <v>0</v>
      </c>
    </row>
    <row r="9" spans="2:8" ht="15" x14ac:dyDescent="0.15">
      <c r="B9" s="55" t="s">
        <v>97</v>
      </c>
      <c r="C9" s="90" t="s">
        <v>59</v>
      </c>
      <c r="D9" s="196"/>
      <c r="E9" s="198">
        <v>200</v>
      </c>
      <c r="F9" s="60">
        <v>0</v>
      </c>
      <c r="G9" s="51">
        <f t="shared" ref="G9:G19" si="0">E9*F9</f>
        <v>0</v>
      </c>
    </row>
    <row r="10" spans="2:8" ht="15" x14ac:dyDescent="0.15">
      <c r="B10" s="55" t="s">
        <v>97</v>
      </c>
      <c r="C10" s="90" t="s">
        <v>159</v>
      </c>
      <c r="D10" s="196"/>
      <c r="E10" s="198">
        <v>280</v>
      </c>
      <c r="F10" s="60">
        <v>0</v>
      </c>
      <c r="G10" s="51">
        <f t="shared" si="0"/>
        <v>0</v>
      </c>
    </row>
    <row r="11" spans="2:8" ht="15" x14ac:dyDescent="0.15">
      <c r="B11" s="55" t="s">
        <v>93</v>
      </c>
      <c r="C11" s="90" t="s">
        <v>64</v>
      </c>
      <c r="D11" s="196"/>
      <c r="E11" s="199">
        <v>280</v>
      </c>
      <c r="F11" s="60">
        <v>0</v>
      </c>
      <c r="G11" s="51">
        <f>E11*F11</f>
        <v>0</v>
      </c>
    </row>
    <row r="12" spans="2:8" ht="15" x14ac:dyDescent="0.15">
      <c r="B12" s="55" t="s">
        <v>93</v>
      </c>
      <c r="C12" s="90" t="s">
        <v>65</v>
      </c>
      <c r="D12" s="196"/>
      <c r="E12" s="199">
        <v>320</v>
      </c>
      <c r="F12" s="60">
        <v>0</v>
      </c>
      <c r="G12" s="51">
        <f t="shared" ref="G12" si="1">E12*F12</f>
        <v>0</v>
      </c>
    </row>
    <row r="13" spans="2:8" ht="15" x14ac:dyDescent="0.15">
      <c r="B13" s="55" t="s">
        <v>93</v>
      </c>
      <c r="C13" s="90" t="s">
        <v>160</v>
      </c>
      <c r="D13" s="196"/>
      <c r="E13" s="199">
        <v>400</v>
      </c>
      <c r="F13" s="60">
        <v>0</v>
      </c>
      <c r="G13" s="51">
        <f t="shared" si="0"/>
        <v>0</v>
      </c>
    </row>
    <row r="14" spans="2:8" ht="15" x14ac:dyDescent="0.15">
      <c r="B14" s="55" t="s">
        <v>95</v>
      </c>
      <c r="C14" s="90" t="s">
        <v>60</v>
      </c>
      <c r="D14" s="196"/>
      <c r="E14" s="198">
        <v>600</v>
      </c>
      <c r="F14" s="60">
        <v>0</v>
      </c>
      <c r="G14" s="51">
        <f t="shared" si="0"/>
        <v>0</v>
      </c>
    </row>
    <row r="15" spans="2:8" ht="15" x14ac:dyDescent="0.15">
      <c r="B15" s="55" t="s">
        <v>95</v>
      </c>
      <c r="C15" s="90" t="s">
        <v>61</v>
      </c>
      <c r="D15" s="196"/>
      <c r="E15" s="198">
        <v>800</v>
      </c>
      <c r="F15" s="60">
        <v>0</v>
      </c>
      <c r="G15" s="51">
        <f t="shared" si="0"/>
        <v>0</v>
      </c>
    </row>
    <row r="16" spans="2:8" ht="15" x14ac:dyDescent="0.15">
      <c r="B16" s="55" t="s">
        <v>95</v>
      </c>
      <c r="C16" s="90" t="s">
        <v>161</v>
      </c>
      <c r="D16" s="196"/>
      <c r="E16" s="198">
        <v>1000</v>
      </c>
      <c r="F16" s="60">
        <v>0</v>
      </c>
      <c r="G16" s="51">
        <f t="shared" si="0"/>
        <v>0</v>
      </c>
    </row>
    <row r="17" spans="2:9" ht="15" x14ac:dyDescent="0.15">
      <c r="B17" s="55" t="s">
        <v>100</v>
      </c>
      <c r="C17" s="90" t="s">
        <v>62</v>
      </c>
      <c r="D17" s="196"/>
      <c r="E17" s="198">
        <v>100</v>
      </c>
      <c r="F17" s="60">
        <v>0</v>
      </c>
      <c r="G17" s="51">
        <f t="shared" si="0"/>
        <v>0</v>
      </c>
    </row>
    <row r="18" spans="2:9" ht="15" x14ac:dyDescent="0.15">
      <c r="B18" s="55" t="s">
        <v>100</v>
      </c>
      <c r="C18" s="90" t="s">
        <v>63</v>
      </c>
      <c r="D18" s="196"/>
      <c r="E18" s="198">
        <v>150</v>
      </c>
      <c r="F18" s="60">
        <v>0</v>
      </c>
      <c r="G18" s="51">
        <f t="shared" si="0"/>
        <v>0</v>
      </c>
    </row>
    <row r="19" spans="2:9" ht="15" x14ac:dyDescent="0.25">
      <c r="B19" s="55" t="s">
        <v>100</v>
      </c>
      <c r="C19" s="91" t="s">
        <v>162</v>
      </c>
      <c r="D19" s="197"/>
      <c r="E19" s="198">
        <v>200</v>
      </c>
      <c r="F19" s="60">
        <v>0</v>
      </c>
      <c r="G19" s="51">
        <f t="shared" si="0"/>
        <v>0</v>
      </c>
    </row>
    <row r="20" spans="2:9" ht="14.25" customHeight="1" thickBot="1" x14ac:dyDescent="0.2">
      <c r="B20" s="144" t="s">
        <v>96</v>
      </c>
      <c r="C20" s="57"/>
      <c r="D20" s="57"/>
      <c r="E20" s="145">
        <f>SUM(E8:E19)</f>
        <v>4490</v>
      </c>
      <c r="F20" s="232"/>
      <c r="G20" s="146"/>
    </row>
    <row r="21" spans="2:9" ht="12" thickBot="1" x14ac:dyDescent="0.2">
      <c r="B21" s="8"/>
      <c r="C21" s="138" t="s">
        <v>9</v>
      </c>
      <c r="D21" s="143"/>
      <c r="E21" s="6"/>
      <c r="F21" s="6"/>
      <c r="G21" s="190">
        <f>SUM(G8:G19)</f>
        <v>0</v>
      </c>
    </row>
    <row r="22" spans="2:9" ht="12" thickBot="1" x14ac:dyDescent="0.2">
      <c r="B22" s="8"/>
      <c r="C22" s="138" t="s">
        <v>109</v>
      </c>
      <c r="D22" s="143"/>
      <c r="E22" s="6"/>
      <c r="F22" s="6"/>
      <c r="G22" s="205">
        <f>G21/E20</f>
        <v>0</v>
      </c>
    </row>
    <row r="23" spans="2:9" ht="12" thickBot="1" x14ac:dyDescent="0.2"/>
    <row r="24" spans="2:9" x14ac:dyDescent="0.15">
      <c r="C24" s="52" t="s">
        <v>7</v>
      </c>
      <c r="D24" s="139"/>
      <c r="E24" s="53" t="s">
        <v>12</v>
      </c>
      <c r="F24" s="53" t="s">
        <v>13</v>
      </c>
      <c r="G24" s="54" t="s">
        <v>8</v>
      </c>
    </row>
    <row r="25" spans="2:9" ht="22.5" x14ac:dyDescent="0.15">
      <c r="C25" s="92" t="s">
        <v>158</v>
      </c>
      <c r="D25" s="141"/>
      <c r="E25" s="206">
        <v>10</v>
      </c>
      <c r="F25" s="60">
        <v>0</v>
      </c>
      <c r="G25" s="51">
        <f>E25*F25</f>
        <v>0</v>
      </c>
      <c r="H25" s="88"/>
    </row>
    <row r="26" spans="2:9" ht="22.5" x14ac:dyDescent="0.15">
      <c r="C26" s="89" t="s">
        <v>67</v>
      </c>
      <c r="D26" s="142"/>
      <c r="E26" s="206">
        <v>6</v>
      </c>
      <c r="F26" s="60">
        <v>0</v>
      </c>
      <c r="G26" s="51">
        <f t="shared" ref="G26:G27" si="2">E26*F26</f>
        <v>0</v>
      </c>
      <c r="H26" s="88"/>
    </row>
    <row r="27" spans="2:9" ht="22.5" x14ac:dyDescent="0.15">
      <c r="C27" s="89" t="s">
        <v>66</v>
      </c>
      <c r="D27" s="142"/>
      <c r="E27" s="206">
        <v>6</v>
      </c>
      <c r="F27" s="60">
        <v>0</v>
      </c>
      <c r="G27" s="51">
        <f t="shared" si="2"/>
        <v>0</v>
      </c>
      <c r="H27" s="88"/>
    </row>
    <row r="28" spans="2:9" ht="12" thickBot="1" x14ac:dyDescent="0.2">
      <c r="C28" s="56" t="s">
        <v>10</v>
      </c>
      <c r="D28" s="140"/>
      <c r="E28" s="57"/>
      <c r="F28" s="57"/>
      <c r="G28" s="191">
        <f>SUM(G25:G27)</f>
        <v>0</v>
      </c>
    </row>
    <row r="29" spans="2:9" x14ac:dyDescent="0.15">
      <c r="I29">
        <v>0</v>
      </c>
    </row>
    <row r="30" spans="2:9" ht="12" customHeight="1" thickBot="1" x14ac:dyDescent="0.2"/>
    <row r="31" spans="2:9" ht="13.5" customHeight="1" thickBot="1" x14ac:dyDescent="0.2">
      <c r="C31" s="62" t="s">
        <v>11</v>
      </c>
      <c r="D31" s="62"/>
      <c r="E31" s="5"/>
      <c r="F31" s="24"/>
      <c r="G31" s="192">
        <f>G21+G28</f>
        <v>0</v>
      </c>
    </row>
  </sheetData>
  <sheetProtection algorithmName="SHA-512" hashValue="+U1yBIfQwyRxfNq2cdgy8Gg2/naxgM7jpeSFFDtIGT25IQ3ZQ8m5lWRQhOHGDbx5iUkck3bocd2s6pXjKXurkg==" saltValue="Vuwd0bMUGkISOP6RZMnwWQ==" spinCount="100000" sheet="1" objects="1" scenarios="1" selectLockedCells="1"/>
  <mergeCells count="2">
    <mergeCell ref="E4:G4"/>
    <mergeCell ref="E5:G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1:I70"/>
  <sheetViews>
    <sheetView topLeftCell="B6" workbookViewId="0">
      <selection activeCell="C38" sqref="C38:G38"/>
    </sheetView>
  </sheetViews>
  <sheetFormatPr defaultRowHeight="11.25" x14ac:dyDescent="0.15"/>
  <cols>
    <col min="1" max="1" width="3.5" customWidth="1"/>
    <col min="2" max="2" width="60.25" customWidth="1"/>
    <col min="3" max="3" width="13.25" customWidth="1"/>
    <col min="4" max="4" width="13.75" customWidth="1"/>
    <col min="5" max="5" width="12.875" customWidth="1"/>
    <col min="6" max="6" width="13.125" customWidth="1"/>
    <col min="7" max="7" width="13.75" customWidth="1"/>
    <col min="8" max="8" width="25" customWidth="1"/>
    <col min="9" max="9" width="3.625" customWidth="1"/>
  </cols>
  <sheetData>
    <row r="1" spans="2:8" ht="12" thickBot="1" x14ac:dyDescent="0.2"/>
    <row r="2" spans="2:8" ht="15.75" thickBot="1" x14ac:dyDescent="0.25">
      <c r="B2" s="115" t="s">
        <v>81</v>
      </c>
      <c r="C2" s="116"/>
      <c r="D2" s="116"/>
      <c r="E2" s="117"/>
    </row>
    <row r="3" spans="2:8" ht="12" thickBot="1" x14ac:dyDescent="0.2"/>
    <row r="4" spans="2:8" ht="12" thickBot="1" x14ac:dyDescent="0.2">
      <c r="B4" s="118" t="s">
        <v>104</v>
      </c>
    </row>
    <row r="6" spans="2:8" ht="5.25" customHeight="1" thickBot="1" x14ac:dyDescent="0.2"/>
    <row r="7" spans="2:8" ht="47.25" customHeight="1" thickBot="1" x14ac:dyDescent="0.2">
      <c r="B7" s="99" t="s">
        <v>71</v>
      </c>
      <c r="C7" s="111" t="s">
        <v>57</v>
      </c>
      <c r="D7" s="111" t="s">
        <v>68</v>
      </c>
      <c r="E7" s="111" t="s">
        <v>69</v>
      </c>
      <c r="F7" s="111" t="s">
        <v>70</v>
      </c>
      <c r="G7" s="111" t="s">
        <v>79</v>
      </c>
      <c r="H7" s="112" t="s">
        <v>103</v>
      </c>
    </row>
    <row r="8" spans="2:8" ht="24" customHeight="1" thickBot="1" x14ac:dyDescent="0.2">
      <c r="B8" s="106" t="s">
        <v>92</v>
      </c>
      <c r="C8" s="107">
        <v>0</v>
      </c>
      <c r="D8" s="107">
        <v>0</v>
      </c>
      <c r="E8" s="107">
        <v>0</v>
      </c>
      <c r="F8" s="107">
        <v>0</v>
      </c>
      <c r="G8" s="107">
        <v>0</v>
      </c>
      <c r="H8" s="229"/>
    </row>
    <row r="9" spans="2:8" ht="15" customHeight="1" x14ac:dyDescent="0.15">
      <c r="B9" s="93" t="s">
        <v>80</v>
      </c>
      <c r="C9" s="202">
        <v>1000</v>
      </c>
      <c r="D9" s="202">
        <v>1000</v>
      </c>
      <c r="E9" s="202">
        <v>1000</v>
      </c>
      <c r="F9" s="202">
        <v>1000</v>
      </c>
      <c r="G9" s="202">
        <v>1000</v>
      </c>
      <c r="H9" s="230"/>
    </row>
    <row r="10" spans="2:8" ht="17.25" customHeight="1" thickBot="1" x14ac:dyDescent="0.2">
      <c r="B10" s="100" t="s">
        <v>78</v>
      </c>
      <c r="C10" s="113">
        <f>C9*C8</f>
        <v>0</v>
      </c>
      <c r="D10" s="113">
        <f>D9*D8</f>
        <v>0</v>
      </c>
      <c r="E10" s="113">
        <f>E9*E8</f>
        <v>0</v>
      </c>
      <c r="F10" s="113">
        <f>F9*F8</f>
        <v>0</v>
      </c>
      <c r="G10" s="113">
        <f>G9*G8</f>
        <v>0</v>
      </c>
      <c r="H10" s="110">
        <f>SUM(C10:G10)</f>
        <v>0</v>
      </c>
    </row>
    <row r="11" spans="2:8" ht="18.75" customHeight="1" thickBot="1" x14ac:dyDescent="0.2">
      <c r="B11" s="108" t="s">
        <v>76</v>
      </c>
      <c r="C11" s="200">
        <v>0</v>
      </c>
      <c r="D11" s="200">
        <v>0</v>
      </c>
      <c r="E11" s="200">
        <v>0</v>
      </c>
      <c r="F11" s="200">
        <v>0</v>
      </c>
      <c r="G11" s="200">
        <v>0</v>
      </c>
      <c r="H11" s="109"/>
    </row>
    <row r="12" spans="2:8" ht="26.25" customHeight="1" x14ac:dyDescent="0.15">
      <c r="B12" s="100" t="s">
        <v>87</v>
      </c>
      <c r="C12" s="114">
        <f>C10*C11</f>
        <v>0</v>
      </c>
      <c r="D12" s="114">
        <f>D10*D11</f>
        <v>0</v>
      </c>
      <c r="E12" s="114">
        <f>E10*E11</f>
        <v>0</v>
      </c>
      <c r="F12" s="114">
        <f>F10*F11</f>
        <v>0</v>
      </c>
      <c r="G12" s="114">
        <f>G10*G11</f>
        <v>0</v>
      </c>
      <c r="H12" s="110">
        <f>SUM(C12:G12)</f>
        <v>0</v>
      </c>
    </row>
    <row r="13" spans="2:8" ht="14.25" customHeight="1" x14ac:dyDescent="0.15">
      <c r="B13" s="100"/>
      <c r="C13" s="151"/>
      <c r="D13" s="151"/>
      <c r="E13" s="151"/>
      <c r="F13" s="151"/>
      <c r="G13" s="151"/>
      <c r="H13" s="152"/>
    </row>
    <row r="14" spans="2:8" ht="15" customHeight="1" x14ac:dyDescent="0.15">
      <c r="B14" s="100" t="s">
        <v>106</v>
      </c>
      <c r="C14" s="153">
        <f>$C$10 +$C$12</f>
        <v>0</v>
      </c>
      <c r="D14" s="153">
        <f>$D$10+$D$12</f>
        <v>0</v>
      </c>
      <c r="E14" s="153">
        <f t="shared" ref="E14:E20" si="0">$E$10+$E$12</f>
        <v>0</v>
      </c>
      <c r="F14" s="153">
        <f>$F$10+$F$12</f>
        <v>0</v>
      </c>
      <c r="G14" s="153">
        <f>$G$10+$G$12</f>
        <v>0</v>
      </c>
      <c r="H14" s="110">
        <f>SUM(C14:G14)</f>
        <v>0</v>
      </c>
    </row>
    <row r="15" spans="2:8" ht="15" customHeight="1" x14ac:dyDescent="0.15">
      <c r="B15" s="100"/>
      <c r="C15" s="96"/>
      <c r="D15" s="96"/>
      <c r="E15" s="96"/>
      <c r="F15" s="96"/>
      <c r="G15" s="96"/>
      <c r="H15" s="101"/>
    </row>
    <row r="16" spans="2:8" x14ac:dyDescent="0.15">
      <c r="B16" s="102" t="s">
        <v>0</v>
      </c>
      <c r="C16" s="94">
        <f>$C$10 +$C$12</f>
        <v>0</v>
      </c>
      <c r="D16" s="94">
        <f>$D$10+$D$12</f>
        <v>0</v>
      </c>
      <c r="E16" s="94">
        <f t="shared" si="0"/>
        <v>0</v>
      </c>
      <c r="F16" s="94">
        <f>$F$10+$F$12</f>
        <v>0</v>
      </c>
      <c r="G16" s="94">
        <f>$G$10+$G$12</f>
        <v>0</v>
      </c>
      <c r="H16" s="101">
        <f t="shared" ref="H16:H28" si="1">SUM(C16:G16)</f>
        <v>0</v>
      </c>
    </row>
    <row r="17" spans="2:8" x14ac:dyDescent="0.15">
      <c r="B17" s="102" t="s">
        <v>1</v>
      </c>
      <c r="C17" s="94">
        <f t="shared" ref="C17:C20" si="2">$C$10 +$C$12</f>
        <v>0</v>
      </c>
      <c r="D17" s="94">
        <f t="shared" ref="D17:D20" si="3">$D$10+$D$12</f>
        <v>0</v>
      </c>
      <c r="E17" s="94">
        <f t="shared" si="0"/>
        <v>0</v>
      </c>
      <c r="F17" s="94">
        <f t="shared" ref="F17:F20" si="4">$F$10+$F$12</f>
        <v>0</v>
      </c>
      <c r="G17" s="94">
        <f t="shared" ref="G17:G20" si="5">$G$10+$G$12</f>
        <v>0</v>
      </c>
      <c r="H17" s="101">
        <f t="shared" si="1"/>
        <v>0</v>
      </c>
    </row>
    <row r="18" spans="2:8" x14ac:dyDescent="0.15">
      <c r="B18" s="102" t="s">
        <v>2</v>
      </c>
      <c r="C18" s="94">
        <f t="shared" si="2"/>
        <v>0</v>
      </c>
      <c r="D18" s="94">
        <f t="shared" si="3"/>
        <v>0</v>
      </c>
      <c r="E18" s="94">
        <f t="shared" si="0"/>
        <v>0</v>
      </c>
      <c r="F18" s="94">
        <f t="shared" si="4"/>
        <v>0</v>
      </c>
      <c r="G18" s="94">
        <f t="shared" si="5"/>
        <v>0</v>
      </c>
      <c r="H18" s="101">
        <f t="shared" si="1"/>
        <v>0</v>
      </c>
    </row>
    <row r="19" spans="2:8" x14ac:dyDescent="0.15">
      <c r="B19" s="102" t="s">
        <v>3</v>
      </c>
      <c r="C19" s="94">
        <f t="shared" si="2"/>
        <v>0</v>
      </c>
      <c r="D19" s="94">
        <f t="shared" si="3"/>
        <v>0</v>
      </c>
      <c r="E19" s="94">
        <f t="shared" si="0"/>
        <v>0</v>
      </c>
      <c r="F19" s="94">
        <f t="shared" si="4"/>
        <v>0</v>
      </c>
      <c r="G19" s="94">
        <f t="shared" si="5"/>
        <v>0</v>
      </c>
      <c r="H19" s="101">
        <f t="shared" si="1"/>
        <v>0</v>
      </c>
    </row>
    <row r="20" spans="2:8" x14ac:dyDescent="0.15">
      <c r="B20" s="102" t="s">
        <v>4</v>
      </c>
      <c r="C20" s="94">
        <f t="shared" si="2"/>
        <v>0</v>
      </c>
      <c r="D20" s="94">
        <f t="shared" si="3"/>
        <v>0</v>
      </c>
      <c r="E20" s="94">
        <f t="shared" si="0"/>
        <v>0</v>
      </c>
      <c r="F20" s="94">
        <f t="shared" si="4"/>
        <v>0</v>
      </c>
      <c r="G20" s="94">
        <f t="shared" si="5"/>
        <v>0</v>
      </c>
      <c r="H20" s="101">
        <f t="shared" si="1"/>
        <v>0</v>
      </c>
    </row>
    <row r="21" spans="2:8" x14ac:dyDescent="0.15">
      <c r="B21" s="102" t="s">
        <v>84</v>
      </c>
      <c r="C21" s="98">
        <f>SUM(C16:C20)</f>
        <v>0</v>
      </c>
      <c r="D21" s="98">
        <f>SUM(D16:D20)</f>
        <v>0</v>
      </c>
      <c r="E21" s="98">
        <f>SUM(E16:E20)</f>
        <v>0</v>
      </c>
      <c r="F21" s="98">
        <f>SUM(F16:F20)</f>
        <v>0</v>
      </c>
      <c r="G21" s="98">
        <f>SUM(G16:G20)</f>
        <v>0</v>
      </c>
      <c r="H21" s="110">
        <f t="shared" si="1"/>
        <v>0</v>
      </c>
    </row>
    <row r="22" spans="2:8" x14ac:dyDescent="0.15">
      <c r="B22" s="228"/>
      <c r="C22" s="94"/>
      <c r="D22" s="94"/>
      <c r="E22" s="94"/>
      <c r="F22" s="94"/>
      <c r="G22" s="94"/>
      <c r="H22" s="101"/>
    </row>
    <row r="23" spans="2:8" x14ac:dyDescent="0.15">
      <c r="B23" s="102" t="s">
        <v>5</v>
      </c>
      <c r="C23" s="94">
        <f>C16</f>
        <v>0</v>
      </c>
      <c r="D23" s="94">
        <f>D16</f>
        <v>0</v>
      </c>
      <c r="E23" s="94">
        <f>E16</f>
        <v>0</v>
      </c>
      <c r="F23" s="94">
        <f>F16</f>
        <v>0</v>
      </c>
      <c r="G23" s="94">
        <f>G16</f>
        <v>0</v>
      </c>
      <c r="H23" s="101">
        <f t="shared" si="1"/>
        <v>0</v>
      </c>
    </row>
    <row r="24" spans="2:8" x14ac:dyDescent="0.15">
      <c r="B24" s="102" t="s">
        <v>47</v>
      </c>
      <c r="C24" s="94">
        <f t="shared" ref="C24:G25" si="6">C17</f>
        <v>0</v>
      </c>
      <c r="D24" s="94">
        <f t="shared" si="6"/>
        <v>0</v>
      </c>
      <c r="E24" s="94">
        <f t="shared" si="6"/>
        <v>0</v>
      </c>
      <c r="F24" s="94">
        <f t="shared" si="6"/>
        <v>0</v>
      </c>
      <c r="G24" s="94">
        <f t="shared" si="6"/>
        <v>0</v>
      </c>
      <c r="H24" s="101">
        <f t="shared" si="1"/>
        <v>0</v>
      </c>
    </row>
    <row r="25" spans="2:8" ht="13.5" customHeight="1" x14ac:dyDescent="0.15">
      <c r="B25" s="102" t="s">
        <v>49</v>
      </c>
      <c r="C25" s="94">
        <f t="shared" si="6"/>
        <v>0</v>
      </c>
      <c r="D25" s="94">
        <f t="shared" si="6"/>
        <v>0</v>
      </c>
      <c r="E25" s="94">
        <f t="shared" si="6"/>
        <v>0</v>
      </c>
      <c r="F25" s="94">
        <f t="shared" si="6"/>
        <v>0</v>
      </c>
      <c r="G25" s="94">
        <f t="shared" si="6"/>
        <v>0</v>
      </c>
      <c r="H25" s="101">
        <f t="shared" si="1"/>
        <v>0</v>
      </c>
    </row>
    <row r="26" spans="2:8" x14ac:dyDescent="0.15">
      <c r="B26" s="102" t="s">
        <v>85</v>
      </c>
      <c r="C26" s="98">
        <f>SUM(C23:C25)</f>
        <v>0</v>
      </c>
      <c r="D26" s="98">
        <f>SUM(D23:D25)</f>
        <v>0</v>
      </c>
      <c r="E26" s="98">
        <f>SUM(E23:E25)</f>
        <v>0</v>
      </c>
      <c r="F26" s="98">
        <f>SUM(F23:F25)</f>
        <v>0</v>
      </c>
      <c r="G26" s="98">
        <f>SUM(G23:G25)</f>
        <v>0</v>
      </c>
      <c r="H26" s="110">
        <f t="shared" si="1"/>
        <v>0</v>
      </c>
    </row>
    <row r="27" spans="2:8" x14ac:dyDescent="0.15">
      <c r="B27" s="103"/>
      <c r="C27" s="97"/>
      <c r="D27" s="97"/>
      <c r="E27" s="97"/>
      <c r="F27" s="97"/>
      <c r="G27" s="97"/>
      <c r="H27" s="101"/>
    </row>
    <row r="28" spans="2:8" ht="15" thickBot="1" x14ac:dyDescent="0.25">
      <c r="B28" s="104" t="s">
        <v>77</v>
      </c>
      <c r="C28" s="105">
        <f>C21+C26</f>
        <v>0</v>
      </c>
      <c r="D28" s="105">
        <f>D21+D26</f>
        <v>0</v>
      </c>
      <c r="E28" s="105">
        <f>E21+E26</f>
        <v>0</v>
      </c>
      <c r="F28" s="105">
        <f>F21+F26</f>
        <v>0</v>
      </c>
      <c r="G28" s="105">
        <f>G21+G26</f>
        <v>0</v>
      </c>
      <c r="H28" s="154">
        <f t="shared" si="1"/>
        <v>0</v>
      </c>
    </row>
    <row r="29" spans="2:8" s="149" customFormat="1" ht="18" x14ac:dyDescent="0.25">
      <c r="B29" s="124"/>
      <c r="C29" s="95"/>
      <c r="D29" s="95"/>
      <c r="E29" s="95"/>
      <c r="F29" s="95"/>
      <c r="G29" s="95"/>
      <c r="H29" s="127"/>
    </row>
    <row r="30" spans="2:8" ht="12" thickBot="1" x14ac:dyDescent="0.2">
      <c r="B30" s="126"/>
      <c r="C30" s="95"/>
      <c r="D30" s="95"/>
      <c r="E30" s="95"/>
      <c r="F30" s="95"/>
      <c r="G30" s="95"/>
      <c r="H30" s="150" t="s">
        <v>105</v>
      </c>
    </row>
    <row r="31" spans="2:8" ht="12" thickBot="1" x14ac:dyDescent="0.2">
      <c r="B31" s="128" t="s">
        <v>140</v>
      </c>
      <c r="C31" s="136">
        <f>C33*12</f>
        <v>0</v>
      </c>
      <c r="D31" s="136">
        <f>D33*12</f>
        <v>0</v>
      </c>
      <c r="E31" s="136">
        <f>E33*12</f>
        <v>0</v>
      </c>
      <c r="F31" s="136">
        <f>F33*12</f>
        <v>0</v>
      </c>
      <c r="G31" s="137">
        <f>G33*12</f>
        <v>0</v>
      </c>
      <c r="H31" s="137">
        <f>SUM(C31:G31)</f>
        <v>0</v>
      </c>
    </row>
    <row r="32" spans="2:8" ht="23.25" thickBot="1" x14ac:dyDescent="0.2">
      <c r="B32" s="131" t="s">
        <v>139</v>
      </c>
      <c r="C32" s="130">
        <f>C16/4</f>
        <v>0</v>
      </c>
      <c r="D32" s="130">
        <f t="shared" ref="D32:G32" si="7">D16/4</f>
        <v>0</v>
      </c>
      <c r="E32" s="130">
        <f t="shared" si="7"/>
        <v>0</v>
      </c>
      <c r="F32" s="130">
        <f t="shared" si="7"/>
        <v>0</v>
      </c>
      <c r="G32" s="132">
        <f t="shared" si="7"/>
        <v>0</v>
      </c>
      <c r="H32" s="132">
        <f>SUM(C32:G32)</f>
        <v>0</v>
      </c>
    </row>
    <row r="33" spans="2:8" ht="23.25" thickBot="1" x14ac:dyDescent="0.2">
      <c r="B33" s="128" t="s">
        <v>141</v>
      </c>
      <c r="C33" s="164">
        <f>C16/12</f>
        <v>0</v>
      </c>
      <c r="D33" s="164">
        <f>D16/12</f>
        <v>0</v>
      </c>
      <c r="E33" s="164">
        <f>E16/12</f>
        <v>0</v>
      </c>
      <c r="F33" s="164">
        <f>F16/12</f>
        <v>0</v>
      </c>
      <c r="G33" s="165">
        <f>G16/12</f>
        <v>0</v>
      </c>
      <c r="H33" s="165">
        <f>SUM(C33:G33)</f>
        <v>0</v>
      </c>
    </row>
    <row r="34" spans="2:8" ht="18.75" thickBot="1" x14ac:dyDescent="0.3">
      <c r="B34" s="124"/>
      <c r="C34" s="125"/>
      <c r="D34" s="125"/>
      <c r="E34" s="125"/>
      <c r="F34" s="125"/>
      <c r="G34" s="125"/>
      <c r="H34" s="127"/>
    </row>
    <row r="35" spans="2:8" ht="35.25" customHeight="1" thickBot="1" x14ac:dyDescent="0.2">
      <c r="B35" s="248" t="s">
        <v>163</v>
      </c>
      <c r="C35" s="249"/>
      <c r="D35" s="249"/>
      <c r="E35" s="249"/>
      <c r="F35" s="249"/>
      <c r="G35" s="249"/>
      <c r="H35" s="250"/>
    </row>
    <row r="36" spans="2:8" ht="18" x14ac:dyDescent="0.25">
      <c r="B36" s="167"/>
      <c r="C36" s="95"/>
      <c r="D36" s="95"/>
      <c r="E36" s="95"/>
      <c r="F36" s="95"/>
      <c r="G36" s="95"/>
      <c r="H36" s="127"/>
    </row>
    <row r="37" spans="2:8" ht="12" thickBot="1" x14ac:dyDescent="0.2"/>
    <row r="38" spans="2:8" ht="12" thickBot="1" x14ac:dyDescent="0.2">
      <c r="B38" s="168" t="s">
        <v>122</v>
      </c>
      <c r="C38" s="243" t="s">
        <v>123</v>
      </c>
      <c r="D38" s="246"/>
      <c r="E38" s="246"/>
      <c r="F38" s="246"/>
      <c r="G38" s="247"/>
      <c r="H38" s="170"/>
    </row>
    <row r="39" spans="2:8" ht="25.5" customHeight="1" x14ac:dyDescent="0.15">
      <c r="B39" s="176" t="s">
        <v>121</v>
      </c>
      <c r="C39" s="201">
        <v>0</v>
      </c>
      <c r="D39" s="201">
        <v>0</v>
      </c>
      <c r="E39" s="201">
        <v>0</v>
      </c>
      <c r="F39" s="201">
        <v>0</v>
      </c>
      <c r="G39" s="201">
        <v>0</v>
      </c>
      <c r="H39" s="14"/>
    </row>
    <row r="40" spans="2:8" ht="15.75" customHeight="1" x14ac:dyDescent="0.15">
      <c r="B40" s="5" t="s">
        <v>88</v>
      </c>
      <c r="C40" s="178">
        <f>(C33*3)*C39</f>
        <v>0</v>
      </c>
      <c r="D40" s="178">
        <f>(D33*3)*D39</f>
        <v>0</v>
      </c>
      <c r="E40" s="178">
        <f>(E33*3)*E39</f>
        <v>0</v>
      </c>
      <c r="F40" s="178">
        <f>(F33*3)*F39</f>
        <v>0</v>
      </c>
      <c r="G40" s="178">
        <f>(G33*3)*G39</f>
        <v>0</v>
      </c>
      <c r="H40" s="134"/>
    </row>
    <row r="41" spans="2:8" ht="13.5" customHeight="1" thickBot="1" x14ac:dyDescent="0.2">
      <c r="B41" s="177" t="s">
        <v>86</v>
      </c>
      <c r="C41" s="178">
        <f>(C33*3)-C40</f>
        <v>0</v>
      </c>
      <c r="D41" s="178">
        <f>(D33*3)-D40</f>
        <v>0</v>
      </c>
      <c r="E41" s="178">
        <f>(E33*3)-E40</f>
        <v>0</v>
      </c>
      <c r="F41" s="178">
        <f>(F33*3)-F40</f>
        <v>0</v>
      </c>
      <c r="G41" s="178">
        <f>(G33*3)-G40</f>
        <v>0</v>
      </c>
      <c r="H41" s="178">
        <f>SUM(C41:G41)</f>
        <v>0</v>
      </c>
    </row>
    <row r="42" spans="2:8" ht="17.25" customHeight="1" thickBot="1" x14ac:dyDescent="0.25">
      <c r="B42" s="162" t="s">
        <v>91</v>
      </c>
      <c r="C42" s="173"/>
      <c r="D42" s="173"/>
      <c r="E42" s="173"/>
      <c r="F42" s="173"/>
      <c r="G42" s="173"/>
      <c r="H42" s="163">
        <f>H41*32</f>
        <v>0</v>
      </c>
    </row>
    <row r="43" spans="2:8" ht="12.75" customHeight="1" thickBot="1" x14ac:dyDescent="0.2">
      <c r="B43" s="124"/>
      <c r="C43" s="129"/>
      <c r="D43" s="129"/>
      <c r="E43" s="129"/>
      <c r="F43" s="129"/>
      <c r="G43" s="129"/>
      <c r="H43" s="148"/>
    </row>
    <row r="44" spans="2:8" ht="12" thickBot="1" x14ac:dyDescent="0.2">
      <c r="B44" s="174" t="s">
        <v>126</v>
      </c>
      <c r="C44" s="243" t="s">
        <v>123</v>
      </c>
      <c r="D44" s="244"/>
      <c r="E44" s="244"/>
      <c r="F44" s="244"/>
      <c r="G44" s="245"/>
      <c r="H44" s="170"/>
    </row>
    <row r="45" spans="2:8" ht="25.5" customHeight="1" x14ac:dyDescent="0.15">
      <c r="B45" s="175" t="s">
        <v>124</v>
      </c>
      <c r="C45" s="201">
        <v>0</v>
      </c>
      <c r="D45" s="201">
        <v>0</v>
      </c>
      <c r="E45" s="201">
        <v>0</v>
      </c>
      <c r="F45" s="201">
        <v>0</v>
      </c>
      <c r="G45" s="201">
        <v>0</v>
      </c>
      <c r="H45" s="14"/>
    </row>
    <row r="46" spans="2:8" x14ac:dyDescent="0.15">
      <c r="B46" s="5" t="s">
        <v>125</v>
      </c>
      <c r="C46" s="178">
        <f>C16*C45</f>
        <v>0</v>
      </c>
      <c r="D46" s="178">
        <f t="shared" ref="D46:G46" si="8">D16*D45</f>
        <v>0</v>
      </c>
      <c r="E46" s="178">
        <f t="shared" si="8"/>
        <v>0</v>
      </c>
      <c r="F46" s="178">
        <f t="shared" si="8"/>
        <v>0</v>
      </c>
      <c r="G46" s="178">
        <f t="shared" si="8"/>
        <v>0</v>
      </c>
      <c r="H46" s="14"/>
    </row>
    <row r="47" spans="2:8" ht="14.25" customHeight="1" thickBot="1" x14ac:dyDescent="0.2">
      <c r="B47" s="179" t="s">
        <v>89</v>
      </c>
      <c r="C47" s="178">
        <f>C16-C46</f>
        <v>0</v>
      </c>
      <c r="D47" s="178">
        <f t="shared" ref="D47:G47" si="9">D16-D46</f>
        <v>0</v>
      </c>
      <c r="E47" s="178">
        <f t="shared" si="9"/>
        <v>0</v>
      </c>
      <c r="F47" s="178">
        <f t="shared" si="9"/>
        <v>0</v>
      </c>
      <c r="G47" s="178">
        <f t="shared" si="9"/>
        <v>0</v>
      </c>
      <c r="H47" s="178">
        <f>SUM(C47:G47)</f>
        <v>0</v>
      </c>
    </row>
    <row r="48" spans="2:8" ht="16.5" customHeight="1" thickBot="1" x14ac:dyDescent="0.25">
      <c r="B48" s="162" t="s">
        <v>90</v>
      </c>
      <c r="C48" s="6"/>
      <c r="D48" s="6"/>
      <c r="E48" s="6"/>
      <c r="F48" s="6"/>
      <c r="G48" s="169"/>
      <c r="H48" s="163">
        <f>H47*8</f>
        <v>0</v>
      </c>
    </row>
    <row r="49" spans="2:9" ht="16.5" customHeight="1" thickBot="1" x14ac:dyDescent="0.2">
      <c r="B49" s="124"/>
      <c r="C49" s="8"/>
      <c r="D49" s="8"/>
      <c r="E49" s="8"/>
      <c r="F49" s="8"/>
      <c r="G49" s="8"/>
      <c r="H49" s="148"/>
    </row>
    <row r="50" spans="2:9" ht="15" customHeight="1" thickBot="1" x14ac:dyDescent="0.2">
      <c r="B50" s="172" t="s">
        <v>142</v>
      </c>
      <c r="C50" s="243" t="s">
        <v>123</v>
      </c>
      <c r="D50" s="244"/>
      <c r="E50" s="244"/>
      <c r="F50" s="244"/>
      <c r="G50" s="245"/>
      <c r="H50" s="171"/>
    </row>
    <row r="51" spans="2:9" ht="12" thickBot="1" x14ac:dyDescent="0.2">
      <c r="B51" s="135"/>
      <c r="C51" s="180" t="s">
        <v>115</v>
      </c>
      <c r="D51" s="181" t="s">
        <v>116</v>
      </c>
      <c r="E51" s="181" t="s">
        <v>117</v>
      </c>
      <c r="F51" s="181" t="s">
        <v>118</v>
      </c>
      <c r="G51" s="182" t="s">
        <v>119</v>
      </c>
      <c r="H51" s="14"/>
    </row>
    <row r="52" spans="2:9" ht="65.25" customHeight="1" thickBot="1" x14ac:dyDescent="0.2">
      <c r="B52" s="183" t="s">
        <v>143</v>
      </c>
      <c r="C52" s="213">
        <v>0</v>
      </c>
      <c r="D52" s="213">
        <v>0</v>
      </c>
      <c r="E52" s="213">
        <v>0</v>
      </c>
      <c r="F52" s="213">
        <v>0</v>
      </c>
      <c r="G52" s="213">
        <v>0</v>
      </c>
      <c r="H52" s="214">
        <f>SUM(C52:G52)</f>
        <v>0</v>
      </c>
      <c r="I52" s="166"/>
    </row>
    <row r="53" spans="2:9" ht="12" thickBot="1" x14ac:dyDescent="0.2"/>
    <row r="54" spans="2:9" ht="12" thickBot="1" x14ac:dyDescent="0.2">
      <c r="B54" s="158" t="s">
        <v>114</v>
      </c>
    </row>
    <row r="55" spans="2:9" ht="23.25" thickBot="1" x14ac:dyDescent="0.2">
      <c r="B55" s="203" t="s">
        <v>71</v>
      </c>
      <c r="C55" s="204" t="s">
        <v>57</v>
      </c>
      <c r="D55" s="204" t="s">
        <v>68</v>
      </c>
      <c r="E55" s="204" t="s">
        <v>69</v>
      </c>
      <c r="F55" s="204" t="s">
        <v>70</v>
      </c>
      <c r="G55" s="204" t="s">
        <v>79</v>
      </c>
    </row>
    <row r="56" spans="2:9" ht="12" thickBot="1" x14ac:dyDescent="0.2">
      <c r="B56" s="159" t="s">
        <v>0</v>
      </c>
      <c r="C56" s="213">
        <v>0</v>
      </c>
      <c r="D56" s="213">
        <v>0</v>
      </c>
      <c r="E56" s="213">
        <v>0</v>
      </c>
      <c r="F56" s="213">
        <v>0</v>
      </c>
      <c r="G56" s="213">
        <v>0</v>
      </c>
      <c r="H56" s="227">
        <f>SUM(C56:G56)</f>
        <v>0</v>
      </c>
    </row>
    <row r="57" spans="2:9" ht="12" thickBot="1" x14ac:dyDescent="0.2">
      <c r="B57" s="102" t="s">
        <v>1</v>
      </c>
      <c r="C57" s="213">
        <v>0</v>
      </c>
      <c r="D57" s="213">
        <v>0</v>
      </c>
      <c r="E57" s="213">
        <v>0</v>
      </c>
      <c r="F57" s="213">
        <v>0</v>
      </c>
      <c r="G57" s="213">
        <v>0</v>
      </c>
      <c r="H57" s="227">
        <f t="shared" ref="H57:H60" si="10">SUM(C57:G57)</f>
        <v>0</v>
      </c>
    </row>
    <row r="58" spans="2:9" ht="12" thickBot="1" x14ac:dyDescent="0.2">
      <c r="B58" s="102" t="s">
        <v>2</v>
      </c>
      <c r="C58" s="213">
        <v>0</v>
      </c>
      <c r="D58" s="213">
        <v>0</v>
      </c>
      <c r="E58" s="213">
        <v>0</v>
      </c>
      <c r="F58" s="213">
        <v>0</v>
      </c>
      <c r="G58" s="213">
        <v>0</v>
      </c>
      <c r="H58" s="227">
        <f t="shared" si="10"/>
        <v>0</v>
      </c>
    </row>
    <row r="59" spans="2:9" ht="12" thickBot="1" x14ac:dyDescent="0.2">
      <c r="B59" s="102" t="s">
        <v>3</v>
      </c>
      <c r="C59" s="213">
        <v>0</v>
      </c>
      <c r="D59" s="213">
        <v>0</v>
      </c>
      <c r="E59" s="213">
        <v>0</v>
      </c>
      <c r="F59" s="213">
        <v>0</v>
      </c>
      <c r="G59" s="213">
        <v>0</v>
      </c>
      <c r="H59" s="227">
        <f t="shared" si="10"/>
        <v>0</v>
      </c>
    </row>
    <row r="60" spans="2:9" ht="12" thickBot="1" x14ac:dyDescent="0.2">
      <c r="B60" s="102" t="s">
        <v>4</v>
      </c>
      <c r="C60" s="213">
        <v>0</v>
      </c>
      <c r="D60" s="213">
        <v>0</v>
      </c>
      <c r="E60" s="213">
        <v>0</v>
      </c>
      <c r="F60" s="213">
        <v>0</v>
      </c>
      <c r="G60" s="213">
        <v>0</v>
      </c>
      <c r="H60" s="227">
        <f t="shared" si="10"/>
        <v>0</v>
      </c>
    </row>
    <row r="61" spans="2:9" x14ac:dyDescent="0.15">
      <c r="B61" s="102" t="s">
        <v>84</v>
      </c>
      <c r="C61" s="227">
        <f t="shared" ref="C61:H61" si="11">SUM(C56:C60)</f>
        <v>0</v>
      </c>
      <c r="D61" s="227">
        <f t="shared" si="11"/>
        <v>0</v>
      </c>
      <c r="E61" s="227">
        <f t="shared" si="11"/>
        <v>0</v>
      </c>
      <c r="F61" s="227">
        <f t="shared" si="11"/>
        <v>0</v>
      </c>
      <c r="G61" s="227">
        <f t="shared" si="11"/>
        <v>0</v>
      </c>
      <c r="H61" s="215">
        <f t="shared" si="11"/>
        <v>0</v>
      </c>
    </row>
    <row r="62" spans="2:9" ht="12" thickBot="1" x14ac:dyDescent="0.2">
      <c r="B62" s="102"/>
      <c r="C62" s="161"/>
      <c r="D62" s="161"/>
      <c r="E62" s="161"/>
      <c r="F62" s="161"/>
      <c r="G62" s="161"/>
      <c r="H62" s="160"/>
    </row>
    <row r="63" spans="2:9" ht="12" thickBot="1" x14ac:dyDescent="0.2">
      <c r="B63" s="102" t="s">
        <v>5</v>
      </c>
      <c r="C63" s="213">
        <v>0</v>
      </c>
      <c r="D63" s="213">
        <v>0</v>
      </c>
      <c r="E63" s="213">
        <v>0</v>
      </c>
      <c r="F63" s="213">
        <v>0</v>
      </c>
      <c r="G63" s="213">
        <v>0</v>
      </c>
      <c r="H63" s="227">
        <f>SUM(C63:G63)</f>
        <v>0</v>
      </c>
    </row>
    <row r="64" spans="2:9" ht="12" thickBot="1" x14ac:dyDescent="0.2">
      <c r="B64" s="102" t="s">
        <v>47</v>
      </c>
      <c r="C64" s="213">
        <v>0</v>
      </c>
      <c r="D64" s="213">
        <v>0</v>
      </c>
      <c r="E64" s="213">
        <v>0</v>
      </c>
      <c r="F64" s="213">
        <v>0</v>
      </c>
      <c r="G64" s="213">
        <v>0</v>
      </c>
      <c r="H64" s="227">
        <f>SUM(C64:G64)</f>
        <v>0</v>
      </c>
    </row>
    <row r="65" spans="2:8" ht="13.5" customHeight="1" thickBot="1" x14ac:dyDescent="0.2">
      <c r="B65" s="102" t="s">
        <v>49</v>
      </c>
      <c r="C65" s="213">
        <v>0</v>
      </c>
      <c r="D65" s="213">
        <v>0</v>
      </c>
      <c r="E65" s="213">
        <v>0</v>
      </c>
      <c r="F65" s="213">
        <v>0</v>
      </c>
      <c r="G65" s="213">
        <v>0</v>
      </c>
      <c r="H65" s="227">
        <f>SUM(C65:G65)</f>
        <v>0</v>
      </c>
    </row>
    <row r="66" spans="2:8" x14ac:dyDescent="0.15">
      <c r="B66" s="102" t="s">
        <v>85</v>
      </c>
      <c r="C66" s="227">
        <f t="shared" ref="C66:H66" si="12">SUM(C63:C65)</f>
        <v>0</v>
      </c>
      <c r="D66" s="227">
        <f t="shared" si="12"/>
        <v>0</v>
      </c>
      <c r="E66" s="227">
        <f t="shared" si="12"/>
        <v>0</v>
      </c>
      <c r="F66" s="227">
        <f t="shared" si="12"/>
        <v>0</v>
      </c>
      <c r="G66" s="227">
        <f t="shared" si="12"/>
        <v>0</v>
      </c>
      <c r="H66" s="215">
        <f t="shared" si="12"/>
        <v>0</v>
      </c>
    </row>
    <row r="67" spans="2:8" ht="12" thickBot="1" x14ac:dyDescent="0.2">
      <c r="B67" s="103"/>
      <c r="C67" s="161"/>
      <c r="D67" s="161"/>
      <c r="E67" s="161"/>
      <c r="F67" s="161"/>
      <c r="G67" s="161"/>
      <c r="H67" s="160"/>
    </row>
    <row r="68" spans="2:8" ht="12" thickBot="1" x14ac:dyDescent="0.2">
      <c r="B68" s="104" t="s">
        <v>77</v>
      </c>
      <c r="C68" s="227">
        <f>C61+C66</f>
        <v>0</v>
      </c>
      <c r="D68" s="227">
        <f t="shared" ref="D68:G68" si="13">D61+D66</f>
        <v>0</v>
      </c>
      <c r="E68" s="227">
        <f t="shared" si="13"/>
        <v>0</v>
      </c>
      <c r="F68" s="227">
        <f t="shared" si="13"/>
        <v>0</v>
      </c>
      <c r="G68" s="227">
        <f t="shared" si="13"/>
        <v>0</v>
      </c>
      <c r="H68" s="215">
        <f>H61+H66</f>
        <v>0</v>
      </c>
    </row>
    <row r="69" spans="2:8" ht="12" thickBot="1" x14ac:dyDescent="0.2"/>
    <row r="70" spans="2:8" ht="15" thickBot="1" x14ac:dyDescent="0.25">
      <c r="B70" s="162" t="s">
        <v>120</v>
      </c>
      <c r="C70" s="6"/>
      <c r="D70" s="6"/>
      <c r="E70" s="6"/>
      <c r="F70" s="6"/>
      <c r="G70" s="6"/>
      <c r="H70" s="163">
        <f>H52+H68</f>
        <v>0</v>
      </c>
    </row>
  </sheetData>
  <sheetProtection algorithmName="SHA-512" hashValue="jkLsidLSlg/gPzyA58tn5oH3hjJai0jaNvG+CuD7gtD1INkyZENxUV336pEP1xxSmIJks+qaDj6mdovjH/yDbA==" saltValue="ifRsSJeWGajRC1ogXtNzhA==" spinCount="100000" sheet="1" selectLockedCells="1"/>
  <mergeCells count="4">
    <mergeCell ref="C44:G44"/>
    <mergeCell ref="C38:G38"/>
    <mergeCell ref="C50:G50"/>
    <mergeCell ref="B35:H35"/>
  </mergeCells>
  <dataValidations xWindow="996" yWindow="403" count="2">
    <dataValidation type="whole" allowBlank="1" showInputMessage="1" showErrorMessage="1" promptTitle="pas op" prompt="het tarief van een opvolgende staffel moet lager of gelijk zijn aan het tarief in een voorgaande staffel" sqref="D8:F8">
      <formula1>0</formula1>
      <formula2>C8</formula2>
    </dataValidation>
    <dataValidation type="whole" allowBlank="1" showInputMessage="1" showErrorMessage="1" promptTitle="Pas op" prompt="het tarief van een opvolgende staffel moet lager of gelijk zijn aan het tarief in een voorgaande staffel" sqref="G8">
      <formula1>0</formula1>
      <formula2>F8</formula2>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C1:Q15"/>
  <sheetViews>
    <sheetView workbookViewId="0">
      <selection activeCell="E7" sqref="E7:E14"/>
    </sheetView>
  </sheetViews>
  <sheetFormatPr defaultRowHeight="11.25" x14ac:dyDescent="0.15"/>
  <cols>
    <col min="1" max="1" width="8.5" customWidth="1"/>
    <col min="2" max="2" width="2.375" customWidth="1"/>
    <col min="3" max="3" width="19.25" customWidth="1"/>
    <col min="4" max="4" width="3.625" customWidth="1"/>
    <col min="5" max="5" width="18.75" customWidth="1"/>
    <col min="6" max="6" width="5.75" customWidth="1"/>
    <col min="7" max="7" width="19.125" customWidth="1"/>
    <col min="8" max="8" width="11.625" customWidth="1"/>
    <col min="9" max="9" width="11.5" customWidth="1"/>
    <col min="10" max="10" width="11.625" customWidth="1"/>
    <col min="11" max="13" width="12.75" customWidth="1"/>
    <col min="14" max="14" width="11.5" customWidth="1"/>
    <col min="15" max="15" width="19.125" customWidth="1"/>
    <col min="16" max="16" width="19" customWidth="1"/>
  </cols>
  <sheetData>
    <row r="1" spans="3:17" ht="12" thickBot="1" x14ac:dyDescent="0.2"/>
    <row r="2" spans="3:17" ht="14.25" customHeight="1" x14ac:dyDescent="0.15">
      <c r="C2" s="251" t="s">
        <v>82</v>
      </c>
      <c r="D2" s="252"/>
      <c r="E2" s="253"/>
      <c r="F2" s="21"/>
      <c r="G2" s="257" t="s">
        <v>144</v>
      </c>
      <c r="H2" s="21"/>
      <c r="I2" s="21"/>
      <c r="J2" s="21"/>
      <c r="K2" s="21"/>
      <c r="L2" s="21"/>
      <c r="M2" s="21"/>
      <c r="N2" s="21"/>
      <c r="O2" s="21"/>
      <c r="P2" s="119"/>
      <c r="Q2" s="119"/>
    </row>
    <row r="3" spans="3:17" ht="60.75" customHeight="1" thickBot="1" x14ac:dyDescent="0.2">
      <c r="C3" s="254"/>
      <c r="D3" s="255"/>
      <c r="E3" s="256"/>
      <c r="G3" s="258"/>
    </row>
    <row r="4" spans="3:17" ht="11.25" customHeight="1" x14ac:dyDescent="0.2">
      <c r="C4" s="207"/>
      <c r="D4" s="207"/>
      <c r="E4" s="207"/>
    </row>
    <row r="5" spans="3:17" ht="72" customHeight="1" x14ac:dyDescent="0.2">
      <c r="C5" s="207"/>
      <c r="D5" s="207"/>
      <c r="E5" s="124" t="s">
        <v>145</v>
      </c>
      <c r="G5" s="124" t="s">
        <v>146</v>
      </c>
    </row>
    <row r="6" spans="3:17" ht="12" thickBot="1" x14ac:dyDescent="0.2">
      <c r="E6" s="16"/>
    </row>
    <row r="7" spans="3:17" ht="13.5" customHeight="1" thickBot="1" x14ac:dyDescent="0.2">
      <c r="C7" s="121" t="s">
        <v>0</v>
      </c>
      <c r="E7" s="120">
        <v>0</v>
      </c>
      <c r="G7" s="120">
        <v>0</v>
      </c>
      <c r="J7" s="209"/>
      <c r="K7" s="209"/>
      <c r="L7" s="209"/>
      <c r="M7" s="209"/>
    </row>
    <row r="8" spans="3:17" ht="13.5" customHeight="1" thickBot="1" x14ac:dyDescent="0.2">
      <c r="C8" s="122" t="s">
        <v>1</v>
      </c>
      <c r="E8" s="120">
        <v>0</v>
      </c>
      <c r="G8" s="120">
        <v>0</v>
      </c>
    </row>
    <row r="9" spans="3:17" ht="12.75" customHeight="1" thickBot="1" x14ac:dyDescent="0.2">
      <c r="C9" s="122" t="s">
        <v>2</v>
      </c>
      <c r="E9" s="120">
        <v>0</v>
      </c>
      <c r="G9" s="120">
        <v>0</v>
      </c>
    </row>
    <row r="10" spans="3:17" ht="13.5" customHeight="1" thickBot="1" x14ac:dyDescent="0.2">
      <c r="C10" s="122" t="s">
        <v>3</v>
      </c>
      <c r="E10" s="120">
        <v>0</v>
      </c>
      <c r="G10" s="120">
        <v>0</v>
      </c>
    </row>
    <row r="11" spans="3:17" ht="13.5" customHeight="1" thickBot="1" x14ac:dyDescent="0.2">
      <c r="C11" s="122" t="s">
        <v>4</v>
      </c>
      <c r="E11" s="120">
        <v>0</v>
      </c>
      <c r="G11" s="120">
        <v>0</v>
      </c>
    </row>
    <row r="12" spans="3:17" ht="12.75" customHeight="1" thickBot="1" x14ac:dyDescent="0.2">
      <c r="C12" s="122" t="s">
        <v>5</v>
      </c>
      <c r="E12" s="120">
        <v>0</v>
      </c>
      <c r="G12" s="120">
        <v>0</v>
      </c>
    </row>
    <row r="13" spans="3:17" ht="12.75" customHeight="1" thickBot="1" x14ac:dyDescent="0.2">
      <c r="C13" s="122" t="s">
        <v>47</v>
      </c>
      <c r="E13" s="120">
        <v>0</v>
      </c>
      <c r="G13" s="120">
        <v>0</v>
      </c>
    </row>
    <row r="14" spans="3:17" ht="16.5" customHeight="1" thickBot="1" x14ac:dyDescent="0.2">
      <c r="C14" s="122" t="s">
        <v>48</v>
      </c>
      <c r="E14" s="120">
        <v>0</v>
      </c>
      <c r="G14" s="120">
        <v>0</v>
      </c>
    </row>
    <row r="15" spans="3:17" ht="23.25" thickBot="1" x14ac:dyDescent="0.25">
      <c r="C15" s="123" t="s">
        <v>39</v>
      </c>
      <c r="E15" s="186">
        <f>SUM(E7:E14)/8</f>
        <v>0</v>
      </c>
      <c r="G15" s="208">
        <f>SUM(G7:G14)/8</f>
        <v>0</v>
      </c>
    </row>
  </sheetData>
  <sheetProtection algorithmName="SHA-512" hashValue="Blo1LWUFkbo4ip1YJC3CYTqr/wEm93i3WMUfBC8osIyAJ7JsY6wtJ30as79XUvGwmjFPOtV2GusXeZouNGQ0sw==" saltValue="eX2o4s99XjghPd8zZgEHtg==" spinCount="100000" sheet="1" objects="1" scenarios="1" selectLockedCells="1"/>
  <mergeCells count="2">
    <mergeCell ref="C2:E3"/>
    <mergeCell ref="G2:G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O20"/>
  <sheetViews>
    <sheetView tabSelected="1" workbookViewId="0">
      <selection activeCell="G9" sqref="G9"/>
    </sheetView>
  </sheetViews>
  <sheetFormatPr defaultRowHeight="11.25" x14ac:dyDescent="0.15"/>
  <cols>
    <col min="1" max="1" width="2.875" customWidth="1"/>
    <col min="2" max="2" width="27.5" customWidth="1"/>
    <col min="3" max="3" width="12.625" customWidth="1"/>
    <col min="4" max="4" width="11.625" customWidth="1"/>
    <col min="5" max="6" width="11.5" customWidth="1"/>
    <col min="7" max="7" width="11.625" customWidth="1"/>
    <col min="8" max="8" width="12.75" customWidth="1"/>
    <col min="9" max="9" width="3.125" customWidth="1"/>
    <col min="10" max="12" width="11.5" customWidth="1"/>
    <col min="13" max="13" width="13" customWidth="1"/>
    <col min="14" max="14" width="3.25" customWidth="1"/>
    <col min="15" max="15" width="21.5" customWidth="1"/>
  </cols>
  <sheetData>
    <row r="1" spans="2:15" ht="12" thickBot="1" x14ac:dyDescent="0.2"/>
    <row r="2" spans="2:15" ht="15" thickBot="1" x14ac:dyDescent="0.25">
      <c r="B2" s="66" t="s">
        <v>45</v>
      </c>
      <c r="C2" s="67"/>
      <c r="D2" s="67"/>
      <c r="E2" s="67"/>
      <c r="F2" s="67"/>
      <c r="G2" s="67"/>
      <c r="H2" s="67"/>
      <c r="I2" s="67"/>
      <c r="J2" s="67"/>
      <c r="K2" s="67"/>
      <c r="L2" s="67"/>
      <c r="M2" s="67"/>
      <c r="N2" s="67"/>
      <c r="O2" s="68"/>
    </row>
    <row r="4" spans="2:15" ht="12" thickBot="1" x14ac:dyDescent="0.2"/>
    <row r="5" spans="2:15" ht="22.5" x14ac:dyDescent="0.15">
      <c r="B5" s="58"/>
      <c r="C5" s="79" t="s">
        <v>0</v>
      </c>
      <c r="D5" s="79" t="s">
        <v>1</v>
      </c>
      <c r="E5" s="79" t="s">
        <v>2</v>
      </c>
      <c r="F5" s="79" t="s">
        <v>51</v>
      </c>
      <c r="G5" s="80" t="s">
        <v>4</v>
      </c>
      <c r="H5" s="74" t="s">
        <v>50</v>
      </c>
      <c r="I5" s="86"/>
      <c r="J5" s="79" t="s">
        <v>5</v>
      </c>
      <c r="K5" s="79" t="s">
        <v>47</v>
      </c>
      <c r="L5" s="80" t="s">
        <v>52</v>
      </c>
      <c r="M5" s="74" t="s">
        <v>54</v>
      </c>
      <c r="N5" s="81"/>
      <c r="O5" s="74" t="s">
        <v>53</v>
      </c>
    </row>
    <row r="6" spans="2:15" x14ac:dyDescent="0.15">
      <c r="B6" s="55"/>
      <c r="C6" s="5"/>
      <c r="D6" s="5"/>
      <c r="E6" s="5"/>
      <c r="F6" s="5"/>
      <c r="G6" s="24"/>
      <c r="H6" s="75"/>
      <c r="I6" s="72"/>
      <c r="J6" s="5"/>
      <c r="K6" s="5"/>
      <c r="L6" s="24"/>
      <c r="M6" s="75"/>
      <c r="N6" s="76"/>
      <c r="O6" s="75"/>
    </row>
    <row r="7" spans="2:15" x14ac:dyDescent="0.15">
      <c r="B7" s="82" t="s">
        <v>56</v>
      </c>
      <c r="C7" s="5"/>
      <c r="D7" s="5"/>
      <c r="E7" s="5"/>
      <c r="F7" s="5"/>
      <c r="G7" s="24"/>
      <c r="H7" s="75"/>
      <c r="I7" s="72"/>
      <c r="J7" s="5"/>
      <c r="K7" s="5"/>
      <c r="L7" s="24"/>
      <c r="M7" s="75"/>
      <c r="N7" s="76"/>
      <c r="O7" s="75"/>
    </row>
    <row r="8" spans="2:15" x14ac:dyDescent="0.15">
      <c r="B8" s="83" t="s">
        <v>44</v>
      </c>
      <c r="C8" s="71">
        <v>0</v>
      </c>
      <c r="D8" s="71">
        <v>0</v>
      </c>
      <c r="E8" s="71">
        <v>0</v>
      </c>
      <c r="F8" s="71">
        <v>0</v>
      </c>
      <c r="G8" s="71">
        <v>0</v>
      </c>
      <c r="H8" s="188">
        <f>SUM(C8:G8)</f>
        <v>0</v>
      </c>
      <c r="I8" s="73"/>
      <c r="J8" s="71">
        <v>0</v>
      </c>
      <c r="K8" s="71">
        <v>0</v>
      </c>
      <c r="L8" s="71">
        <v>0</v>
      </c>
      <c r="M8" s="188">
        <f>SUM(J8:L8)</f>
        <v>0</v>
      </c>
      <c r="N8" s="77"/>
      <c r="O8" s="188">
        <f>H8+M8</f>
        <v>0</v>
      </c>
    </row>
    <row r="9" spans="2:15" x14ac:dyDescent="0.15">
      <c r="B9" s="83" t="s">
        <v>44</v>
      </c>
      <c r="C9" s="71">
        <v>0</v>
      </c>
      <c r="D9" s="71">
        <v>0</v>
      </c>
      <c r="E9" s="71">
        <v>0</v>
      </c>
      <c r="F9" s="71">
        <v>0</v>
      </c>
      <c r="G9" s="71">
        <v>0</v>
      </c>
      <c r="H9" s="188">
        <f t="shared" ref="H9:H18" si="0">SUM(C9:G9)</f>
        <v>0</v>
      </c>
      <c r="I9" s="73"/>
      <c r="J9" s="71">
        <v>0</v>
      </c>
      <c r="K9" s="71">
        <v>0</v>
      </c>
      <c r="L9" s="71">
        <v>0</v>
      </c>
      <c r="M9" s="188">
        <f t="shared" ref="M9:M18" si="1">SUM(J9:L9)</f>
        <v>0</v>
      </c>
      <c r="N9" s="77"/>
      <c r="O9" s="188">
        <f t="shared" ref="O9:O18" si="2">H9+M9</f>
        <v>0</v>
      </c>
    </row>
    <row r="10" spans="2:15" x14ac:dyDescent="0.15">
      <c r="B10" s="83" t="s">
        <v>44</v>
      </c>
      <c r="C10" s="71">
        <v>0</v>
      </c>
      <c r="D10" s="71">
        <v>0</v>
      </c>
      <c r="E10" s="71">
        <v>0</v>
      </c>
      <c r="F10" s="71">
        <v>0</v>
      </c>
      <c r="G10" s="71">
        <v>0</v>
      </c>
      <c r="H10" s="188">
        <f t="shared" si="0"/>
        <v>0</v>
      </c>
      <c r="I10" s="73"/>
      <c r="J10" s="71">
        <v>0</v>
      </c>
      <c r="K10" s="71">
        <v>0</v>
      </c>
      <c r="L10" s="71">
        <v>0</v>
      </c>
      <c r="M10" s="188">
        <f t="shared" si="1"/>
        <v>0</v>
      </c>
      <c r="N10" s="77"/>
      <c r="O10" s="188">
        <f t="shared" si="2"/>
        <v>0</v>
      </c>
    </row>
    <row r="11" spans="2:15" x14ac:dyDescent="0.15">
      <c r="B11" s="83" t="s">
        <v>44</v>
      </c>
      <c r="C11" s="71">
        <v>0</v>
      </c>
      <c r="D11" s="71">
        <v>0</v>
      </c>
      <c r="E11" s="71">
        <v>0</v>
      </c>
      <c r="F11" s="71">
        <v>0</v>
      </c>
      <c r="G11" s="71">
        <v>0</v>
      </c>
      <c r="H11" s="188">
        <f t="shared" si="0"/>
        <v>0</v>
      </c>
      <c r="I11" s="73"/>
      <c r="J11" s="71">
        <v>0</v>
      </c>
      <c r="K11" s="71">
        <v>0</v>
      </c>
      <c r="L11" s="71">
        <v>0</v>
      </c>
      <c r="M11" s="188">
        <f t="shared" si="1"/>
        <v>0</v>
      </c>
      <c r="N11" s="77"/>
      <c r="O11" s="188">
        <f t="shared" si="2"/>
        <v>0</v>
      </c>
    </row>
    <row r="12" spans="2:15" x14ac:dyDescent="0.15">
      <c r="B12" s="83" t="s">
        <v>44</v>
      </c>
      <c r="C12" s="71">
        <v>0</v>
      </c>
      <c r="D12" s="71">
        <v>0</v>
      </c>
      <c r="E12" s="71">
        <v>0</v>
      </c>
      <c r="F12" s="71">
        <v>0</v>
      </c>
      <c r="G12" s="71">
        <v>0</v>
      </c>
      <c r="H12" s="188">
        <f t="shared" si="0"/>
        <v>0</v>
      </c>
      <c r="I12" s="73"/>
      <c r="J12" s="71">
        <v>0</v>
      </c>
      <c r="K12" s="71">
        <v>0</v>
      </c>
      <c r="L12" s="71">
        <v>0</v>
      </c>
      <c r="M12" s="188">
        <f t="shared" si="1"/>
        <v>0</v>
      </c>
      <c r="N12" s="77"/>
      <c r="O12" s="188">
        <f t="shared" si="2"/>
        <v>0</v>
      </c>
    </row>
    <row r="13" spans="2:15" x14ac:dyDescent="0.15">
      <c r="B13" s="83" t="s">
        <v>44</v>
      </c>
      <c r="C13" s="71">
        <v>0</v>
      </c>
      <c r="D13" s="71">
        <v>0</v>
      </c>
      <c r="E13" s="71">
        <v>0</v>
      </c>
      <c r="F13" s="71">
        <v>0</v>
      </c>
      <c r="G13" s="71">
        <v>0</v>
      </c>
      <c r="H13" s="188">
        <f t="shared" si="0"/>
        <v>0</v>
      </c>
      <c r="I13" s="73"/>
      <c r="J13" s="71">
        <v>0</v>
      </c>
      <c r="K13" s="71">
        <v>0</v>
      </c>
      <c r="L13" s="71">
        <v>0</v>
      </c>
      <c r="M13" s="188">
        <f t="shared" si="1"/>
        <v>0</v>
      </c>
      <c r="N13" s="77"/>
      <c r="O13" s="188">
        <f t="shared" si="2"/>
        <v>0</v>
      </c>
    </row>
    <row r="14" spans="2:15" x14ac:dyDescent="0.15">
      <c r="B14" s="83" t="s">
        <v>44</v>
      </c>
      <c r="C14" s="71">
        <v>0</v>
      </c>
      <c r="D14" s="71">
        <v>0</v>
      </c>
      <c r="E14" s="71">
        <v>0</v>
      </c>
      <c r="F14" s="71">
        <v>0</v>
      </c>
      <c r="G14" s="71">
        <v>0</v>
      </c>
      <c r="H14" s="188">
        <f t="shared" si="0"/>
        <v>0</v>
      </c>
      <c r="I14" s="73"/>
      <c r="J14" s="71">
        <v>0</v>
      </c>
      <c r="K14" s="71">
        <v>0</v>
      </c>
      <c r="L14" s="71">
        <v>0</v>
      </c>
      <c r="M14" s="188">
        <f t="shared" si="1"/>
        <v>0</v>
      </c>
      <c r="N14" s="77"/>
      <c r="O14" s="188">
        <f t="shared" si="2"/>
        <v>0</v>
      </c>
    </row>
    <row r="15" spans="2:15" x14ac:dyDescent="0.15">
      <c r="B15" s="83" t="s">
        <v>44</v>
      </c>
      <c r="C15" s="71">
        <v>0</v>
      </c>
      <c r="D15" s="71">
        <v>0</v>
      </c>
      <c r="E15" s="71">
        <v>0</v>
      </c>
      <c r="F15" s="71">
        <v>0</v>
      </c>
      <c r="G15" s="71">
        <v>0</v>
      </c>
      <c r="H15" s="188">
        <f t="shared" si="0"/>
        <v>0</v>
      </c>
      <c r="I15" s="73"/>
      <c r="J15" s="71">
        <v>0</v>
      </c>
      <c r="K15" s="71">
        <v>0</v>
      </c>
      <c r="L15" s="71">
        <v>0</v>
      </c>
      <c r="M15" s="188">
        <f t="shared" si="1"/>
        <v>0</v>
      </c>
      <c r="N15" s="77"/>
      <c r="O15" s="188">
        <f t="shared" si="2"/>
        <v>0</v>
      </c>
    </row>
    <row r="16" spans="2:15" x14ac:dyDescent="0.15">
      <c r="B16" s="83" t="s">
        <v>44</v>
      </c>
      <c r="C16" s="71">
        <v>0</v>
      </c>
      <c r="D16" s="71">
        <v>0</v>
      </c>
      <c r="E16" s="71">
        <v>0</v>
      </c>
      <c r="F16" s="71">
        <v>0</v>
      </c>
      <c r="G16" s="71">
        <v>0</v>
      </c>
      <c r="H16" s="188">
        <f t="shared" si="0"/>
        <v>0</v>
      </c>
      <c r="I16" s="73"/>
      <c r="J16" s="71">
        <v>0</v>
      </c>
      <c r="K16" s="71">
        <v>0</v>
      </c>
      <c r="L16" s="71">
        <v>0</v>
      </c>
      <c r="M16" s="188">
        <f t="shared" si="1"/>
        <v>0</v>
      </c>
      <c r="N16" s="77"/>
      <c r="O16" s="188">
        <f t="shared" si="2"/>
        <v>0</v>
      </c>
    </row>
    <row r="17" spans="2:15" x14ac:dyDescent="0.15">
      <c r="B17" s="83" t="s">
        <v>44</v>
      </c>
      <c r="C17" s="71">
        <v>0</v>
      </c>
      <c r="D17" s="71">
        <v>0</v>
      </c>
      <c r="E17" s="71">
        <v>0</v>
      </c>
      <c r="F17" s="71">
        <v>0</v>
      </c>
      <c r="G17" s="71">
        <v>0</v>
      </c>
      <c r="H17" s="188">
        <f t="shared" si="0"/>
        <v>0</v>
      </c>
      <c r="I17" s="73"/>
      <c r="J17" s="71">
        <v>0</v>
      </c>
      <c r="K17" s="71">
        <v>0</v>
      </c>
      <c r="L17" s="71">
        <v>0</v>
      </c>
      <c r="M17" s="188">
        <f t="shared" si="1"/>
        <v>0</v>
      </c>
      <c r="N17" s="77"/>
      <c r="O17" s="188">
        <f t="shared" si="2"/>
        <v>0</v>
      </c>
    </row>
    <row r="18" spans="2:15" ht="12" thickBot="1" x14ac:dyDescent="0.2">
      <c r="B18" s="84" t="s">
        <v>44</v>
      </c>
      <c r="C18" s="71">
        <v>0</v>
      </c>
      <c r="D18" s="71">
        <v>0</v>
      </c>
      <c r="E18" s="71">
        <v>0</v>
      </c>
      <c r="F18" s="71">
        <v>0</v>
      </c>
      <c r="G18" s="71">
        <v>0</v>
      </c>
      <c r="H18" s="189">
        <f t="shared" si="0"/>
        <v>0</v>
      </c>
      <c r="I18" s="87"/>
      <c r="J18" s="71">
        <v>0</v>
      </c>
      <c r="K18" s="71">
        <v>0</v>
      </c>
      <c r="L18" s="71">
        <v>0</v>
      </c>
      <c r="M18" s="188">
        <f t="shared" si="1"/>
        <v>0</v>
      </c>
      <c r="N18" s="85"/>
      <c r="O18" s="189">
        <f t="shared" si="2"/>
        <v>0</v>
      </c>
    </row>
    <row r="19" spans="2:15" ht="12" thickBot="1" x14ac:dyDescent="0.2"/>
    <row r="20" spans="2:15" ht="15" thickBot="1" x14ac:dyDescent="0.25">
      <c r="B20" s="61" t="s">
        <v>46</v>
      </c>
      <c r="C20" s="6"/>
      <c r="D20" s="6"/>
      <c r="E20" s="6"/>
      <c r="F20" s="6"/>
      <c r="G20" s="6"/>
      <c r="H20" s="185">
        <f>SUM(H8:H18)</f>
        <v>0</v>
      </c>
      <c r="I20" s="78"/>
      <c r="J20" s="6"/>
      <c r="K20" s="6"/>
      <c r="L20" s="6"/>
      <c r="M20" s="185">
        <f>SUM(M8:M18)</f>
        <v>0</v>
      </c>
      <c r="N20" s="187"/>
      <c r="O20" s="186">
        <f>SUM(O8:O18)</f>
        <v>0</v>
      </c>
    </row>
  </sheetData>
  <sheetProtection algorithmName="SHA-512" hashValue="kpw7SZJe1yg8cxzf4lpncRHLYCpvED+jreZBGtBtG/IEXrXKsiSdbmf3gCVnfSRemVNcgXdYle3VMyqb8rYoIA==" saltValue="0Tl7yUaKZPd+09C5OzJfwA==" spinCount="100000"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Onderwerp xmlns="a6d38f31-c587-4ff9-9de9-366700c7dc0c">Publicatiedocumenten</Onderwer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Document" ma:contentTypeID="0x010100B32B5FAEAB2DC648B52EF6C17F4F2BF3" ma:contentTypeVersion="1" ma:contentTypeDescription="Een nieuw document maken." ma:contentTypeScope="" ma:versionID="bbc3c102dd802ba993c84156c8f4adbe">
  <xsd:schema xmlns:xsd="http://www.w3.org/2001/XMLSchema" xmlns:xs="http://www.w3.org/2001/XMLSchema" xmlns:p="http://schemas.microsoft.com/office/2006/metadata/properties" xmlns:ns2="a6d38f31-c587-4ff9-9de9-366700c7dc0c" targetNamespace="http://schemas.microsoft.com/office/2006/metadata/properties" ma:root="true" ma:fieldsID="1fa4a0856839dfcfe97f960410d2099c" ns2:_="">
    <xsd:import namespace="a6d38f31-c587-4ff9-9de9-366700c7dc0c"/>
    <xsd:element name="properties">
      <xsd:complexType>
        <xsd:sequence>
          <xsd:element name="documentManagement">
            <xsd:complexType>
              <xsd:all>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38f31-c587-4ff9-9de9-366700c7dc0c" elementFormDefault="qualified">
    <xsd:import namespace="http://schemas.microsoft.com/office/2006/documentManagement/types"/>
    <xsd:import namespace="http://schemas.microsoft.com/office/infopath/2007/PartnerControls"/>
    <xsd:element name="Onderwerp" ma:index="8" nillable="true" ma:displayName="Onderwerp" ma:default="Kickoff" ma:format="Dropdown" ma:internalName="Onderwerp">
      <xsd:simpleType>
        <xsd:restriction base="dms:Choice">
          <xsd:enumeration value="Kickoff"/>
          <xsd:enumeration value="Marktconsultatie"/>
          <xsd:enumeration value="Inkoopstrategie"/>
          <xsd:enumeration value="SBD"/>
          <xsd:enumeration value="Publicatiedocumenten"/>
          <xsd:enumeration value="Nota van Inlichtingen"/>
          <xsd:enumeration value="Beoordeling"/>
          <xsd:enumeration value="Gun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75CD46-95F8-41A1-941B-EF2EC5ECFDF4}">
  <ds:schemaRefs>
    <ds:schemaRef ds:uri="http://purl.org/dc/elements/1.1/"/>
    <ds:schemaRef ds:uri="http://schemas.openxmlformats.org/package/2006/metadata/core-properties"/>
    <ds:schemaRef ds:uri="a6d38f31-c587-4ff9-9de9-366700c7dc0c"/>
    <ds:schemaRef ds:uri="http://purl.org/dc/term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DD98E43-A910-458B-8AC6-F3E03631E6A0}">
  <ds:schemaRefs>
    <ds:schemaRef ds:uri="http://schemas.microsoft.com/sharepoint/v3/contenttype/forms"/>
  </ds:schemaRefs>
</ds:datastoreItem>
</file>

<file path=customXml/itemProps3.xml><?xml version="1.0" encoding="utf-8"?>
<ds:datastoreItem xmlns:ds="http://schemas.openxmlformats.org/officeDocument/2006/customXml" ds:itemID="{DA3D60D2-CC56-4F13-A777-4EB093CFE2DF}">
  <ds:schemaRefs>
    <ds:schemaRef ds:uri="http://schemas.microsoft.com/office/2006/metadata/customXsn"/>
  </ds:schemaRefs>
</ds:datastoreItem>
</file>

<file path=customXml/itemProps4.xml><?xml version="1.0" encoding="utf-8"?>
<ds:datastoreItem xmlns:ds="http://schemas.openxmlformats.org/officeDocument/2006/customXml" ds:itemID="{2E8EA087-F641-40F2-B994-BED6CE1983EC}">
  <ds:schemaRefs>
    <ds:schemaRef ds:uri="Microsoft.SharePoint.Taxonomy.ContentTypeSync"/>
  </ds:schemaRefs>
</ds:datastoreItem>
</file>

<file path=customXml/itemProps5.xml><?xml version="1.0" encoding="utf-8"?>
<ds:datastoreItem xmlns:ds="http://schemas.openxmlformats.org/officeDocument/2006/customXml" ds:itemID="{75E15333-9429-4235-88E7-B929D127E6BB}">
  <ds:schemaRefs>
    <ds:schemaRef ds:uri="http://schemas.microsoft.com/sharepoint/events"/>
  </ds:schemaRefs>
</ds:datastoreItem>
</file>

<file path=customXml/itemProps6.xml><?xml version="1.0" encoding="utf-8"?>
<ds:datastoreItem xmlns:ds="http://schemas.openxmlformats.org/officeDocument/2006/customXml" ds:itemID="{C29886FA-E3AC-44D2-A042-B5BF025D5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d38f31-c587-4ff9-9de9-366700c7d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 </vt:lpstr>
      <vt:lpstr>Tab 0 invul instructie</vt:lpstr>
      <vt:lpstr>Tab 1 Totaal Prijs </vt:lpstr>
      <vt:lpstr> Tab 2  Ondersteuning + Opleid.</vt:lpstr>
      <vt:lpstr>Tab 3 Gebr.Rechten Licenties</vt:lpstr>
      <vt:lpstr>Tab 4 Exitkosten</vt:lpstr>
      <vt:lpstr>Tab 5 Additionele Kosten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Rouwen, Henk (H.)</dc:creator>
  <cp:lastModifiedBy>Rouwen, Henk (H.)</cp:lastModifiedBy>
  <dcterms:created xsi:type="dcterms:W3CDTF">2020-09-17T07:15:18Z</dcterms:created>
  <dcterms:modified xsi:type="dcterms:W3CDTF">2021-09-13T13:44:44Z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0x010100B32B5FAEAB2DC648B52EF6C17F4F2BF3</vt:lpwstr>
  </property>
</Properties>
</file>