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Ondersteuningsbureau\Bedrijfsvoering en Beheer\Inkoop\03 Aanbestedingen 2012-2020\2021 ICT Multifunctionals\04. Beschrijvend document\"/>
    </mc:Choice>
  </mc:AlternateContent>
  <bookViews>
    <workbookView xWindow="2625" yWindow="-120" windowWidth="26295" windowHeight="18240"/>
  </bookViews>
  <sheets>
    <sheet name="Invulinstructie" sheetId="4" r:id="rId1"/>
    <sheet name="Huur" sheetId="3" r:id="rId2"/>
    <sheet name="Afdrukken" sheetId="7" r:id="rId3"/>
    <sheet name="Eenmalig" sheetId="8" r:id="rId4"/>
    <sheet name="Totaal" sheetId="9" r:id="rId5"/>
    <sheet name="Papier" sheetId="10" r:id="rId6"/>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8" i="3" l="1"/>
  <c r="H12" i="7" l="1"/>
  <c r="A1" i="10" l="1"/>
  <c r="A1" i="8"/>
  <c r="A16" i="8" l="1"/>
  <c r="A15" i="8"/>
  <c r="A14" i="8"/>
  <c r="A13" i="8"/>
  <c r="A12" i="8"/>
  <c r="A11" i="8"/>
  <c r="A1" i="9" l="1"/>
  <c r="A1" i="7"/>
  <c r="A15" i="9" l="1"/>
  <c r="A14" i="9"/>
  <c r="A13" i="9"/>
  <c r="A12" i="9"/>
  <c r="A11" i="9"/>
  <c r="I16" i="8"/>
  <c r="I15" i="8"/>
  <c r="I14" i="8"/>
  <c r="I13" i="8"/>
  <c r="I12" i="8"/>
  <c r="I11" i="8"/>
  <c r="F12" i="7"/>
  <c r="F11" i="7"/>
  <c r="H11" i="7" s="1"/>
  <c r="H14" i="7" l="1"/>
  <c r="C14" i="9" s="1"/>
  <c r="I18" i="8"/>
  <c r="C15" i="9" s="1"/>
  <c r="A26" i="3" l="1"/>
  <c r="F26" i="3" l="1"/>
  <c r="D26" i="3"/>
  <c r="C28" i="3"/>
  <c r="C29" i="3"/>
  <c r="C30" i="3"/>
  <c r="C31" i="3"/>
  <c r="C32" i="3"/>
  <c r="C27" i="3"/>
  <c r="C26" i="3"/>
  <c r="B26" i="3"/>
  <c r="B27" i="3"/>
  <c r="B32" i="3"/>
  <c r="B31" i="3"/>
  <c r="B30" i="3"/>
  <c r="B29" i="3"/>
  <c r="B28" i="3"/>
  <c r="D19" i="3" l="1"/>
  <c r="A34" i="3" l="1"/>
  <c r="E34" i="3"/>
  <c r="G34" i="3"/>
  <c r="A35" i="3"/>
  <c r="H12" i="3"/>
  <c r="H13" i="3"/>
  <c r="H14" i="3"/>
  <c r="H15" i="3"/>
  <c r="H16" i="3"/>
  <c r="H11" i="3"/>
  <c r="D32" i="3" l="1"/>
  <c r="H32" i="3" s="1"/>
  <c r="A32" i="3"/>
  <c r="D31" i="3"/>
  <c r="H31" i="3" s="1"/>
  <c r="A31" i="3"/>
  <c r="D30" i="3"/>
  <c r="H30" i="3" s="1"/>
  <c r="A30" i="3"/>
  <c r="D29" i="3"/>
  <c r="H29" i="3" s="1"/>
  <c r="A29" i="3"/>
  <c r="D28" i="3"/>
  <c r="H28" i="3" s="1"/>
  <c r="A28" i="3"/>
  <c r="D27" i="3"/>
  <c r="H27" i="3" s="1"/>
  <c r="A27" i="3"/>
  <c r="D35" i="3" l="1"/>
  <c r="H35" i="3" s="1"/>
  <c r="H19" i="3"/>
  <c r="H18" i="3"/>
  <c r="D34" i="3"/>
  <c r="H34" i="3" s="1"/>
  <c r="H21" i="3" l="1"/>
  <c r="C11" i="9" s="1"/>
  <c r="H37" i="3" l="1"/>
  <c r="H43" i="3" s="1"/>
  <c r="C12" i="9" l="1"/>
  <c r="C13" i="9"/>
  <c r="C18" i="9" l="1"/>
</calcChain>
</file>

<file path=xl/sharedStrings.xml><?xml version="1.0" encoding="utf-8"?>
<sst xmlns="http://schemas.openxmlformats.org/spreadsheetml/2006/main" count="102" uniqueCount="74">
  <si>
    <t>maanden</t>
  </si>
  <si>
    <t>Optiejaar 1</t>
  </si>
  <si>
    <t>Optiejaar 2</t>
  </si>
  <si>
    <t>Huurbedrag per maand per apparaat excl. BTW</t>
  </si>
  <si>
    <t>Zwart afdruk</t>
  </si>
  <si>
    <t>Kleuren afdruk</t>
  </si>
  <si>
    <t>Follow Me</t>
  </si>
  <si>
    <t>Aantal afdrukken 
per maand</t>
  </si>
  <si>
    <t>Het indienen van een irreële of manipulatieve inschrijving kan leiden tot uitlsuiting:
- inschrijvers mogen (per item/eenheid) geen prijzen indienen die de gunningssystematiek manipuleren.
- inschrijvers dienen (per item/eenheid) een op zichzelf beschouwd realistische prijs aan te bieden.</t>
  </si>
  <si>
    <t>Inschrijver dient bij gebruik van prijzen die hierboven als onrealistisch zijn aangemerkt in de inschrijving uitvoerig te motiveren waarom er geen sprake is van onrealistische prijzen. Dit dient inschrijver te staven met bewijs. Indien deze motivatie naar het oordeel van Openbaar Onderwijs Groningen onvoldoende is dan zal zij een verificatievraag hierover aan inschrijver stellen. Indien Openbaar Onderwijs Groningen van mening blijft dat de prijzen onrealistisch zijn dan wordt de inschrijving als ongeldig aangemerkt.</t>
  </si>
  <si>
    <t xml:space="preserve">Niet opgevoerde kosten in dit Prijzenblad komen achteraf niet voor facturatie in aanmerking en zullen ook niet worden voldaan. 
</t>
  </si>
  <si>
    <t>Alle genoemde aantallen zijn indicatief, aan genoemde gegevens kunnen geen rechten worden ontleend.</t>
  </si>
  <si>
    <t>Er is geen sprake van een afnameverplichting door Openbaar Onderwijs Groningen.</t>
  </si>
  <si>
    <t>Legenda:</t>
  </si>
  <si>
    <t>Deze velden dienen door inschrijver ingevuld te worden.</t>
  </si>
  <si>
    <t>In het Prijzenblad zijn alle kosten inbegrepen die gepaard gaan met het voldoen aan Bijlage 4.A (Lijst van eisen), Bijlage 4.B (Technische specificaties),  en de overige eisen als beschreven in Deel A Beschrijvend document, alsmede de kosten die gepaard gaan met de dienstverlening als door de inschrijver beschreven in de beantwoording van de vragen met betrekking tot de gunningscriteria en de kosten die gepaard gaan met de beantwoording van de vragen, zoals gesteld in de Nota van inlichtingen.</t>
  </si>
  <si>
    <t>Alle vermelde prijzen en tarieven dienen gesteld te zijn in euro's, exclusief BTW (en inclusief overige belastingen en/of heffingen), inclusief verpakking en bij levering DDP (Incoterms 2000).</t>
  </si>
  <si>
    <t>Huurbedrag 60 maanden
excl. BTW</t>
  </si>
  <si>
    <t>Afdrukken</t>
  </si>
  <si>
    <t>Eenmalige kosten welke kunnen voorkomen na initiele levering</t>
  </si>
  <si>
    <t>Merk/model</t>
  </si>
  <si>
    <t>Optiejaar 1:</t>
  </si>
  <si>
    <t>Optiejaar 2:</t>
  </si>
  <si>
    <t>Totaalprijs (inschrijfprijs) excl. BTW</t>
  </si>
  <si>
    <t>Prijs per afdruk excl. BTW</t>
  </si>
  <si>
    <t>Bedrag per maand excl. BTW</t>
  </si>
  <si>
    <t>Verwacht aantal</t>
  </si>
  <si>
    <t>Geschat aantal</t>
  </si>
  <si>
    <t>Apparaat</t>
  </si>
  <si>
    <t>Ondertekening inschrijver:</t>
  </si>
  <si>
    <t>Naam</t>
  </si>
  <si>
    <t>Functie</t>
  </si>
  <si>
    <t>Onderneming</t>
  </si>
  <si>
    <t>Plaats en datum</t>
  </si>
  <si>
    <t xml:space="preserve">Handtekening
</t>
  </si>
  <si>
    <t>Bijlage 3 Prijzenblad ICT Multifunctionals</t>
  </si>
  <si>
    <t>Invulinstructie Bijlage 3 Prijzenblad ICT Multifunctionals</t>
  </si>
  <si>
    <t>Ten aanzien van de volgende prijzen bestaat het vermoeden dat deze onrealistisch zijn:
- negatieve prijzen;
- abnormaal lage prijzen. 
Aanbestedende dienst sluit met de terminologie omtrent abnormaal lage prijzen aan bij hetgeen daarover is bepaald in artikel 2.116 Aanbestedingswet.</t>
  </si>
  <si>
    <t>Paslezer/kaartlezer</t>
  </si>
  <si>
    <t>Looptijd initiële overeenkomst:</t>
  </si>
  <si>
    <t>Totale contractduur, inclusief optiejaren, maximaal:</t>
  </si>
  <si>
    <t>Indien eenmalige bedragen (verhuiskosten of aflever-, installatie- en retourkosten) &gt;  € 125,00 excl BTW leidt dit tot uitsluiting van de aanbesteding.</t>
  </si>
  <si>
    <t>Omschrijving</t>
  </si>
  <si>
    <t>Kosten per pak 
exclusief BTW</t>
  </si>
  <si>
    <t xml:space="preserve">Papier A4 formaat; standaard kwaliteit (kopiëren/printen); 80 grams/m2 </t>
  </si>
  <si>
    <t>Papier A3 formaat; standaard kwaliteit (kopiëren/printen); 80 grams/m2</t>
  </si>
  <si>
    <r>
      <rPr>
        <b/>
        <sz val="9"/>
        <color indexed="8"/>
        <rFont val="Verdana"/>
        <family val="2"/>
      </rPr>
      <t>Prijzen papier (optioneel)</t>
    </r>
    <r>
      <rPr>
        <sz val="9"/>
        <color indexed="8"/>
        <rFont val="Verdana"/>
        <family val="2"/>
      </rPr>
      <t xml:space="preserve">
De optionele prijzen voor papier kunnen voor Openbaar Onderwijs Groningen reden zijn om ook het papier af te nemen bij de nieuw te contracteren leverancier. Het wel of niet kunnen leveren van papier heeft geen invloed op de beoordeling. 
</t>
    </r>
    <r>
      <rPr>
        <b/>
        <i/>
        <sz val="9"/>
        <color indexed="8"/>
        <rFont val="Verdana"/>
        <family val="2"/>
      </rPr>
      <t>Inschrijver dient rekening te houden met hetgeen in § 1.3.2 van het aanbestedingsdocument staat vermeld.</t>
    </r>
  </si>
  <si>
    <r>
      <t xml:space="preserve">Inschrijver dient het Prijzenblad volledig (alle "gele" velden) in te vullen en rechtsgeldig te ondertekenen en toe te voegen aan zijn inschrijving </t>
    </r>
    <r>
      <rPr>
        <u/>
        <sz val="9"/>
        <color theme="1"/>
        <rFont val="Verdana"/>
        <family val="2"/>
      </rPr>
      <t xml:space="preserve">(a.u.b. eenmaal ongetekend in Excel en eenmaal de pagina/tabblad "Totaal" getekend in pdf). </t>
    </r>
    <r>
      <rPr>
        <sz val="9"/>
        <color theme="1"/>
        <rFont val="Verdana"/>
        <family val="2"/>
      </rPr>
      <t>Indien er één, of meerdere, verschillen zijn tussen Excel en pdf versie is de pdf versie leidend.</t>
    </r>
  </si>
  <si>
    <t xml:space="preserve">Bij verhuiskosten zijn geen aflever- installatie en retourkosten van toepassing. </t>
  </si>
  <si>
    <r>
      <t xml:space="preserve">Let op: verhuiskosten </t>
    </r>
    <r>
      <rPr>
        <b/>
        <sz val="10"/>
        <rFont val="Verdana"/>
        <family val="2"/>
      </rPr>
      <t>maximaal</t>
    </r>
    <r>
      <rPr>
        <sz val="10"/>
        <rFont val="Verdana"/>
        <family val="2"/>
      </rPr>
      <t xml:space="preserve"> </t>
    </r>
    <r>
      <rPr>
        <sz val="10"/>
        <rFont val="Calibri"/>
        <family val="2"/>
      </rPr>
      <t>€ 125,00 (hierbij gelden geen aflever- installatie en retourkosten).</t>
    </r>
  </si>
  <si>
    <r>
      <t xml:space="preserve">Let op: aflever- installatie en retourkosten </t>
    </r>
    <r>
      <rPr>
        <b/>
        <sz val="10"/>
        <rFont val="Verdana"/>
        <family val="2"/>
      </rPr>
      <t>maximaal</t>
    </r>
    <r>
      <rPr>
        <sz val="10"/>
        <rFont val="Verdana"/>
        <family val="2"/>
      </rPr>
      <t xml:space="preserve"> € 125,00.</t>
    </r>
  </si>
  <si>
    <t>Totaal 84 maanden
excl. BTW</t>
  </si>
  <si>
    <t>Totaal eenmalige kosten
excl. BTW</t>
  </si>
  <si>
    <t>Verhuiskosten
excl. BTW</t>
  </si>
  <si>
    <t>Aflever- installatie en retourkosten
excl. BTW</t>
  </si>
  <si>
    <t>Totaalkosten afdrukken excl. BTW (84 maanden)</t>
  </si>
  <si>
    <t>Totaal geschatte eenmalige kosten na initiële levering excl. BTW</t>
  </si>
  <si>
    <t>Huurbedrag 12 maanden excl. BTW</t>
  </si>
  <si>
    <t>Totaal huurbedrag 60 maaanden excl. BTW</t>
  </si>
  <si>
    <t>Totaal huurbedrag optiejaar 1 12 maanden excl. BTW</t>
  </si>
  <si>
    <t>Totaal huurbedrag optiejaar 2 12 maanden excl. BTW</t>
  </si>
  <si>
    <r>
      <t>15/</t>
    </r>
    <r>
      <rPr>
        <sz val="10"/>
        <color rgb="FFFF0000"/>
        <rFont val="Verdana"/>
        <family val="2"/>
      </rPr>
      <t>15</t>
    </r>
  </si>
  <si>
    <r>
      <t>25/</t>
    </r>
    <r>
      <rPr>
        <sz val="10"/>
        <color rgb="FFFF0000"/>
        <rFont val="Verdana"/>
        <family val="2"/>
      </rPr>
      <t>25</t>
    </r>
  </si>
  <si>
    <r>
      <t>45/</t>
    </r>
    <r>
      <rPr>
        <sz val="10"/>
        <color rgb="FFFF0000"/>
        <rFont val="Verdana"/>
        <family val="2"/>
      </rPr>
      <t>45</t>
    </r>
  </si>
  <si>
    <r>
      <t>90/</t>
    </r>
    <r>
      <rPr>
        <sz val="10"/>
        <color rgb="FFFF0000"/>
        <rFont val="Verdana"/>
        <family val="2"/>
      </rPr>
      <t>0</t>
    </r>
  </si>
  <si>
    <r>
      <t>Snelheid (pagina's per minuut z/</t>
    </r>
    <r>
      <rPr>
        <b/>
        <sz val="10"/>
        <color theme="0"/>
        <rFont val="Verdana"/>
        <family val="2"/>
      </rPr>
      <t>k</t>
    </r>
    <r>
      <rPr>
        <b/>
        <sz val="10"/>
        <color indexed="9"/>
        <rFont val="Verdana"/>
        <family val="2"/>
      </rPr>
      <t>)</t>
    </r>
  </si>
  <si>
    <r>
      <t>Laserprinter 15/</t>
    </r>
    <r>
      <rPr>
        <sz val="10"/>
        <color rgb="FFFF0000"/>
        <rFont val="Verdana"/>
        <family val="2"/>
      </rPr>
      <t>15</t>
    </r>
    <r>
      <rPr>
        <sz val="10"/>
        <rFont val="Verdana"/>
        <family val="2"/>
      </rPr>
      <t xml:space="preserve"> pagina's per minuut zwart/</t>
    </r>
    <r>
      <rPr>
        <sz val="10"/>
        <color rgb="FFFF0000"/>
        <rFont val="Verdana"/>
        <family val="2"/>
      </rPr>
      <t>kleur</t>
    </r>
  </si>
  <si>
    <r>
      <t>MFC, all-in-one,  15/</t>
    </r>
    <r>
      <rPr>
        <sz val="10"/>
        <color rgb="FFFF0000"/>
        <rFont val="Verdana"/>
        <family val="2"/>
      </rPr>
      <t>15</t>
    </r>
    <r>
      <rPr>
        <sz val="10"/>
        <rFont val="Verdana"/>
        <family val="2"/>
      </rPr>
      <t xml:space="preserve"> pagina's per minuut zwart/</t>
    </r>
    <r>
      <rPr>
        <sz val="10"/>
        <color rgb="FFFF0000"/>
        <rFont val="Verdana"/>
        <family val="2"/>
      </rPr>
      <t>kleur</t>
    </r>
  </si>
  <si>
    <r>
      <t>MFC 25/</t>
    </r>
    <r>
      <rPr>
        <sz val="10"/>
        <color rgb="FFFF0000"/>
        <rFont val="Verdana"/>
        <family val="2"/>
      </rPr>
      <t>25</t>
    </r>
    <r>
      <rPr>
        <sz val="10"/>
        <color theme="1"/>
        <rFont val="Verdana"/>
        <family val="2"/>
      </rPr>
      <t xml:space="preserve"> pagina's per minuut zwart/</t>
    </r>
    <r>
      <rPr>
        <sz val="10"/>
        <color rgb="FFFF0000"/>
        <rFont val="Verdana"/>
        <family val="2"/>
      </rPr>
      <t>kleur</t>
    </r>
  </si>
  <si>
    <r>
      <t>MFC 45/</t>
    </r>
    <r>
      <rPr>
        <sz val="10"/>
        <color rgb="FFFF0000"/>
        <rFont val="Verdana"/>
        <family val="2"/>
      </rPr>
      <t>45</t>
    </r>
    <r>
      <rPr>
        <sz val="10"/>
        <color theme="1"/>
        <rFont val="Verdana"/>
        <family val="2"/>
      </rPr>
      <t xml:space="preserve"> pagina's per minuut zwart/</t>
    </r>
    <r>
      <rPr>
        <sz val="10"/>
        <color rgb="FFFF0000"/>
        <rFont val="Verdana"/>
        <family val="2"/>
      </rPr>
      <t>kleur</t>
    </r>
  </si>
  <si>
    <r>
      <t>MFC 90/</t>
    </r>
    <r>
      <rPr>
        <sz val="10"/>
        <color rgb="FFFF0000"/>
        <rFont val="Verdana"/>
        <family val="2"/>
      </rPr>
      <t>0</t>
    </r>
    <r>
      <rPr>
        <sz val="10"/>
        <color theme="1"/>
        <rFont val="Verdana"/>
        <family val="2"/>
      </rPr>
      <t xml:space="preserve"> pagina's per minuut zwart/</t>
    </r>
    <r>
      <rPr>
        <sz val="10"/>
        <color rgb="FFFF0000"/>
        <rFont val="Verdana"/>
        <family val="2"/>
      </rPr>
      <t>kleur</t>
    </r>
  </si>
  <si>
    <r>
      <t>Let op: De MFC 90/</t>
    </r>
    <r>
      <rPr>
        <sz val="10"/>
        <color rgb="FFFF0000"/>
        <rFont val="Verdana"/>
        <family val="2"/>
      </rPr>
      <t>0</t>
    </r>
    <r>
      <rPr>
        <sz val="10"/>
        <rFont val="Verdana"/>
        <family val="2"/>
      </rPr>
      <t xml:space="preserve"> dient minimaal een snelheid te hebben van 90 zwart afdrukken per minuut.
Het is ook toegestaan om een kleuren mfc te leveren mits de minimum snelheid 90 zwart afdrukken per minuut is.</t>
    </r>
  </si>
  <si>
    <r>
      <t>MFC 65/</t>
    </r>
    <r>
      <rPr>
        <sz val="10"/>
        <color rgb="FFFF0000"/>
        <rFont val="Verdana"/>
        <family val="2"/>
      </rPr>
      <t>65</t>
    </r>
    <r>
      <rPr>
        <sz val="10"/>
        <color theme="1"/>
        <rFont val="Verdana"/>
        <family val="2"/>
      </rPr>
      <t xml:space="preserve"> pagina's per minuuut zwart/</t>
    </r>
    <r>
      <rPr>
        <sz val="10"/>
        <color rgb="FFFF0000"/>
        <rFont val="Verdana"/>
        <family val="2"/>
      </rPr>
      <t>kleur</t>
    </r>
  </si>
  <si>
    <r>
      <t>65/</t>
    </r>
    <r>
      <rPr>
        <sz val="10"/>
        <color rgb="FFFF0000"/>
        <rFont val="Verdana"/>
        <family val="2"/>
      </rPr>
      <t>65</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</si>
</sst>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 &quot;€&quot;\ * #,##0.00_ ;_ &quot;€&quot;\ * \-#,##0.00_ ;_ &quot;€&quot;\ * &quot;-&quot;??_ ;_ @_ "/>
    <numFmt numFmtId="43" formatCode="_ * #,##0.00_ ;_ * \-#,##0.00_ ;_ * &quot;-&quot;??_ ;_ @_ "/>
    <numFmt numFmtId="164" formatCode="_-&quot;€&quot;\ * #,##0.00_-;_-&quot;€&quot;\ * #,##0.00\-;_-&quot;€&quot;\ * &quot;-&quot;??_-;_-@_-"/>
    <numFmt numFmtId="165" formatCode="&quot;€&quot;\ #,##0.00"/>
    <numFmt numFmtId="166" formatCode="_-&quot;€&quot;\ * #,##0.00000_-;_-&quot;€&quot;\ * #,##0.00000\-;_-&quot;€&quot;\ * &quot;-&quot;??_-;_-@_-"/>
    <numFmt numFmtId="167" formatCode="_ * #,##0_ ;_ * \-#,##0_ ;_ * &quot;-&quot;??_ ;_ @_ "/>
    <numFmt numFmtId="168" formatCode="&quot;€&quot;\ #,##0.00000"/>
    <numFmt numFmtId="169" formatCode="&quot;€&quot;\ #,##0.000"/>
  </numFmts>
  <fonts count="32" x14ac:knownFonts="1">
    <font>
      <sz val="11"/>
      <color theme="1"/>
      <name val="Calibri"/>
      <family val="2"/>
      <scheme val="minor"/>
    </font>
    <font>
      <sz val="11"/>
      <color theme="1"/>
      <name val="Calibri"/>
      <family val="2"/>
      <scheme val="minor"/>
    </font>
    <font>
      <b/>
      <sz val="10"/>
      <color indexed="9"/>
      <name val="Verdana"/>
      <family val="2"/>
    </font>
    <font>
      <sz val="10"/>
      <name val="Arial"/>
      <family val="2"/>
    </font>
    <font>
      <sz val="10"/>
      <name val="Verdana"/>
      <family val="2"/>
    </font>
    <font>
      <b/>
      <sz val="10"/>
      <name val="Verdana"/>
      <family val="2"/>
    </font>
    <font>
      <sz val="10"/>
      <color indexed="9"/>
      <name val="Verdana"/>
      <family val="2"/>
    </font>
    <font>
      <b/>
      <sz val="10"/>
      <color theme="0"/>
      <name val="Verdana"/>
      <family val="2"/>
    </font>
    <font>
      <sz val="10"/>
      <color theme="1"/>
      <name val="Verdana"/>
      <family val="2"/>
    </font>
    <font>
      <sz val="10"/>
      <color indexed="8"/>
      <name val="Verdana"/>
      <family val="2"/>
    </font>
    <font>
      <b/>
      <sz val="12"/>
      <name val="Verdana"/>
      <family val="2"/>
    </font>
    <font>
      <b/>
      <sz val="11"/>
      <name val="Verdana"/>
      <family val="2"/>
    </font>
    <font>
      <sz val="10"/>
      <color theme="0" tint="-0.14999847407452621"/>
      <name val="Verdana"/>
      <family val="2"/>
    </font>
    <font>
      <sz val="9"/>
      <name val="Verdana"/>
      <family val="2"/>
    </font>
    <font>
      <sz val="9.5"/>
      <color theme="1"/>
      <name val="Trebuchet MS"/>
      <family val="2"/>
    </font>
    <font>
      <b/>
      <sz val="16"/>
      <name val="Verdana"/>
      <family val="2"/>
    </font>
    <font>
      <u/>
      <sz val="10"/>
      <name val="Verdana"/>
      <family val="2"/>
    </font>
    <font>
      <b/>
      <sz val="14"/>
      <color theme="0"/>
      <name val="Verdana"/>
      <family val="2"/>
    </font>
    <font>
      <sz val="12"/>
      <color theme="1"/>
      <name val="Verdana"/>
      <family val="2"/>
    </font>
    <font>
      <sz val="10"/>
      <name val="Calibri"/>
      <family val="2"/>
    </font>
    <font>
      <b/>
      <sz val="9"/>
      <color theme="1"/>
      <name val="Verdana"/>
      <family val="2"/>
    </font>
    <font>
      <sz val="9"/>
      <color theme="1"/>
      <name val="Verdana"/>
      <family val="2"/>
    </font>
    <font>
      <u/>
      <sz val="9"/>
      <color theme="1"/>
      <name val="Verdana"/>
      <family val="2"/>
    </font>
    <font>
      <sz val="11"/>
      <color theme="1"/>
      <name val="Verdana"/>
      <family val="2"/>
    </font>
    <font>
      <b/>
      <sz val="9"/>
      <color theme="0"/>
      <name val="Tahoma"/>
      <family val="2"/>
    </font>
    <font>
      <sz val="9"/>
      <color theme="1"/>
      <name val="Tahoma"/>
      <family val="2"/>
    </font>
    <font>
      <b/>
      <sz val="9"/>
      <color indexed="8"/>
      <name val="Verdana"/>
      <family val="2"/>
    </font>
    <font>
      <sz val="9"/>
      <color indexed="8"/>
      <name val="Verdana"/>
      <family val="2"/>
    </font>
    <font>
      <b/>
      <i/>
      <sz val="9"/>
      <color indexed="8"/>
      <name val="Verdana"/>
      <family val="2"/>
    </font>
    <font>
      <b/>
      <sz val="9"/>
      <color theme="0"/>
      <name val="Verdana"/>
      <family val="2"/>
    </font>
    <font>
      <sz val="16"/>
      <color theme="1"/>
      <name val="Verdana"/>
      <family val="2"/>
    </font>
    <font>
      <sz val="10"/>
      <color rgb="FFFF0000"/>
      <name val="Verdana"/>
      <family val="2"/>
    </font>
  </fonts>
  <fills count="18">
    <fill>
      <patternFill patternType="none"/>
    </fill>
    <fill>
      <patternFill patternType="gray125"/>
    </fill>
    <fill>
      <patternFill patternType="solid">
        <fgColor theme="0" tint="-0.249977111117893"/>
        <bgColor indexed="64"/>
      </patternFill>
    </fill>
    <fill>
      <patternFill patternType="solid">
        <fgColor indexed="3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99FFCC"/>
        <bgColor indexed="64"/>
      </patternFill>
    </fill>
    <fill>
      <patternFill patternType="solid">
        <fgColor rgb="FFFFFF00"/>
        <bgColor indexed="64"/>
      </patternFill>
    </fill>
    <fill>
      <patternFill patternType="solid">
        <fgColor rgb="FF00B0F0"/>
        <bgColor indexed="64"/>
      </patternFill>
    </fill>
    <fill>
      <patternFill patternType="solid">
        <fgColor theme="0"/>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4" tint="-0.499984740745262"/>
        <bgColor indexed="64"/>
      </patternFill>
    </fill>
    <fill>
      <patternFill patternType="solid">
        <fgColor rgb="FF7030A0"/>
        <bgColor indexed="64"/>
      </patternFill>
    </fill>
    <fill>
      <patternFill patternType="solid">
        <fgColor rgb="FF000000"/>
        <bgColor indexed="64"/>
      </patternFill>
    </fill>
    <fill>
      <patternFill patternType="solid">
        <fgColor theme="8" tint="0.39997558519241921"/>
        <bgColor indexed="64"/>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indexed="64"/>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bottom style="thin">
        <color rgb="FF000000"/>
      </bottom>
      <diagonal/>
    </border>
    <border>
      <left style="thin">
        <color auto="1"/>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0" fontId="3" fillId="3" borderId="6" applyNumberFormat="0" applyProtection="0">
      <alignment horizontal="left" vertical="center" indent="1"/>
    </xf>
    <xf numFmtId="0" fontId="3" fillId="3" borderId="8" applyNumberFormat="0" applyProtection="0">
      <alignment horizontal="left" vertical="center" indent="1"/>
    </xf>
    <xf numFmtId="0" fontId="3" fillId="3" borderId="11" applyNumberFormat="0" applyProtection="0">
      <alignment horizontal="left" vertical="center" indent="1"/>
    </xf>
  </cellStyleXfs>
  <cellXfs count="185">
    <xf numFmtId="0" fontId="0" fillId="0" borderId="0" xfId="0"/>
    <xf numFmtId="164" fontId="4" fillId="0" borderId="0" xfId="3" applyFont="1" applyProtection="1"/>
    <xf numFmtId="166" fontId="6" fillId="0" borderId="0" xfId="3" applyNumberFormat="1" applyFont="1" applyFill="1" applyBorder="1" applyAlignment="1" applyProtection="1">
      <alignment vertical="center"/>
    </xf>
    <xf numFmtId="164" fontId="4" fillId="0" borderId="0" xfId="3" applyFont="1" applyBorder="1" applyAlignment="1" applyProtection="1">
      <alignment vertical="center"/>
    </xf>
    <xf numFmtId="0" fontId="4" fillId="0" borderId="0" xfId="0" applyFont="1" applyFill="1" applyBorder="1" applyAlignment="1" applyProtection="1">
      <alignment vertical="center"/>
    </xf>
    <xf numFmtId="164" fontId="4" fillId="0" borderId="0" xfId="3" applyFont="1" applyFill="1" applyBorder="1" applyAlignment="1" applyProtection="1">
      <alignment vertical="center"/>
    </xf>
    <xf numFmtId="164" fontId="5" fillId="0" borderId="0" xfId="3" applyFont="1" applyFill="1" applyBorder="1" applyProtection="1"/>
    <xf numFmtId="164" fontId="2" fillId="0" borderId="0" xfId="3" applyFont="1" applyFill="1" applyProtection="1"/>
    <xf numFmtId="167" fontId="12" fillId="0" borderId="0" xfId="1" applyNumberFormat="1" applyFont="1" applyProtection="1"/>
    <xf numFmtId="0" fontId="4" fillId="0" borderId="0" xfId="0" applyFont="1" applyFill="1" applyBorder="1" applyAlignment="1" applyProtection="1">
      <alignment horizontal="left" vertical="center"/>
    </xf>
    <xf numFmtId="3" fontId="9" fillId="0" borderId="0" xfId="0" applyNumberFormat="1" applyFont="1" applyFill="1" applyBorder="1" applyAlignment="1" applyProtection="1">
      <alignment horizontal="center" vertical="center"/>
    </xf>
    <xf numFmtId="0" fontId="0" fillId="0" borderId="0" xfId="0" applyFill="1" applyBorder="1" applyAlignment="1" applyProtection="1">
      <alignment vertical="center"/>
    </xf>
    <xf numFmtId="165" fontId="4" fillId="0" borderId="0" xfId="2" applyNumberFormat="1" applyFont="1" applyFill="1" applyBorder="1" applyAlignment="1" applyProtection="1">
      <alignment horizontal="center" vertical="center"/>
    </xf>
    <xf numFmtId="0" fontId="4" fillId="0" borderId="7" xfId="0" applyFont="1" applyFill="1" applyBorder="1" applyAlignment="1" applyProtection="1">
      <alignment vertical="center"/>
    </xf>
    <xf numFmtId="0" fontId="4" fillId="0" borderId="0" xfId="6" quotePrefix="1" applyNumberFormat="1" applyFont="1" applyFill="1" applyBorder="1" applyAlignment="1" applyProtection="1">
      <alignment vertical="center"/>
    </xf>
    <xf numFmtId="0" fontId="14" fillId="0" borderId="0" xfId="0" applyFont="1"/>
    <xf numFmtId="165" fontId="4" fillId="7" borderId="9" xfId="3" applyNumberFormat="1" applyFont="1" applyFill="1" applyBorder="1" applyAlignment="1" applyProtection="1">
      <alignment horizontal="right" vertical="center"/>
      <protection locked="0"/>
    </xf>
    <xf numFmtId="164" fontId="4" fillId="0" borderId="0" xfId="3" applyFont="1" applyBorder="1" applyAlignment="1" applyProtection="1">
      <alignment horizontal="right" vertical="center"/>
    </xf>
    <xf numFmtId="165" fontId="4" fillId="0" borderId="10" xfId="2" applyNumberFormat="1" applyFont="1" applyFill="1" applyBorder="1" applyAlignment="1" applyProtection="1">
      <alignment horizontal="right" vertical="center"/>
    </xf>
    <xf numFmtId="165" fontId="4" fillId="0" borderId="9" xfId="2" applyNumberFormat="1" applyFont="1" applyFill="1" applyBorder="1" applyAlignment="1" applyProtection="1">
      <alignment horizontal="right" vertical="center"/>
    </xf>
    <xf numFmtId="165" fontId="4" fillId="0" borderId="0" xfId="2" applyNumberFormat="1" applyFont="1" applyFill="1" applyBorder="1" applyAlignment="1" applyProtection="1">
      <alignment horizontal="right" vertical="center"/>
    </xf>
    <xf numFmtId="165" fontId="4" fillId="0" borderId="3" xfId="2" applyNumberFormat="1" applyFont="1" applyFill="1" applyBorder="1" applyAlignment="1" applyProtection="1">
      <alignment horizontal="right" vertical="center"/>
    </xf>
    <xf numFmtId="166" fontId="6" fillId="0" borderId="0" xfId="3" applyNumberFormat="1" applyFont="1" applyFill="1" applyBorder="1" applyAlignment="1" applyProtection="1">
      <alignment horizontal="right" vertical="center"/>
    </xf>
    <xf numFmtId="49" fontId="4" fillId="7" borderId="9" xfId="0" applyNumberFormat="1" applyFont="1" applyFill="1" applyBorder="1" applyAlignment="1" applyProtection="1">
      <alignment vertical="center"/>
      <protection locked="0"/>
    </xf>
    <xf numFmtId="49" fontId="4" fillId="7" borderId="10" xfId="0" applyNumberFormat="1" applyFont="1" applyFill="1" applyBorder="1" applyAlignment="1" applyProtection="1">
      <alignment vertical="center"/>
      <protection locked="0"/>
    </xf>
    <xf numFmtId="164" fontId="2" fillId="0" borderId="0" xfId="3" applyFont="1" applyFill="1" applyAlignment="1" applyProtection="1">
      <alignment horizontal="center"/>
    </xf>
    <xf numFmtId="164" fontId="4" fillId="0" borderId="0" xfId="3" applyFont="1" applyFill="1" applyAlignment="1" applyProtection="1">
      <alignment horizontal="center"/>
    </xf>
    <xf numFmtId="165" fontId="4" fillId="0" borderId="15" xfId="2" applyNumberFormat="1" applyFont="1" applyFill="1" applyBorder="1" applyAlignment="1" applyProtection="1">
      <alignment horizontal="right" vertical="center"/>
    </xf>
    <xf numFmtId="3" fontId="4" fillId="0" borderId="2" xfId="0" applyNumberFormat="1" applyFont="1" applyFill="1" applyBorder="1" applyAlignment="1" applyProtection="1">
      <alignment horizontal="center" vertical="center"/>
    </xf>
    <xf numFmtId="3" fontId="4" fillId="0" borderId="7" xfId="0" applyNumberFormat="1" applyFont="1" applyFill="1" applyBorder="1" applyAlignment="1" applyProtection="1">
      <alignment horizontal="center" vertical="center"/>
    </xf>
    <xf numFmtId="3" fontId="4" fillId="0" borderId="15" xfId="0" applyNumberFormat="1" applyFont="1" applyFill="1" applyBorder="1" applyAlignment="1" applyProtection="1">
      <alignment horizontal="center" vertical="center"/>
    </xf>
    <xf numFmtId="165" fontId="4" fillId="7" borderId="15" xfId="0" applyNumberFormat="1" applyFont="1" applyFill="1" applyBorder="1" applyAlignment="1" applyProtection="1">
      <alignment horizontal="right" vertical="center"/>
      <protection locked="0"/>
    </xf>
    <xf numFmtId="165" fontId="4" fillId="7" borderId="14" xfId="0" applyNumberFormat="1" applyFont="1" applyFill="1" applyBorder="1" applyAlignment="1" applyProtection="1">
      <alignment horizontal="right" vertical="center"/>
      <protection locked="0"/>
    </xf>
    <xf numFmtId="0" fontId="7" fillId="13" borderId="7" xfId="0" applyFont="1" applyFill="1" applyBorder="1" applyAlignment="1" applyProtection="1">
      <alignment vertical="center" wrapText="1"/>
    </xf>
    <xf numFmtId="165" fontId="7" fillId="13" borderId="15" xfId="0" applyNumberFormat="1" applyFont="1" applyFill="1" applyBorder="1" applyAlignment="1" applyProtection="1">
      <alignment horizontal="center" vertical="center"/>
    </xf>
    <xf numFmtId="165" fontId="4" fillId="0" borderId="24" xfId="2" applyNumberFormat="1" applyFont="1" applyFill="1" applyBorder="1" applyAlignment="1" applyProtection="1">
      <alignment horizontal="right" vertical="center"/>
    </xf>
    <xf numFmtId="164" fontId="2" fillId="2" borderId="13" xfId="3" applyFont="1" applyFill="1" applyBorder="1" applyAlignment="1" applyProtection="1">
      <alignment horizontal="center" vertical="top" wrapText="1"/>
    </xf>
    <xf numFmtId="164" fontId="2" fillId="2" borderId="14" xfId="3" applyFont="1" applyFill="1" applyBorder="1" applyAlignment="1" applyProtection="1">
      <alignment horizontal="center" vertical="top" wrapText="1"/>
    </xf>
    <xf numFmtId="49" fontId="4" fillId="7" borderId="24" xfId="0" applyNumberFormat="1" applyFont="1" applyFill="1" applyBorder="1" applyAlignment="1" applyProtection="1">
      <alignment vertical="center"/>
      <protection locked="0"/>
    </xf>
    <xf numFmtId="165" fontId="4" fillId="7" borderId="24" xfId="3" applyNumberFormat="1" applyFont="1" applyFill="1" applyBorder="1" applyAlignment="1" applyProtection="1">
      <alignment horizontal="right" vertical="center"/>
      <protection locked="0"/>
    </xf>
    <xf numFmtId="165" fontId="4" fillId="0" borderId="22" xfId="2" applyNumberFormat="1" applyFont="1" applyFill="1" applyBorder="1" applyAlignment="1" applyProtection="1">
      <alignment horizontal="right" vertical="center"/>
    </xf>
    <xf numFmtId="0" fontId="2" fillId="2" borderId="12" xfId="0" applyFont="1" applyFill="1" applyBorder="1" applyAlignment="1" applyProtection="1">
      <alignment vertical="top"/>
    </xf>
    <xf numFmtId="0" fontId="2" fillId="2" borderId="13" xfId="0" applyFont="1" applyFill="1" applyBorder="1" applyAlignment="1" applyProtection="1">
      <alignment horizontal="center" vertical="top" wrapText="1"/>
    </xf>
    <xf numFmtId="0" fontId="2" fillId="2" borderId="13" xfId="0" applyFont="1" applyFill="1" applyBorder="1" applyAlignment="1" applyProtection="1">
      <alignment vertical="top"/>
    </xf>
    <xf numFmtId="165" fontId="4" fillId="7" borderId="24" xfId="0" applyNumberFormat="1" applyFont="1" applyFill="1" applyBorder="1" applyAlignment="1" applyProtection="1">
      <alignment horizontal="right" vertical="center"/>
      <protection locked="0"/>
    </xf>
    <xf numFmtId="165" fontId="7" fillId="13" borderId="15" xfId="0" applyNumberFormat="1" applyFont="1" applyFill="1" applyBorder="1" applyAlignment="1" applyProtection="1">
      <alignment horizontal="right" vertical="center"/>
    </xf>
    <xf numFmtId="164" fontId="4" fillId="0" borderId="0" xfId="3" applyFont="1" applyFill="1" applyBorder="1" applyAlignment="1" applyProtection="1">
      <alignment horizontal="right" vertical="center"/>
    </xf>
    <xf numFmtId="0" fontId="0" fillId="0" borderId="0" xfId="0" applyFont="1"/>
    <xf numFmtId="0" fontId="21" fillId="0" borderId="0" xfId="0" applyFont="1" applyAlignment="1">
      <alignment horizontal="left" vertical="top" wrapText="1"/>
    </xf>
    <xf numFmtId="0" fontId="21" fillId="0" borderId="0" xfId="0" applyFont="1"/>
    <xf numFmtId="0" fontId="21" fillId="0" borderId="0" xfId="0" applyFont="1" applyAlignment="1">
      <alignment horizontal="left" vertical="top"/>
    </xf>
    <xf numFmtId="0" fontId="21" fillId="0" borderId="0" xfId="0" applyFont="1" applyAlignment="1">
      <alignment vertical="center" wrapText="1"/>
    </xf>
    <xf numFmtId="0" fontId="21" fillId="7" borderId="15" xfId="0" applyFont="1" applyFill="1" applyBorder="1"/>
    <xf numFmtId="0" fontId="23" fillId="0" borderId="0" xfId="0" applyFont="1"/>
    <xf numFmtId="0" fontId="24" fillId="0" borderId="0" xfId="0" applyFont="1" applyFill="1" applyBorder="1" applyAlignment="1" applyProtection="1">
      <alignment vertical="top" wrapText="1"/>
    </xf>
    <xf numFmtId="0" fontId="25" fillId="0" borderId="0" xfId="0" applyFont="1" applyProtection="1"/>
    <xf numFmtId="44" fontId="25" fillId="0" borderId="0" xfId="2" applyFont="1" applyFill="1" applyBorder="1" applyAlignment="1" applyProtection="1">
      <alignment wrapText="1"/>
    </xf>
    <xf numFmtId="0" fontId="29" fillId="16" borderId="28" xfId="0" applyFont="1" applyFill="1" applyBorder="1" applyAlignment="1" applyProtection="1">
      <alignment vertical="top" wrapText="1"/>
    </xf>
    <xf numFmtId="0" fontId="29" fillId="16" borderId="29" xfId="0" applyFont="1" applyFill="1" applyBorder="1" applyAlignment="1" applyProtection="1">
      <alignment vertical="top" wrapText="1"/>
    </xf>
    <xf numFmtId="0" fontId="29" fillId="16" borderId="15" xfId="0" applyFont="1" applyFill="1" applyBorder="1" applyAlignment="1" applyProtection="1">
      <alignment vertical="top" wrapText="1"/>
    </xf>
    <xf numFmtId="44" fontId="21" fillId="7" borderId="15" xfId="2" applyFont="1" applyFill="1" applyBorder="1" applyAlignment="1" applyProtection="1">
      <alignment wrapText="1"/>
      <protection locked="0"/>
    </xf>
    <xf numFmtId="0" fontId="15" fillId="0" borderId="0" xfId="0" applyFont="1" applyProtection="1"/>
    <xf numFmtId="0" fontId="2" fillId="0" borderId="0" xfId="0" applyFont="1" applyProtection="1"/>
    <xf numFmtId="0" fontId="2" fillId="0" borderId="0" xfId="0" applyFont="1" applyAlignment="1" applyProtection="1">
      <alignment horizontal="center" vertical="center"/>
    </xf>
    <xf numFmtId="0" fontId="0" fillId="0" borderId="0" xfId="0" applyProtection="1"/>
    <xf numFmtId="0" fontId="10" fillId="0" borderId="16" xfId="0" applyFont="1" applyBorder="1" applyAlignment="1" applyProtection="1">
      <alignment vertical="center"/>
    </xf>
    <xf numFmtId="0" fontId="11" fillId="0" borderId="17" xfId="0" applyFont="1" applyFill="1" applyBorder="1" applyProtection="1"/>
    <xf numFmtId="0" fontId="11" fillId="0" borderId="18" xfId="0" applyFont="1" applyBorder="1" applyAlignment="1" applyProtection="1">
      <alignment horizontal="left" vertical="center"/>
    </xf>
    <xf numFmtId="0" fontId="4" fillId="0" borderId="0" xfId="0" applyFont="1" applyProtection="1"/>
    <xf numFmtId="0" fontId="10" fillId="0" borderId="5" xfId="0" applyFont="1" applyBorder="1" applyAlignment="1" applyProtection="1">
      <alignment vertical="center"/>
    </xf>
    <xf numFmtId="0" fontId="11" fillId="0" borderId="0" xfId="0" applyFont="1" applyFill="1" applyBorder="1" applyProtection="1"/>
    <xf numFmtId="0" fontId="11" fillId="0" borderId="19" xfId="0" applyFont="1" applyBorder="1" applyAlignment="1" applyProtection="1">
      <alignment horizontal="left" vertical="center"/>
    </xf>
    <xf numFmtId="0" fontId="4" fillId="0" borderId="5" xfId="0" applyFont="1" applyBorder="1" applyAlignment="1" applyProtection="1">
      <alignment vertical="center"/>
    </xf>
    <xf numFmtId="0" fontId="4" fillId="9" borderId="0" xfId="0" applyFont="1" applyFill="1" applyBorder="1" applyProtection="1"/>
    <xf numFmtId="0" fontId="4" fillId="0" borderId="19" xfId="0" applyFont="1" applyBorder="1" applyAlignment="1" applyProtection="1">
      <alignment horizontal="left" vertical="center"/>
    </xf>
    <xf numFmtId="0" fontId="16" fillId="9" borderId="0" xfId="0" applyFont="1" applyFill="1" applyBorder="1" applyProtection="1"/>
    <xf numFmtId="0" fontId="16" fillId="0" borderId="19" xfId="0" applyFont="1" applyBorder="1" applyAlignment="1" applyProtection="1">
      <alignment horizontal="left" vertical="center"/>
    </xf>
    <xf numFmtId="0" fontId="4" fillId="0" borderId="20" xfId="0" applyFont="1" applyBorder="1" applyAlignment="1" applyProtection="1">
      <alignment vertical="center"/>
    </xf>
    <xf numFmtId="0" fontId="4" fillId="9" borderId="21" xfId="0" applyFont="1" applyFill="1" applyBorder="1" applyProtection="1"/>
    <xf numFmtId="0" fontId="4" fillId="0" borderId="22" xfId="0" applyFont="1" applyBorder="1" applyAlignment="1" applyProtection="1">
      <alignment horizontal="left" vertical="center"/>
    </xf>
    <xf numFmtId="0" fontId="4" fillId="0" borderId="0" xfId="0" applyFont="1" applyAlignment="1" applyProtection="1">
      <alignment vertical="center"/>
    </xf>
    <xf numFmtId="0" fontId="4" fillId="9" borderId="0" xfId="0" applyFont="1" applyFill="1" applyProtection="1"/>
    <xf numFmtId="0" fontId="4" fillId="0" borderId="0" xfId="0" applyFont="1" applyAlignment="1" applyProtection="1">
      <alignment horizontal="left" vertical="center"/>
    </xf>
    <xf numFmtId="0" fontId="10" fillId="0" borderId="0" xfId="0" applyFont="1" applyAlignment="1" applyProtection="1">
      <alignment vertical="center"/>
    </xf>
    <xf numFmtId="0" fontId="2" fillId="2" borderId="13" xfId="0" applyFont="1" applyFill="1" applyBorder="1" applyAlignment="1" applyProtection="1">
      <alignment horizontal="center" vertical="top"/>
    </xf>
    <xf numFmtId="0" fontId="4" fillId="5" borderId="23" xfId="0" applyFont="1" applyFill="1" applyBorder="1" applyAlignment="1" applyProtection="1">
      <alignment vertical="center"/>
    </xf>
    <xf numFmtId="0" fontId="4" fillId="0" borderId="24" xfId="0" applyFont="1" applyFill="1" applyBorder="1" applyAlignment="1" applyProtection="1">
      <alignment horizontal="right" vertical="center"/>
    </xf>
    <xf numFmtId="0" fontId="4" fillId="5" borderId="1" xfId="0" applyFont="1" applyFill="1" applyBorder="1" applyAlignment="1" applyProtection="1">
      <alignment vertical="center"/>
    </xf>
    <xf numFmtId="0" fontId="4" fillId="0" borderId="9" xfId="0" applyFont="1" applyFill="1" applyBorder="1" applyAlignment="1" applyProtection="1">
      <alignment horizontal="right" vertical="center"/>
    </xf>
    <xf numFmtId="0" fontId="8" fillId="6" borderId="9" xfId="0" applyFont="1" applyFill="1" applyBorder="1" applyAlignment="1" applyProtection="1">
      <alignment horizontal="left" vertical="top" wrapText="1"/>
    </xf>
    <xf numFmtId="49" fontId="4" fillId="0" borderId="0" xfId="0" applyNumberFormat="1" applyFont="1" applyAlignment="1" applyProtection="1">
      <alignment vertical="center"/>
    </xf>
    <xf numFmtId="0" fontId="4" fillId="0" borderId="0" xfId="0" applyFont="1" applyFill="1" applyAlignment="1" applyProtection="1">
      <alignment horizontal="right" vertical="center"/>
    </xf>
    <xf numFmtId="0" fontId="4" fillId="4" borderId="9" xfId="0" applyFont="1" applyFill="1" applyBorder="1" applyAlignment="1" applyProtection="1">
      <alignment horizontal="left" vertical="center" wrapText="1"/>
    </xf>
    <xf numFmtId="49" fontId="4" fillId="0" borderId="9" xfId="0" applyNumberFormat="1" applyFont="1" applyFill="1" applyBorder="1" applyAlignment="1" applyProtection="1">
      <alignment vertical="center"/>
    </xf>
    <xf numFmtId="49" fontId="4" fillId="0" borderId="15" xfId="0" applyNumberFormat="1" applyFont="1" applyFill="1" applyBorder="1" applyAlignment="1" applyProtection="1">
      <alignment vertical="center"/>
    </xf>
    <xf numFmtId="0" fontId="4" fillId="0" borderId="0" xfId="0" applyFont="1" applyAlignment="1" applyProtection="1">
      <alignment horizontal="center" vertical="center"/>
    </xf>
    <xf numFmtId="0" fontId="7" fillId="11" borderId="9" xfId="0" applyFont="1" applyFill="1" applyBorder="1" applyAlignment="1" applyProtection="1">
      <alignment vertical="center" wrapText="1"/>
    </xf>
    <xf numFmtId="0" fontId="7" fillId="0" borderId="0" xfId="0" applyFont="1" applyFill="1" applyBorder="1" applyAlignment="1" applyProtection="1">
      <alignment horizontal="center" vertical="center" wrapText="1"/>
    </xf>
    <xf numFmtId="165" fontId="7" fillId="11" borderId="15" xfId="0" applyNumberFormat="1" applyFont="1" applyFill="1" applyBorder="1" applyAlignment="1" applyProtection="1">
      <alignment horizontal="center" vertical="center"/>
    </xf>
    <xf numFmtId="0" fontId="7" fillId="10" borderId="2" xfId="0" applyFont="1" applyFill="1" applyBorder="1" applyAlignment="1" applyProtection="1">
      <alignment vertical="top"/>
    </xf>
    <xf numFmtId="0" fontId="5" fillId="0" borderId="0" xfId="0" applyFont="1" applyProtection="1"/>
    <xf numFmtId="0" fontId="5" fillId="0" borderId="0" xfId="0" applyFont="1" applyAlignment="1" applyProtection="1">
      <alignment horizontal="center" vertical="center"/>
    </xf>
    <xf numFmtId="49" fontId="4" fillId="0" borderId="24" xfId="0" applyNumberFormat="1" applyFont="1" applyBorder="1" applyAlignment="1" applyProtection="1">
      <alignment vertical="center"/>
    </xf>
    <xf numFmtId="49" fontId="4" fillId="0" borderId="24" xfId="0" applyNumberFormat="1" applyFont="1" applyBorder="1" applyAlignment="1" applyProtection="1">
      <alignment horizontal="center" vertical="center"/>
    </xf>
    <xf numFmtId="0" fontId="4" fillId="0" borderId="24" xfId="0" applyFont="1" applyBorder="1" applyAlignment="1" applyProtection="1">
      <alignment horizontal="right" vertical="center"/>
    </xf>
    <xf numFmtId="49" fontId="4" fillId="0" borderId="9" xfId="0" applyNumberFormat="1" applyFont="1" applyBorder="1" applyAlignment="1" applyProtection="1">
      <alignment vertical="center"/>
    </xf>
    <xf numFmtId="49" fontId="4" fillId="0" borderId="15" xfId="0" applyNumberFormat="1" applyFont="1" applyBorder="1" applyAlignment="1" applyProtection="1">
      <alignment horizontal="center" vertical="center"/>
    </xf>
    <xf numFmtId="0" fontId="4" fillId="0" borderId="9" xfId="0" applyFont="1" applyBorder="1" applyAlignment="1" applyProtection="1">
      <alignment horizontal="right" vertical="center"/>
    </xf>
    <xf numFmtId="0" fontId="4" fillId="0" borderId="0" xfId="0" applyNumberFormat="1" applyFont="1" applyAlignment="1" applyProtection="1">
      <alignment vertical="center"/>
    </xf>
    <xf numFmtId="0" fontId="4" fillId="0" borderId="0" xfId="0" applyFont="1" applyAlignment="1" applyProtection="1">
      <alignment horizontal="right" vertical="center"/>
    </xf>
    <xf numFmtId="0" fontId="4" fillId="0" borderId="15" xfId="0" applyNumberFormat="1" applyFont="1" applyFill="1" applyBorder="1" applyAlignment="1" applyProtection="1">
      <alignment vertical="center"/>
    </xf>
    <xf numFmtId="0" fontId="4" fillId="0" borderId="0" xfId="0" applyFont="1" applyBorder="1" applyAlignment="1" applyProtection="1">
      <alignment vertical="center" wrapText="1"/>
    </xf>
    <xf numFmtId="0" fontId="4" fillId="0" borderId="0" xfId="0" applyFont="1" applyBorder="1" applyAlignment="1" applyProtection="1">
      <alignment horizontal="center" vertical="center"/>
    </xf>
    <xf numFmtId="165" fontId="4" fillId="0" borderId="0" xfId="3" applyNumberFormat="1" applyFont="1" applyFill="1" applyBorder="1" applyAlignment="1" applyProtection="1">
      <alignment horizontal="center" vertical="center"/>
    </xf>
    <xf numFmtId="0" fontId="7" fillId="12" borderId="9" xfId="0" applyFont="1" applyFill="1" applyBorder="1" applyAlignment="1" applyProtection="1">
      <alignment vertical="center" wrapText="1"/>
    </xf>
    <xf numFmtId="165" fontId="7" fillId="12" borderId="15" xfId="0" applyNumberFormat="1" applyFont="1" applyFill="1" applyBorder="1" applyAlignment="1" applyProtection="1">
      <alignment horizontal="center" vertical="center"/>
    </xf>
    <xf numFmtId="0" fontId="7" fillId="0" borderId="0" xfId="0" applyFont="1" applyFill="1" applyBorder="1" applyAlignment="1" applyProtection="1">
      <alignment vertical="center" wrapText="1"/>
    </xf>
    <xf numFmtId="0" fontId="0" fillId="0" borderId="0" xfId="0" applyFill="1" applyProtection="1"/>
    <xf numFmtId="165" fontId="7" fillId="0" borderId="0" xfId="0" applyNumberFormat="1" applyFont="1" applyFill="1" applyBorder="1" applyAlignment="1" applyProtection="1">
      <alignment horizontal="center" vertical="center"/>
    </xf>
    <xf numFmtId="0" fontId="7" fillId="10" borderId="15" xfId="0" applyFont="1" applyFill="1" applyBorder="1" applyAlignment="1" applyProtection="1">
      <alignment vertical="top"/>
    </xf>
    <xf numFmtId="168" fontId="9" fillId="7" borderId="7" xfId="0" applyNumberFormat="1" applyFont="1" applyFill="1" applyBorder="1" applyAlignment="1" applyProtection="1">
      <alignment horizontal="right" vertical="center"/>
      <protection locked="0"/>
    </xf>
    <xf numFmtId="169" fontId="4" fillId="0" borderId="7" xfId="3" applyNumberFormat="1" applyFont="1" applyFill="1" applyBorder="1" applyAlignment="1" applyProtection="1">
      <alignment horizontal="right" vertical="center"/>
    </xf>
    <xf numFmtId="0" fontId="10" fillId="0" borderId="25" xfId="0" applyFont="1" applyBorder="1" applyAlignment="1" applyProtection="1">
      <alignment vertical="center"/>
    </xf>
    <xf numFmtId="0" fontId="11" fillId="0" borderId="26" xfId="0" applyFont="1" applyFill="1" applyBorder="1" applyProtection="1"/>
    <xf numFmtId="0" fontId="11" fillId="0" borderId="27" xfId="0" applyFont="1" applyBorder="1" applyAlignment="1" applyProtection="1">
      <alignment horizontal="left" vertical="center"/>
    </xf>
    <xf numFmtId="0" fontId="2" fillId="2" borderId="12" xfId="0" applyFont="1" applyFill="1" applyBorder="1" applyAlignment="1" applyProtection="1">
      <alignment vertical="top" wrapText="1"/>
    </xf>
    <xf numFmtId="0" fontId="4" fillId="0" borderId="24" xfId="0" applyNumberFormat="1" applyFont="1" applyFill="1" applyBorder="1" applyAlignment="1" applyProtection="1">
      <alignment horizontal="right" vertical="center"/>
    </xf>
    <xf numFmtId="0" fontId="4" fillId="0" borderId="9" xfId="0" applyNumberFormat="1" applyFont="1" applyFill="1" applyBorder="1" applyAlignment="1" applyProtection="1">
      <alignment horizontal="right" vertical="center"/>
    </xf>
    <xf numFmtId="0" fontId="4" fillId="0" borderId="10" xfId="0" applyNumberFormat="1" applyFont="1" applyFill="1" applyBorder="1" applyAlignment="1" applyProtection="1">
      <alignment horizontal="right" vertical="center"/>
    </xf>
    <xf numFmtId="0" fontId="7" fillId="14" borderId="9" xfId="0" applyFont="1" applyFill="1" applyBorder="1" applyAlignment="1" applyProtection="1">
      <alignment vertical="center" wrapText="1"/>
    </xf>
    <xf numFmtId="165" fontId="7" fillId="14" borderId="15" xfId="0" applyNumberFormat="1" applyFont="1" applyFill="1" applyBorder="1" applyAlignment="1" applyProtection="1">
      <alignment horizontal="center" vertical="center"/>
    </xf>
    <xf numFmtId="165" fontId="4" fillId="7" borderId="9" xfId="0" applyNumberFormat="1" applyFont="1" applyFill="1" applyBorder="1" applyAlignment="1" applyProtection="1">
      <alignment horizontal="right" vertical="center"/>
      <protection locked="0"/>
    </xf>
    <xf numFmtId="0" fontId="30" fillId="0" borderId="0" xfId="0" applyFont="1" applyProtection="1"/>
    <xf numFmtId="0" fontId="11" fillId="0" borderId="0" xfId="0" applyFont="1" applyBorder="1" applyAlignment="1" applyProtection="1">
      <alignment horizontal="left" vertical="center"/>
    </xf>
    <xf numFmtId="0" fontId="4" fillId="0" borderId="0" xfId="0" applyFont="1" applyBorder="1" applyAlignment="1" applyProtection="1">
      <alignment horizontal="left" vertical="center"/>
    </xf>
    <xf numFmtId="0" fontId="16" fillId="0" borderId="0" xfId="0" applyFont="1" applyBorder="1" applyAlignment="1" applyProtection="1">
      <alignment horizontal="left" vertical="center"/>
    </xf>
    <xf numFmtId="165" fontId="4" fillId="0" borderId="0" xfId="3" applyNumberFormat="1" applyFont="1" applyFill="1" applyBorder="1" applyAlignment="1" applyProtection="1">
      <alignment horizontal="right" vertical="center"/>
    </xf>
    <xf numFmtId="165" fontId="17" fillId="15" borderId="15" xfId="3" applyNumberFormat="1" applyFont="1" applyFill="1" applyBorder="1" applyAlignment="1" applyProtection="1">
      <alignment horizontal="right" vertical="center" wrapText="1"/>
    </xf>
    <xf numFmtId="0" fontId="4" fillId="0" borderId="0" xfId="0" applyFont="1" applyAlignment="1" applyProtection="1">
      <alignment vertical="center" wrapText="1"/>
    </xf>
    <xf numFmtId="165" fontId="4" fillId="0" borderId="24" xfId="0" applyNumberFormat="1" applyFont="1" applyFill="1" applyBorder="1" applyAlignment="1" applyProtection="1">
      <alignment horizontal="right" vertical="center"/>
    </xf>
    <xf numFmtId="165" fontId="4" fillId="0" borderId="15" xfId="0" applyNumberFormat="1" applyFont="1" applyFill="1" applyBorder="1" applyAlignment="1" applyProtection="1">
      <alignment horizontal="right" vertical="center"/>
    </xf>
    <xf numFmtId="165" fontId="4" fillId="0" borderId="14" xfId="0" applyNumberFormat="1" applyFont="1" applyFill="1" applyBorder="1" applyAlignment="1" applyProtection="1">
      <alignment horizontal="right" vertical="center"/>
    </xf>
    <xf numFmtId="0" fontId="7" fillId="11" borderId="9" xfId="0" applyNumberFormat="1" applyFont="1" applyFill="1" applyBorder="1" applyAlignment="1" applyProtection="1">
      <alignment vertical="center" wrapText="1"/>
    </xf>
    <xf numFmtId="165" fontId="7" fillId="11" borderId="15" xfId="0" applyNumberFormat="1" applyFont="1" applyFill="1" applyBorder="1" applyAlignment="1" applyProtection="1">
      <alignment horizontal="right" vertical="center"/>
    </xf>
    <xf numFmtId="165" fontId="7" fillId="12" borderId="15" xfId="0" applyNumberFormat="1" applyFont="1" applyFill="1" applyBorder="1" applyAlignment="1" applyProtection="1">
      <alignment horizontal="right" vertical="center"/>
    </xf>
    <xf numFmtId="165" fontId="7" fillId="14" borderId="15" xfId="0" applyNumberFormat="1" applyFont="1" applyFill="1" applyBorder="1" applyAlignment="1" applyProtection="1">
      <alignment horizontal="right" vertical="center"/>
    </xf>
    <xf numFmtId="0" fontId="17" fillId="15" borderId="9" xfId="0" applyFont="1" applyFill="1" applyBorder="1" applyAlignment="1" applyProtection="1">
      <alignment vertical="center" wrapText="1"/>
    </xf>
    <xf numFmtId="0" fontId="8" fillId="0" borderId="12" xfId="0" applyFont="1" applyBorder="1" applyProtection="1"/>
    <xf numFmtId="49" fontId="4" fillId="7" borderId="24" xfId="0" applyNumberFormat="1" applyFont="1" applyFill="1" applyBorder="1" applyAlignment="1" applyProtection="1">
      <alignment horizontal="center" vertical="center"/>
      <protection locked="0"/>
    </xf>
    <xf numFmtId="49" fontId="4" fillId="7" borderId="15" xfId="0" applyNumberFormat="1" applyFont="1" applyFill="1" applyBorder="1" applyAlignment="1" applyProtection="1">
      <alignment horizontal="center" vertical="center"/>
      <protection locked="0"/>
    </xf>
    <xf numFmtId="49" fontId="4" fillId="7" borderId="14" xfId="0" applyNumberFormat="1" applyFont="1" applyFill="1" applyBorder="1" applyAlignment="1" applyProtection="1">
      <alignment horizontal="center" vertical="center"/>
      <protection locked="0"/>
    </xf>
    <xf numFmtId="0" fontId="4" fillId="0" borderId="0" xfId="0" applyFont="1" applyBorder="1" applyAlignment="1" applyProtection="1">
      <alignment vertical="center"/>
    </xf>
    <xf numFmtId="0" fontId="4" fillId="0" borderId="4" xfId="0" applyFont="1" applyBorder="1" applyAlignment="1" applyProtection="1">
      <alignment vertical="center"/>
    </xf>
    <xf numFmtId="0" fontId="2" fillId="0" borderId="0" xfId="0" applyFont="1" applyBorder="1" applyAlignment="1" applyProtection="1">
      <alignment horizontal="center" vertical="center"/>
    </xf>
    <xf numFmtId="0" fontId="20" fillId="8" borderId="12" xfId="0" applyFont="1" applyFill="1" applyBorder="1" applyAlignment="1">
      <alignment horizontal="left" vertical="center"/>
    </xf>
    <xf numFmtId="0" fontId="20" fillId="8" borderId="13" xfId="0" applyFont="1" applyFill="1" applyBorder="1" applyAlignment="1">
      <alignment horizontal="left" vertical="center"/>
    </xf>
    <xf numFmtId="0" fontId="20" fillId="8" borderId="14" xfId="0" applyFont="1" applyFill="1" applyBorder="1" applyAlignment="1">
      <alignment horizontal="left" vertical="center"/>
    </xf>
    <xf numFmtId="0" fontId="21" fillId="0" borderId="0" xfId="0" applyFont="1" applyAlignment="1">
      <alignment horizontal="center"/>
    </xf>
    <xf numFmtId="0" fontId="21" fillId="0" borderId="0" xfId="0" applyFont="1" applyAlignment="1">
      <alignment horizontal="left" vertical="top" wrapText="1"/>
    </xf>
    <xf numFmtId="0" fontId="13" fillId="0" borderId="0" xfId="0" applyFont="1" applyAlignment="1">
      <alignment horizontal="left" vertical="top" wrapText="1"/>
    </xf>
    <xf numFmtId="0" fontId="21" fillId="0" borderId="0" xfId="0" applyFont="1" applyAlignment="1">
      <alignment horizontal="left" vertical="top"/>
    </xf>
    <xf numFmtId="0" fontId="4" fillId="0" borderId="0" xfId="0" applyFont="1" applyBorder="1" applyAlignment="1" applyProtection="1">
      <alignment vertical="center"/>
    </xf>
    <xf numFmtId="0" fontId="4" fillId="0" borderId="4" xfId="0" applyFont="1" applyBorder="1" applyAlignment="1" applyProtection="1">
      <alignment vertical="center"/>
    </xf>
    <xf numFmtId="0" fontId="2" fillId="0" borderId="0" xfId="0" applyFont="1" applyBorder="1" applyAlignment="1" applyProtection="1">
      <alignment horizontal="center" vertical="center"/>
    </xf>
    <xf numFmtId="0" fontId="4" fillId="0" borderId="2" xfId="0" applyFont="1" applyFill="1" applyBorder="1" applyAlignment="1" applyProtection="1">
      <alignment horizontal="right" vertical="center"/>
    </xf>
    <xf numFmtId="0" fontId="4" fillId="0" borderId="4" xfId="0" applyFont="1" applyFill="1" applyBorder="1" applyAlignment="1" applyProtection="1">
      <alignment horizontal="right" vertical="center"/>
    </xf>
    <xf numFmtId="164" fontId="13" fillId="0" borderId="0" xfId="3" applyFont="1" applyFill="1" applyBorder="1" applyAlignment="1" applyProtection="1">
      <alignment horizontal="left" vertical="top" wrapText="1"/>
    </xf>
    <xf numFmtId="0" fontId="8" fillId="0" borderId="2" xfId="0" applyFont="1" applyBorder="1" applyAlignment="1" applyProtection="1">
      <alignment horizontal="left" vertical="top" wrapText="1"/>
    </xf>
    <xf numFmtId="0" fontId="8" fillId="0" borderId="4" xfId="0" applyFont="1" applyBorder="1" applyAlignment="1" applyProtection="1">
      <alignment horizontal="left" vertical="top"/>
    </xf>
    <xf numFmtId="0" fontId="8" fillId="0" borderId="24" xfId="0" applyFont="1" applyBorder="1" applyAlignment="1" applyProtection="1">
      <alignment horizontal="left" vertical="top"/>
    </xf>
    <xf numFmtId="0" fontId="8" fillId="7" borderId="16" xfId="0" applyFont="1" applyFill="1" applyBorder="1" applyAlignment="1" applyProtection="1">
      <alignment horizontal="right"/>
      <protection locked="0"/>
    </xf>
    <xf numFmtId="0" fontId="8" fillId="7" borderId="18" xfId="0" applyFont="1" applyFill="1" applyBorder="1" applyAlignment="1" applyProtection="1">
      <alignment horizontal="right"/>
      <protection locked="0"/>
    </xf>
    <xf numFmtId="0" fontId="8" fillId="7" borderId="5" xfId="0" applyFont="1" applyFill="1" applyBorder="1" applyAlignment="1" applyProtection="1">
      <alignment horizontal="right"/>
      <protection locked="0"/>
    </xf>
    <xf numFmtId="0" fontId="8" fillId="7" borderId="19" xfId="0" applyFont="1" applyFill="1" applyBorder="1" applyAlignment="1" applyProtection="1">
      <alignment horizontal="right"/>
      <protection locked="0"/>
    </xf>
    <xf numFmtId="0" fontId="8" fillId="7" borderId="20" xfId="0" applyFont="1" applyFill="1" applyBorder="1" applyAlignment="1" applyProtection="1">
      <alignment horizontal="right"/>
      <protection locked="0"/>
    </xf>
    <xf numFmtId="0" fontId="8" fillId="7" borderId="22" xfId="0" applyFont="1" applyFill="1" applyBorder="1" applyAlignment="1" applyProtection="1">
      <alignment horizontal="right"/>
      <protection locked="0"/>
    </xf>
    <xf numFmtId="0" fontId="18" fillId="8" borderId="12" xfId="0" applyFont="1" applyFill="1" applyBorder="1" applyAlignment="1" applyProtection="1">
      <alignment horizontal="left"/>
    </xf>
    <xf numFmtId="0" fontId="18" fillId="8" borderId="13" xfId="0" applyFont="1" applyFill="1" applyBorder="1" applyAlignment="1" applyProtection="1">
      <alignment horizontal="left"/>
    </xf>
    <xf numFmtId="0" fontId="18" fillId="8" borderId="14" xfId="0" applyFont="1" applyFill="1" applyBorder="1" applyAlignment="1" applyProtection="1">
      <alignment horizontal="left"/>
    </xf>
    <xf numFmtId="0" fontId="8" fillId="7" borderId="12" xfId="0" applyFont="1" applyFill="1" applyBorder="1" applyAlignment="1" applyProtection="1">
      <alignment horizontal="right"/>
      <protection locked="0"/>
    </xf>
    <xf numFmtId="0" fontId="8" fillId="7" borderId="14" xfId="0" applyFont="1" applyFill="1" applyBorder="1" applyAlignment="1" applyProtection="1">
      <alignment horizontal="right"/>
      <protection locked="0"/>
    </xf>
    <xf numFmtId="0" fontId="27" fillId="17" borderId="0" xfId="0" applyFont="1" applyFill="1" applyBorder="1" applyAlignment="1" applyProtection="1">
      <alignment horizontal="left" vertical="top" wrapText="1"/>
    </xf>
    <xf numFmtId="0" fontId="25" fillId="17" borderId="0" xfId="0" applyFont="1" applyFill="1" applyBorder="1" applyAlignment="1" applyProtection="1">
      <alignment horizontal="left" vertical="top" wrapText="1"/>
    </xf>
    <xf numFmtId="0" fontId="21" fillId="0" borderId="15" xfId="0" applyFont="1" applyFill="1" applyBorder="1" applyAlignment="1" applyProtection="1">
      <alignment horizontal="left"/>
    </xf>
    <xf numFmtId="0" fontId="21" fillId="0" borderId="12" xfId="0" applyFont="1" applyFill="1" applyBorder="1" applyAlignment="1" applyProtection="1">
      <alignment horizontal="left"/>
    </xf>
  </cellXfs>
  <cellStyles count="7">
    <cellStyle name="Euro" xfId="3"/>
    <cellStyle name="Komma" xfId="1" builtinId="3"/>
    <cellStyle name="SAPBEXstdItem" xfId="4"/>
    <cellStyle name="SAPBEXstdItem 2" xfId="5"/>
    <cellStyle name="SAPBEXstdItem 3" xfId="6"/>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5"/>
  <sheetViews>
    <sheetView tabSelected="1" workbookViewId="0">
      <selection activeCell="H12" sqref="H12"/>
    </sheetView>
  </sheetViews>
  <sheetFormatPr defaultRowHeight="15" x14ac:dyDescent="0.25"/>
  <cols>
    <col min="1" max="1" width="21.85546875" customWidth="1"/>
    <col min="2" max="2" width="51.85546875" bestFit="1" customWidth="1"/>
    <col min="5" max="5" width="30.28515625" customWidth="1"/>
  </cols>
  <sheetData>
    <row r="1" spans="1:7" ht="26.25" customHeight="1" x14ac:dyDescent="0.25">
      <c r="A1" s="154" t="s">
        <v>36</v>
      </c>
      <c r="B1" s="155"/>
      <c r="C1" s="155"/>
      <c r="D1" s="155"/>
      <c r="E1" s="156"/>
    </row>
    <row r="2" spans="1:7" x14ac:dyDescent="0.25">
      <c r="A2" s="157"/>
      <c r="B2" s="157"/>
      <c r="C2" s="157"/>
      <c r="D2" s="157"/>
      <c r="E2" s="157"/>
    </row>
    <row r="3" spans="1:7" ht="40.5" customHeight="1" x14ac:dyDescent="0.25">
      <c r="A3" s="158" t="s">
        <v>47</v>
      </c>
      <c r="B3" s="158"/>
      <c r="C3" s="158"/>
      <c r="D3" s="158"/>
      <c r="E3" s="158"/>
    </row>
    <row r="4" spans="1:7" x14ac:dyDescent="0.25">
      <c r="A4" s="48"/>
      <c r="B4" s="48"/>
      <c r="C4" s="48"/>
      <c r="D4" s="48"/>
      <c r="E4" s="48"/>
    </row>
    <row r="5" spans="1:7" ht="52.5" customHeight="1" x14ac:dyDescent="0.25">
      <c r="A5" s="158" t="s">
        <v>15</v>
      </c>
      <c r="B5" s="158"/>
      <c r="C5" s="158"/>
      <c r="D5" s="158"/>
      <c r="E5" s="158"/>
    </row>
    <row r="6" spans="1:7" x14ac:dyDescent="0.25">
      <c r="A6" s="49"/>
      <c r="B6" s="49"/>
      <c r="C6" s="49"/>
      <c r="D6" s="49"/>
      <c r="E6" s="49"/>
    </row>
    <row r="7" spans="1:7" ht="27.75" customHeight="1" x14ac:dyDescent="0.25">
      <c r="A7" s="159" t="s">
        <v>16</v>
      </c>
      <c r="B7" s="159"/>
      <c r="C7" s="159"/>
      <c r="D7" s="159"/>
      <c r="E7" s="159"/>
    </row>
    <row r="8" spans="1:7" x14ac:dyDescent="0.25">
      <c r="A8" s="49"/>
      <c r="B8" s="49"/>
      <c r="C8" s="49"/>
      <c r="D8" s="49"/>
      <c r="E8" s="49"/>
    </row>
    <row r="9" spans="1:7" s="47" customFormat="1" ht="26.25" customHeight="1" x14ac:dyDescent="0.25">
      <c r="A9" s="158" t="s">
        <v>41</v>
      </c>
      <c r="B9" s="158"/>
      <c r="C9" s="158"/>
      <c r="D9" s="158"/>
      <c r="E9" s="158"/>
    </row>
    <row r="10" spans="1:7" x14ac:dyDescent="0.25">
      <c r="A10" s="49"/>
      <c r="B10" s="49"/>
      <c r="C10" s="49"/>
      <c r="D10" s="49"/>
      <c r="E10" s="49"/>
    </row>
    <row r="11" spans="1:7" ht="39" customHeight="1" x14ac:dyDescent="0.25">
      <c r="A11" s="158" t="s">
        <v>8</v>
      </c>
      <c r="B11" s="158"/>
      <c r="C11" s="158"/>
      <c r="D11" s="158"/>
      <c r="E11" s="158"/>
    </row>
    <row r="12" spans="1:7" x14ac:dyDescent="0.25">
      <c r="A12" s="48"/>
      <c r="B12" s="48"/>
      <c r="C12" s="48"/>
      <c r="D12" s="48"/>
      <c r="E12" s="48"/>
    </row>
    <row r="13" spans="1:7" ht="62.25" customHeight="1" x14ac:dyDescent="0.3">
      <c r="A13" s="158" t="s">
        <v>37</v>
      </c>
      <c r="B13" s="158"/>
      <c r="C13" s="158"/>
      <c r="D13" s="158"/>
      <c r="E13" s="158"/>
      <c r="G13" s="15"/>
    </row>
    <row r="14" spans="1:7" x14ac:dyDescent="0.25">
      <c r="A14" s="49"/>
      <c r="B14" s="49"/>
      <c r="C14" s="49"/>
      <c r="D14" s="49"/>
      <c r="E14" s="49"/>
    </row>
    <row r="15" spans="1:7" ht="51" customHeight="1" x14ac:dyDescent="0.25">
      <c r="A15" s="158" t="s">
        <v>9</v>
      </c>
      <c r="B15" s="158"/>
      <c r="C15" s="158"/>
      <c r="D15" s="158"/>
      <c r="E15" s="158"/>
    </row>
    <row r="16" spans="1:7" x14ac:dyDescent="0.25">
      <c r="A16" s="48"/>
      <c r="B16" s="48"/>
      <c r="C16" s="48"/>
      <c r="D16" s="48"/>
      <c r="E16" s="48"/>
    </row>
    <row r="17" spans="1:5" x14ac:dyDescent="0.25">
      <c r="A17" s="160" t="s">
        <v>10</v>
      </c>
      <c r="B17" s="160"/>
      <c r="C17" s="160"/>
      <c r="D17" s="160"/>
      <c r="E17" s="160"/>
    </row>
    <row r="18" spans="1:5" x14ac:dyDescent="0.25">
      <c r="A18" s="50"/>
      <c r="B18" s="50"/>
      <c r="C18" s="50"/>
      <c r="D18" s="50"/>
      <c r="E18" s="50"/>
    </row>
    <row r="19" spans="1:5" x14ac:dyDescent="0.25">
      <c r="A19" s="49" t="s">
        <v>11</v>
      </c>
      <c r="B19" s="49"/>
      <c r="C19" s="49"/>
      <c r="D19" s="49"/>
      <c r="E19" s="49"/>
    </row>
    <row r="20" spans="1:5" x14ac:dyDescent="0.25">
      <c r="A20" s="49" t="s">
        <v>12</v>
      </c>
      <c r="B20" s="49"/>
      <c r="C20" s="49"/>
      <c r="D20" s="49"/>
      <c r="E20" s="49"/>
    </row>
    <row r="21" spans="1:5" x14ac:dyDescent="0.25">
      <c r="A21" s="49"/>
      <c r="B21" s="49"/>
      <c r="C21" s="49"/>
      <c r="D21" s="49"/>
      <c r="E21" s="49"/>
    </row>
    <row r="22" spans="1:5" x14ac:dyDescent="0.25">
      <c r="A22" s="49" t="s">
        <v>13</v>
      </c>
      <c r="B22" s="49"/>
      <c r="C22" s="49"/>
      <c r="D22" s="49"/>
      <c r="E22" s="49"/>
    </row>
    <row r="23" spans="1:5" ht="18" customHeight="1" x14ac:dyDescent="0.25">
      <c r="A23" s="52"/>
      <c r="B23" s="51" t="s">
        <v>14</v>
      </c>
      <c r="C23" s="49"/>
      <c r="D23" s="49"/>
      <c r="E23" s="49"/>
    </row>
    <row r="24" spans="1:5" x14ac:dyDescent="0.25">
      <c r="A24" s="49"/>
      <c r="B24" s="49"/>
      <c r="C24" s="49"/>
      <c r="D24" s="49"/>
      <c r="E24" s="49"/>
    </row>
    <row r="25" spans="1:5" x14ac:dyDescent="0.25">
      <c r="A25" s="53"/>
      <c r="B25" s="53"/>
      <c r="C25" s="53"/>
      <c r="D25" s="53"/>
      <c r="E25" s="53"/>
    </row>
  </sheetData>
  <sheetProtection algorithmName="SHA-512" hashValue="vH8HDCRiveJ3ogPL7JZEGUjvbMqxuIyQ6gygpx5nhPKWWfEDZpzUd+VJg0yAza7fdbvVF58lP7D+HBDVsgA9jA==" saltValue="S/poUqOTI9mu4WhWBheXqQ==" spinCount="100000" sheet="1" objects="1" scenarios="1"/>
  <mergeCells count="10">
    <mergeCell ref="A9:E9"/>
    <mergeCell ref="A11:E11"/>
    <mergeCell ref="A13:E13"/>
    <mergeCell ref="A15:E15"/>
    <mergeCell ref="A17:E17"/>
    <mergeCell ref="A1:E1"/>
    <mergeCell ref="A2:E2"/>
    <mergeCell ref="A3:E3"/>
    <mergeCell ref="A5:E5"/>
    <mergeCell ref="A7:E7"/>
  </mergeCells>
  <pageMargins left="0.7" right="0.7" top="0.75" bottom="0.75" header="0.3" footer="0.3"/>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7"/>
  <sheetViews>
    <sheetView showGridLines="0" topLeftCell="A19" zoomScale="85" zoomScaleNormal="85" workbookViewId="0">
      <selection activeCell="F50" sqref="F50"/>
    </sheetView>
  </sheetViews>
  <sheetFormatPr defaultColWidth="9" defaultRowHeight="15" x14ac:dyDescent="0.25"/>
  <cols>
    <col min="1" max="1" width="61.28515625" style="64" customWidth="1"/>
    <col min="2" max="2" width="34.42578125" style="64" customWidth="1"/>
    <col min="3" max="3" width="22" style="64" customWidth="1"/>
    <col min="4" max="4" width="21.7109375" style="64" customWidth="1"/>
    <col min="5" max="5" width="4.42578125" style="64" customWidth="1"/>
    <col min="6" max="6" width="27.28515625" style="64" customWidth="1"/>
    <col min="7" max="7" width="4.140625" style="64" customWidth="1"/>
    <col min="8" max="8" width="31.85546875" style="64" bestFit="1" customWidth="1"/>
    <col min="9" max="16384" width="9" style="64"/>
  </cols>
  <sheetData>
    <row r="1" spans="1:8" ht="19.5" x14ac:dyDescent="0.25">
      <c r="A1" s="61" t="s">
        <v>35</v>
      </c>
      <c r="B1" s="62"/>
      <c r="C1" s="62"/>
      <c r="D1" s="63"/>
      <c r="E1" s="62"/>
      <c r="F1" s="7"/>
      <c r="G1" s="62"/>
      <c r="H1" s="25"/>
    </row>
    <row r="2" spans="1:8" ht="15" customHeight="1" x14ac:dyDescent="0.25">
      <c r="A2" s="62"/>
      <c r="B2" s="62"/>
      <c r="C2" s="62"/>
      <c r="D2" s="63"/>
      <c r="E2" s="62"/>
      <c r="F2" s="7"/>
      <c r="G2" s="62"/>
      <c r="H2" s="26"/>
    </row>
    <row r="3" spans="1:8" x14ac:dyDescent="0.25">
      <c r="A3" s="65" t="s">
        <v>39</v>
      </c>
      <c r="B3" s="66">
        <v>60</v>
      </c>
      <c r="C3" s="67" t="s">
        <v>0</v>
      </c>
      <c r="F3" s="1"/>
      <c r="G3" s="68"/>
    </row>
    <row r="4" spans="1:8" x14ac:dyDescent="0.25">
      <c r="A4" s="69"/>
      <c r="B4" s="70"/>
      <c r="C4" s="71"/>
      <c r="F4" s="1"/>
      <c r="G4" s="68"/>
    </row>
    <row r="5" spans="1:8" x14ac:dyDescent="0.25">
      <c r="A5" s="72" t="s">
        <v>21</v>
      </c>
      <c r="B5" s="73">
        <v>12</v>
      </c>
      <c r="C5" s="74" t="s">
        <v>0</v>
      </c>
      <c r="F5" s="1"/>
      <c r="G5" s="68"/>
    </row>
    <row r="6" spans="1:8" x14ac:dyDescent="0.25">
      <c r="A6" s="72" t="s">
        <v>22</v>
      </c>
      <c r="B6" s="75">
        <v>12</v>
      </c>
      <c r="C6" s="76" t="s">
        <v>0</v>
      </c>
      <c r="F6" s="1"/>
      <c r="G6" s="68"/>
    </row>
    <row r="7" spans="1:8" x14ac:dyDescent="0.25">
      <c r="A7" s="77" t="s">
        <v>40</v>
      </c>
      <c r="B7" s="78">
        <v>84</v>
      </c>
      <c r="C7" s="79" t="s">
        <v>0</v>
      </c>
      <c r="F7" s="1"/>
      <c r="G7" s="68"/>
    </row>
    <row r="8" spans="1:8" x14ac:dyDescent="0.25">
      <c r="A8" s="80"/>
      <c r="B8" s="81"/>
      <c r="C8" s="82"/>
      <c r="F8" s="1"/>
      <c r="G8" s="68"/>
    </row>
    <row r="9" spans="1:8" x14ac:dyDescent="0.25">
      <c r="A9" s="83"/>
      <c r="B9" s="8"/>
      <c r="C9" s="8"/>
      <c r="D9" s="8"/>
      <c r="E9" s="68"/>
      <c r="F9" s="1"/>
      <c r="G9" s="68"/>
    </row>
    <row r="10" spans="1:8" ht="25.5" x14ac:dyDescent="0.25">
      <c r="A10" s="41" t="s">
        <v>28</v>
      </c>
      <c r="B10" s="84" t="s">
        <v>20</v>
      </c>
      <c r="C10" s="42" t="s">
        <v>65</v>
      </c>
      <c r="D10" s="84" t="s">
        <v>26</v>
      </c>
      <c r="E10" s="43"/>
      <c r="F10" s="36" t="s">
        <v>3</v>
      </c>
      <c r="G10" s="43"/>
      <c r="H10" s="37" t="s">
        <v>17</v>
      </c>
    </row>
    <row r="11" spans="1:8" x14ac:dyDescent="0.25">
      <c r="A11" s="85" t="s">
        <v>66</v>
      </c>
      <c r="B11" s="38"/>
      <c r="C11" s="148" t="s">
        <v>61</v>
      </c>
      <c r="D11" s="86">
        <v>34</v>
      </c>
      <c r="E11" s="161"/>
      <c r="F11" s="39">
        <v>50</v>
      </c>
      <c r="G11" s="162"/>
      <c r="H11" s="40">
        <f>D11*F11*$B$3</f>
        <v>102000</v>
      </c>
    </row>
    <row r="12" spans="1:8" x14ac:dyDescent="0.25">
      <c r="A12" s="87" t="s">
        <v>67</v>
      </c>
      <c r="B12" s="23"/>
      <c r="C12" s="149" t="s">
        <v>61</v>
      </c>
      <c r="D12" s="88">
        <v>7</v>
      </c>
      <c r="E12" s="161"/>
      <c r="F12" s="16">
        <v>60</v>
      </c>
      <c r="G12" s="162"/>
      <c r="H12" s="18">
        <f t="shared" ref="H12:H19" si="0">D12*F12*$B$3</f>
        <v>25200</v>
      </c>
    </row>
    <row r="13" spans="1:8" x14ac:dyDescent="0.25">
      <c r="A13" s="89" t="s">
        <v>68</v>
      </c>
      <c r="B13" s="24"/>
      <c r="C13" s="150" t="s">
        <v>62</v>
      </c>
      <c r="D13" s="88">
        <v>44</v>
      </c>
      <c r="E13" s="161"/>
      <c r="F13" s="16">
        <v>70</v>
      </c>
      <c r="G13" s="162"/>
      <c r="H13" s="18">
        <f t="shared" si="0"/>
        <v>184800</v>
      </c>
    </row>
    <row r="14" spans="1:8" x14ac:dyDescent="0.25">
      <c r="A14" s="89" t="s">
        <v>69</v>
      </c>
      <c r="B14" s="24"/>
      <c r="C14" s="150" t="s">
        <v>63</v>
      </c>
      <c r="D14" s="88">
        <v>51</v>
      </c>
      <c r="E14" s="161"/>
      <c r="F14" s="16">
        <v>80</v>
      </c>
      <c r="G14" s="162"/>
      <c r="H14" s="18">
        <f t="shared" si="0"/>
        <v>244800</v>
      </c>
    </row>
    <row r="15" spans="1:8" x14ac:dyDescent="0.25">
      <c r="A15" s="89" t="s">
        <v>72</v>
      </c>
      <c r="B15" s="24"/>
      <c r="C15" s="150" t="s">
        <v>73</v>
      </c>
      <c r="D15" s="88">
        <v>12</v>
      </c>
      <c r="E15" s="161"/>
      <c r="F15" s="16">
        <v>90</v>
      </c>
      <c r="G15" s="162"/>
      <c r="H15" s="18">
        <f t="shared" si="0"/>
        <v>64800</v>
      </c>
    </row>
    <row r="16" spans="1:8" x14ac:dyDescent="0.25">
      <c r="A16" s="89" t="s">
        <v>70</v>
      </c>
      <c r="B16" s="24"/>
      <c r="C16" s="150" t="s">
        <v>64</v>
      </c>
      <c r="D16" s="88">
        <v>4</v>
      </c>
      <c r="E16" s="161"/>
      <c r="F16" s="16">
        <v>100</v>
      </c>
      <c r="G16" s="162"/>
      <c r="H16" s="19">
        <f t="shared" si="0"/>
        <v>24000</v>
      </c>
    </row>
    <row r="17" spans="1:8" x14ac:dyDescent="0.25">
      <c r="A17" s="80"/>
      <c r="B17" s="90"/>
      <c r="C17" s="90"/>
      <c r="D17" s="91"/>
      <c r="E17" s="2"/>
      <c r="F17" s="17"/>
      <c r="G17" s="3"/>
      <c r="H17" s="20"/>
    </row>
    <row r="18" spans="1:8" x14ac:dyDescent="0.25">
      <c r="A18" s="92" t="s">
        <v>38</v>
      </c>
      <c r="B18" s="23"/>
      <c r="C18" s="94"/>
      <c r="D18" s="88">
        <f>SUM(D11:D16)</f>
        <v>152</v>
      </c>
      <c r="E18" s="151"/>
      <c r="F18" s="16">
        <v>5</v>
      </c>
      <c r="G18" s="152"/>
      <c r="H18" s="19">
        <f t="shared" si="0"/>
        <v>45600</v>
      </c>
    </row>
    <row r="19" spans="1:8" x14ac:dyDescent="0.25">
      <c r="A19" s="92" t="s">
        <v>6</v>
      </c>
      <c r="B19" s="23"/>
      <c r="C19" s="94"/>
      <c r="D19" s="88">
        <f>D18</f>
        <v>152</v>
      </c>
      <c r="E19" s="151"/>
      <c r="F19" s="16">
        <v>5</v>
      </c>
      <c r="G19" s="152"/>
      <c r="H19" s="18">
        <f t="shared" si="0"/>
        <v>45600</v>
      </c>
    </row>
    <row r="20" spans="1:8" x14ac:dyDescent="0.25">
      <c r="A20" s="80"/>
      <c r="B20" s="80"/>
      <c r="C20" s="80"/>
      <c r="D20" s="95"/>
      <c r="E20" s="80"/>
      <c r="F20" s="2">
        <v>0</v>
      </c>
      <c r="G20" s="80"/>
      <c r="H20" s="3"/>
    </row>
    <row r="21" spans="1:8" ht="28.5" customHeight="1" x14ac:dyDescent="0.25">
      <c r="A21" s="96" t="s">
        <v>58</v>
      </c>
      <c r="D21" s="97"/>
      <c r="H21" s="98">
        <f>SUM(H11:H19)</f>
        <v>736800</v>
      </c>
    </row>
    <row r="22" spans="1:8" x14ac:dyDescent="0.25">
      <c r="A22" s="80"/>
      <c r="B22" s="80"/>
      <c r="C22" s="80"/>
      <c r="D22" s="95"/>
      <c r="E22" s="80"/>
      <c r="F22" s="5"/>
      <c r="G22" s="80"/>
      <c r="H22" s="5"/>
    </row>
    <row r="23" spans="1:8" x14ac:dyDescent="0.25">
      <c r="A23" s="80"/>
      <c r="B23" s="80"/>
      <c r="C23" s="80"/>
      <c r="D23" s="95"/>
      <c r="E23" s="80"/>
      <c r="F23" s="5"/>
      <c r="G23" s="80"/>
      <c r="H23" s="5"/>
    </row>
    <row r="24" spans="1:8" x14ac:dyDescent="0.25">
      <c r="A24" s="80"/>
      <c r="B24" s="80"/>
      <c r="C24" s="80"/>
      <c r="D24" s="95"/>
      <c r="E24" s="80"/>
      <c r="F24" s="5"/>
      <c r="G24" s="80"/>
      <c r="H24" s="5"/>
    </row>
    <row r="25" spans="1:8" x14ac:dyDescent="0.25">
      <c r="A25" s="99" t="s">
        <v>1</v>
      </c>
      <c r="B25" s="100"/>
      <c r="C25" s="100"/>
      <c r="D25" s="101"/>
      <c r="E25" s="68"/>
      <c r="F25" s="1"/>
      <c r="G25" s="68"/>
      <c r="H25" s="1"/>
    </row>
    <row r="26" spans="1:8" ht="30" customHeight="1" x14ac:dyDescent="0.25">
      <c r="A26" s="41" t="str">
        <f>A10</f>
        <v>Apparaat</v>
      </c>
      <c r="B26" s="84" t="str">
        <f>B10</f>
        <v>Merk/model</v>
      </c>
      <c r="C26" s="42" t="str">
        <f>C10</f>
        <v>Snelheid (pagina's per minuut z/k)</v>
      </c>
      <c r="D26" s="84" t="str">
        <f>D10</f>
        <v>Verwacht aantal</v>
      </c>
      <c r="E26" s="43"/>
      <c r="F26" s="36" t="str">
        <f>F10</f>
        <v>Huurbedrag per maand per apparaat excl. BTW</v>
      </c>
      <c r="G26" s="43"/>
      <c r="H26" s="37" t="s">
        <v>57</v>
      </c>
    </row>
    <row r="27" spans="1:8" x14ac:dyDescent="0.25">
      <c r="A27" s="85" t="str">
        <f>$A$11</f>
        <v>Laserprinter 15/15 pagina's per minuut zwart/kleur</v>
      </c>
      <c r="B27" s="102">
        <f t="shared" ref="B27:D32" si="1">B11</f>
        <v>0</v>
      </c>
      <c r="C27" s="103" t="str">
        <f t="shared" si="1"/>
        <v>15/15</v>
      </c>
      <c r="D27" s="104">
        <f t="shared" si="1"/>
        <v>34</v>
      </c>
      <c r="E27" s="161"/>
      <c r="F27" s="39">
        <v>30</v>
      </c>
      <c r="G27" s="161"/>
      <c r="H27" s="35">
        <f>D27*F27*$B$5</f>
        <v>12240</v>
      </c>
    </row>
    <row r="28" spans="1:8" x14ac:dyDescent="0.25">
      <c r="A28" s="87" t="str">
        <f>$A$12</f>
        <v>MFC, all-in-one,  15/15 pagina's per minuut zwart/kleur</v>
      </c>
      <c r="B28" s="105">
        <f t="shared" si="1"/>
        <v>0</v>
      </c>
      <c r="C28" s="106" t="str">
        <f t="shared" si="1"/>
        <v>15/15</v>
      </c>
      <c r="D28" s="107">
        <f t="shared" si="1"/>
        <v>7</v>
      </c>
      <c r="E28" s="161"/>
      <c r="F28" s="16">
        <v>40</v>
      </c>
      <c r="G28" s="161"/>
      <c r="H28" s="19">
        <f t="shared" ref="H28:H35" si="2">D28*F28*$B$5</f>
        <v>3360</v>
      </c>
    </row>
    <row r="29" spans="1:8" x14ac:dyDescent="0.25">
      <c r="A29" s="89" t="str">
        <f>A13</f>
        <v>MFC 25/25 pagina's per minuut zwart/kleur</v>
      </c>
      <c r="B29" s="105">
        <f t="shared" si="1"/>
        <v>0</v>
      </c>
      <c r="C29" s="106" t="str">
        <f t="shared" si="1"/>
        <v>25/25</v>
      </c>
      <c r="D29" s="107">
        <f t="shared" si="1"/>
        <v>44</v>
      </c>
      <c r="E29" s="161"/>
      <c r="F29" s="16">
        <v>50</v>
      </c>
      <c r="G29" s="161"/>
      <c r="H29" s="19">
        <f t="shared" si="2"/>
        <v>26400</v>
      </c>
    </row>
    <row r="30" spans="1:8" x14ac:dyDescent="0.25">
      <c r="A30" s="89" t="str">
        <f>A14</f>
        <v>MFC 45/45 pagina's per minuut zwart/kleur</v>
      </c>
      <c r="B30" s="105">
        <f t="shared" si="1"/>
        <v>0</v>
      </c>
      <c r="C30" s="106" t="str">
        <f t="shared" si="1"/>
        <v>45/45</v>
      </c>
      <c r="D30" s="107">
        <f t="shared" si="1"/>
        <v>51</v>
      </c>
      <c r="E30" s="161"/>
      <c r="F30" s="16">
        <v>60</v>
      </c>
      <c r="G30" s="161"/>
      <c r="H30" s="19">
        <f t="shared" si="2"/>
        <v>36720</v>
      </c>
    </row>
    <row r="31" spans="1:8" x14ac:dyDescent="0.25">
      <c r="A31" s="89" t="str">
        <f>A15</f>
        <v>MFC 65/65 pagina's per minuuut zwart/kleur</v>
      </c>
      <c r="B31" s="105">
        <f t="shared" si="1"/>
        <v>0</v>
      </c>
      <c r="C31" s="106" t="str">
        <f t="shared" si="1"/>
        <v>65/65</v>
      </c>
      <c r="D31" s="107">
        <f t="shared" si="1"/>
        <v>12</v>
      </c>
      <c r="E31" s="161"/>
      <c r="F31" s="16">
        <v>70</v>
      </c>
      <c r="G31" s="161"/>
      <c r="H31" s="19">
        <f t="shared" si="2"/>
        <v>10080</v>
      </c>
    </row>
    <row r="32" spans="1:8" x14ac:dyDescent="0.25">
      <c r="A32" s="89" t="str">
        <f>A16</f>
        <v>MFC 90/0 pagina's per minuut zwart/kleur</v>
      </c>
      <c r="B32" s="105">
        <f t="shared" si="1"/>
        <v>0</v>
      </c>
      <c r="C32" s="106" t="str">
        <f t="shared" si="1"/>
        <v>90/0</v>
      </c>
      <c r="D32" s="107">
        <f t="shared" si="1"/>
        <v>4</v>
      </c>
      <c r="E32" s="161"/>
      <c r="F32" s="16">
        <v>80</v>
      </c>
      <c r="G32" s="161"/>
      <c r="H32" s="27">
        <f t="shared" si="2"/>
        <v>3840</v>
      </c>
    </row>
    <row r="33" spans="1:8" x14ac:dyDescent="0.25">
      <c r="A33" s="80"/>
      <c r="B33" s="90"/>
      <c r="C33" s="108"/>
      <c r="D33" s="109"/>
      <c r="E33" s="80"/>
      <c r="F33" s="22"/>
      <c r="G33" s="151"/>
      <c r="H33" s="20"/>
    </row>
    <row r="34" spans="1:8" x14ac:dyDescent="0.25">
      <c r="A34" s="92" t="str">
        <f>A18</f>
        <v>Paslezer/kaartlezer</v>
      </c>
      <c r="B34" s="93"/>
      <c r="C34" s="110"/>
      <c r="D34" s="107">
        <f>D18</f>
        <v>152</v>
      </c>
      <c r="E34" s="163">
        <f>E18</f>
        <v>0</v>
      </c>
      <c r="F34" s="16">
        <v>4</v>
      </c>
      <c r="G34" s="163">
        <f>G18</f>
        <v>0</v>
      </c>
      <c r="H34" s="27">
        <f t="shared" si="2"/>
        <v>7296</v>
      </c>
    </row>
    <row r="35" spans="1:8" x14ac:dyDescent="0.25">
      <c r="A35" s="92" t="str">
        <f>A19</f>
        <v>Follow Me</v>
      </c>
      <c r="B35" s="93"/>
      <c r="C35" s="110"/>
      <c r="D35" s="107">
        <f>D19</f>
        <v>152</v>
      </c>
      <c r="E35" s="163"/>
      <c r="F35" s="16">
        <v>4</v>
      </c>
      <c r="G35" s="163"/>
      <c r="H35" s="19">
        <f t="shared" si="2"/>
        <v>7296</v>
      </c>
    </row>
    <row r="36" spans="1:8" x14ac:dyDescent="0.25">
      <c r="A36" s="111"/>
      <c r="B36" s="151"/>
      <c r="C36" s="151"/>
      <c r="D36" s="112"/>
      <c r="E36" s="163"/>
      <c r="F36" s="113"/>
      <c r="G36" s="163"/>
      <c r="H36" s="12"/>
    </row>
    <row r="37" spans="1:8" ht="27" customHeight="1" x14ac:dyDescent="0.25">
      <c r="A37" s="114" t="s">
        <v>59</v>
      </c>
      <c r="H37" s="115">
        <f>SUM(H27:H36)</f>
        <v>107232</v>
      </c>
    </row>
    <row r="38" spans="1:8" ht="18.75" customHeight="1" x14ac:dyDescent="0.25">
      <c r="A38" s="116"/>
      <c r="B38" s="117"/>
      <c r="C38" s="117"/>
      <c r="D38" s="117"/>
      <c r="E38" s="117"/>
      <c r="F38" s="117"/>
      <c r="G38" s="117"/>
      <c r="H38" s="118"/>
    </row>
    <row r="39" spans="1:8" x14ac:dyDescent="0.25">
      <c r="A39" s="80"/>
      <c r="B39" s="80"/>
      <c r="C39" s="80"/>
      <c r="D39" s="95"/>
      <c r="E39" s="80"/>
      <c r="F39" s="5"/>
      <c r="G39" s="80"/>
      <c r="H39" s="5"/>
    </row>
    <row r="40" spans="1:8" x14ac:dyDescent="0.25">
      <c r="A40" s="80"/>
      <c r="B40" s="80"/>
      <c r="C40" s="80"/>
      <c r="D40" s="95"/>
      <c r="E40" s="80"/>
      <c r="F40" s="5"/>
      <c r="G40" s="80"/>
      <c r="H40" s="5"/>
    </row>
    <row r="41" spans="1:8" x14ac:dyDescent="0.25">
      <c r="A41" s="119" t="s">
        <v>2</v>
      </c>
      <c r="B41" s="100"/>
      <c r="C41" s="100"/>
      <c r="D41" s="101"/>
      <c r="E41" s="68"/>
      <c r="F41" s="1"/>
      <c r="G41" s="68"/>
      <c r="H41" s="1"/>
    </row>
    <row r="42" spans="1:8" x14ac:dyDescent="0.25">
      <c r="A42" s="111"/>
      <c r="B42" s="151"/>
      <c r="C42" s="151"/>
      <c r="D42" s="112"/>
      <c r="E42" s="153"/>
      <c r="F42" s="113"/>
      <c r="G42" s="153"/>
      <c r="H42" s="12"/>
    </row>
    <row r="43" spans="1:8" ht="24.75" customHeight="1" x14ac:dyDescent="0.25">
      <c r="A43" s="114" t="s">
        <v>60</v>
      </c>
      <c r="H43" s="115">
        <f>H37</f>
        <v>107232</v>
      </c>
    </row>
    <row r="44" spans="1:8" x14ac:dyDescent="0.25">
      <c r="A44" s="80"/>
      <c r="B44" s="80"/>
      <c r="C44" s="80"/>
      <c r="D44" s="95"/>
      <c r="E44" s="80"/>
      <c r="F44" s="5"/>
      <c r="G44" s="80"/>
      <c r="H44" s="5"/>
    </row>
    <row r="45" spans="1:8" x14ac:dyDescent="0.25">
      <c r="A45" s="80"/>
      <c r="B45" s="80"/>
      <c r="C45" s="80"/>
      <c r="D45" s="95"/>
      <c r="E45" s="80"/>
      <c r="F45" s="5"/>
      <c r="G45" s="80"/>
      <c r="H45" s="5"/>
    </row>
    <row r="46" spans="1:8" x14ac:dyDescent="0.25">
      <c r="A46" s="80"/>
      <c r="B46" s="80"/>
      <c r="C46" s="80"/>
      <c r="D46" s="95"/>
      <c r="E46" s="80"/>
      <c r="F46" s="5"/>
      <c r="G46" s="80"/>
      <c r="H46" s="5"/>
    </row>
    <row r="47" spans="1:8" ht="51" x14ac:dyDescent="0.25">
      <c r="A47" s="138" t="s">
        <v>71</v>
      </c>
      <c r="B47" s="80"/>
      <c r="C47" s="80"/>
      <c r="D47" s="95"/>
      <c r="E47" s="80"/>
      <c r="F47" s="5"/>
      <c r="G47" s="80"/>
      <c r="H47" s="5"/>
    </row>
  </sheetData>
  <sheetProtection algorithmName="SHA-512" hashValue="NbJsFwvXU0+/4JatQpz7SWYsjYsVM/rIVXBN09dxhGv6FTEzVu0vsw1jZPz4ChXvjdPMHgF5aa1ikLeOuZhitw==" saltValue="/2S2IFPphLOL+exF1YBquw==" spinCount="100000" sheet="1" objects="1" scenarios="1"/>
  <mergeCells count="6">
    <mergeCell ref="E11:E16"/>
    <mergeCell ref="G11:G16"/>
    <mergeCell ref="E34:E36"/>
    <mergeCell ref="G34:G36"/>
    <mergeCell ref="E27:E32"/>
    <mergeCell ref="G27:G32"/>
  </mergeCells>
  <pageMargins left="0.7" right="0.7" top="0.75" bottom="0.75" header="0.3" footer="0.3"/>
  <pageSetup paperSize="9" scale="6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7"/>
  <sheetViews>
    <sheetView showGridLines="0" zoomScale="85" zoomScaleNormal="85" workbookViewId="0">
      <selection activeCell="H29" sqref="H29"/>
    </sheetView>
  </sheetViews>
  <sheetFormatPr defaultColWidth="9" defaultRowHeight="15" x14ac:dyDescent="0.25"/>
  <cols>
    <col min="1" max="1" width="56.140625" style="64" customWidth="1"/>
    <col min="2" max="2" width="23.85546875" style="64" customWidth="1"/>
    <col min="3" max="3" width="22.5703125" style="64" customWidth="1"/>
    <col min="4" max="4" width="21.7109375" style="64" customWidth="1"/>
    <col min="5" max="5" width="4.42578125" style="64" customWidth="1"/>
    <col min="6" max="6" width="27.28515625" style="64" customWidth="1"/>
    <col min="7" max="7" width="4.140625" style="64" customWidth="1"/>
    <col min="8" max="8" width="31.85546875" style="64" bestFit="1" customWidth="1"/>
    <col min="9" max="16384" width="9" style="64"/>
  </cols>
  <sheetData>
    <row r="1" spans="1:8" ht="19.5" x14ac:dyDescent="0.25">
      <c r="A1" s="61" t="str">
        <f>Huur!A1</f>
        <v>Bijlage 3 Prijzenblad ICT Multifunctionals</v>
      </c>
      <c r="B1" s="62"/>
      <c r="C1" s="62"/>
      <c r="D1" s="63"/>
      <c r="E1" s="62"/>
      <c r="F1" s="7"/>
      <c r="G1" s="62"/>
      <c r="H1" s="25"/>
    </row>
    <row r="2" spans="1:8" ht="15" customHeight="1" x14ac:dyDescent="0.25">
      <c r="A2" s="62"/>
      <c r="B2" s="62"/>
      <c r="C2" s="62"/>
      <c r="D2" s="63"/>
      <c r="E2" s="62"/>
      <c r="F2" s="7"/>
      <c r="G2" s="62"/>
      <c r="H2" s="26"/>
    </row>
    <row r="3" spans="1:8" x14ac:dyDescent="0.25">
      <c r="A3" s="65" t="s">
        <v>39</v>
      </c>
      <c r="B3" s="66">
        <v>60</v>
      </c>
      <c r="C3" s="67" t="s">
        <v>0</v>
      </c>
      <c r="F3" s="1"/>
      <c r="G3" s="68"/>
    </row>
    <row r="4" spans="1:8" x14ac:dyDescent="0.25">
      <c r="A4" s="69"/>
      <c r="B4" s="70"/>
      <c r="C4" s="71"/>
      <c r="F4" s="1"/>
      <c r="G4" s="68"/>
    </row>
    <row r="5" spans="1:8" x14ac:dyDescent="0.25">
      <c r="A5" s="72" t="s">
        <v>21</v>
      </c>
      <c r="B5" s="73">
        <v>12</v>
      </c>
      <c r="C5" s="74" t="s">
        <v>0</v>
      </c>
      <c r="F5" s="1"/>
      <c r="G5" s="68"/>
    </row>
    <row r="6" spans="1:8" x14ac:dyDescent="0.25">
      <c r="A6" s="72" t="s">
        <v>22</v>
      </c>
      <c r="B6" s="75">
        <v>12</v>
      </c>
      <c r="C6" s="76" t="s">
        <v>0</v>
      </c>
      <c r="F6" s="1"/>
      <c r="G6" s="68"/>
    </row>
    <row r="7" spans="1:8" x14ac:dyDescent="0.25">
      <c r="A7" s="77" t="s">
        <v>40</v>
      </c>
      <c r="B7" s="78">
        <v>84</v>
      </c>
      <c r="C7" s="79" t="s">
        <v>0</v>
      </c>
      <c r="F7" s="1"/>
      <c r="G7" s="68"/>
    </row>
    <row r="8" spans="1:8" x14ac:dyDescent="0.25">
      <c r="A8" s="80"/>
      <c r="B8" s="81"/>
      <c r="C8" s="82"/>
      <c r="F8" s="1"/>
      <c r="G8" s="68"/>
    </row>
    <row r="9" spans="1:8" x14ac:dyDescent="0.25">
      <c r="A9" s="83"/>
      <c r="B9" s="8"/>
      <c r="C9" s="8"/>
      <c r="D9" s="8"/>
      <c r="E9" s="68"/>
      <c r="F9" s="1"/>
      <c r="G9" s="68"/>
    </row>
    <row r="10" spans="1:8" ht="25.5" x14ac:dyDescent="0.25">
      <c r="A10" s="41" t="s">
        <v>18</v>
      </c>
      <c r="B10" s="42" t="s">
        <v>7</v>
      </c>
      <c r="C10" s="42"/>
      <c r="D10" s="42" t="s">
        <v>24</v>
      </c>
      <c r="E10" s="43"/>
      <c r="F10" s="36" t="s">
        <v>25</v>
      </c>
      <c r="G10" s="43"/>
      <c r="H10" s="37" t="s">
        <v>51</v>
      </c>
    </row>
    <row r="11" spans="1:8" x14ac:dyDescent="0.25">
      <c r="A11" s="13" t="s">
        <v>4</v>
      </c>
      <c r="B11" s="28">
        <v>550000</v>
      </c>
      <c r="C11" s="28"/>
      <c r="D11" s="120">
        <v>0.01</v>
      </c>
      <c r="E11" s="164"/>
      <c r="F11" s="121">
        <f>B11*D11</f>
        <v>5500</v>
      </c>
      <c r="G11" s="164"/>
      <c r="H11" s="21">
        <f>F11*$B$7</f>
        <v>462000</v>
      </c>
    </row>
    <row r="12" spans="1:8" x14ac:dyDescent="0.25">
      <c r="A12" s="13" t="s">
        <v>5</v>
      </c>
      <c r="B12" s="29">
        <v>350000</v>
      </c>
      <c r="C12" s="30"/>
      <c r="D12" s="120">
        <v>0.05</v>
      </c>
      <c r="E12" s="165"/>
      <c r="F12" s="121">
        <f>B12*D12</f>
        <v>17500</v>
      </c>
      <c r="G12" s="165"/>
      <c r="H12" s="21">
        <f>F12*$B$7</f>
        <v>1470000</v>
      </c>
    </row>
    <row r="13" spans="1:8" x14ac:dyDescent="0.25">
      <c r="A13" s="4"/>
      <c r="B13" s="9"/>
      <c r="C13" s="9"/>
      <c r="D13" s="10"/>
      <c r="E13" s="11"/>
      <c r="F13" s="11"/>
      <c r="H13" s="12"/>
    </row>
    <row r="14" spans="1:8" ht="24.75" customHeight="1" x14ac:dyDescent="0.25">
      <c r="A14" s="33" t="s">
        <v>55</v>
      </c>
      <c r="H14" s="34">
        <f>SUM(H11:H12)</f>
        <v>1932000</v>
      </c>
    </row>
    <row r="15" spans="1:8" x14ac:dyDescent="0.25">
      <c r="A15" s="80"/>
      <c r="B15" s="80"/>
      <c r="C15" s="80"/>
      <c r="D15" s="95"/>
      <c r="E15" s="80"/>
      <c r="F15" s="5"/>
      <c r="G15" s="80"/>
      <c r="H15" s="5"/>
    </row>
    <row r="16" spans="1:8" x14ac:dyDescent="0.25">
      <c r="A16" s="80"/>
      <c r="B16" s="80"/>
      <c r="C16" s="80"/>
      <c r="D16" s="95"/>
      <c r="E16" s="80"/>
      <c r="F16" s="5"/>
      <c r="G16" s="80"/>
      <c r="H16" s="5"/>
    </row>
    <row r="17" spans="1:8" x14ac:dyDescent="0.25">
      <c r="A17" s="80"/>
      <c r="B17" s="80"/>
      <c r="C17" s="80"/>
      <c r="D17" s="95"/>
      <c r="E17" s="80"/>
      <c r="F17" s="5"/>
      <c r="G17" s="80"/>
      <c r="H17" s="5"/>
    </row>
  </sheetData>
  <sheetProtection algorithmName="SHA-512" hashValue="elEfHCoigFfEBaFonWcwThXFTrXwVVsNlvRYpZR/BqJqXGLRvyLad8Eor250YFXFdUelHhH2/4pNhoqfLiOdIA==" saltValue="4QdHn85/UFLS3PHYVUjO5Q==" spinCount="100000" sheet="1" objects="1" scenarios="1"/>
  <mergeCells count="2">
    <mergeCell ref="E11:E12"/>
    <mergeCell ref="G11:G12"/>
  </mergeCells>
  <pageMargins left="0.7" right="0.7" top="0.75" bottom="0.75" header="0.3" footer="0.3"/>
  <pageSetup paperSize="9" scale="6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8"/>
  <sheetViews>
    <sheetView showGridLines="0" zoomScale="85" zoomScaleNormal="85" workbookViewId="0">
      <selection activeCell="G24" sqref="G23:G24"/>
    </sheetView>
  </sheetViews>
  <sheetFormatPr defaultColWidth="9" defaultRowHeight="15" x14ac:dyDescent="0.25"/>
  <cols>
    <col min="1" max="1" width="53.85546875" style="64" bestFit="1" customWidth="1"/>
    <col min="2" max="2" width="23.85546875" style="64" customWidth="1"/>
    <col min="3" max="3" width="22.5703125" style="64" customWidth="1"/>
    <col min="4" max="4" width="2.28515625" style="64" customWidth="1"/>
    <col min="5" max="5" width="21.7109375" style="64" customWidth="1"/>
    <col min="6" max="6" width="4.42578125" style="64" customWidth="1"/>
    <col min="7" max="7" width="27.28515625" style="64" customWidth="1"/>
    <col min="8" max="8" width="4.140625" style="64" customWidth="1"/>
    <col min="9" max="9" width="31.85546875" style="64" bestFit="1" customWidth="1"/>
    <col min="10" max="16384" width="9" style="64"/>
  </cols>
  <sheetData>
    <row r="1" spans="1:9" ht="19.5" x14ac:dyDescent="0.25">
      <c r="A1" s="61" t="str">
        <f>Huur!A1</f>
        <v>Bijlage 3 Prijzenblad ICT Multifunctionals</v>
      </c>
      <c r="B1" s="62"/>
      <c r="C1" s="62"/>
      <c r="D1" s="62"/>
      <c r="E1" s="63"/>
      <c r="F1" s="62"/>
      <c r="G1" s="7"/>
      <c r="H1" s="62"/>
      <c r="I1" s="25"/>
    </row>
    <row r="2" spans="1:9" ht="15" customHeight="1" x14ac:dyDescent="0.25">
      <c r="A2" s="62"/>
      <c r="B2" s="62"/>
      <c r="C2" s="62"/>
      <c r="D2" s="62"/>
      <c r="E2" s="63"/>
      <c r="F2" s="62"/>
      <c r="G2" s="7"/>
      <c r="H2" s="62"/>
      <c r="I2" s="26"/>
    </row>
    <row r="3" spans="1:9" x14ac:dyDescent="0.25">
      <c r="A3" s="122" t="s">
        <v>39</v>
      </c>
      <c r="B3" s="123">
        <v>60</v>
      </c>
      <c r="C3" s="124" t="s">
        <v>0</v>
      </c>
      <c r="D3" s="133"/>
      <c r="G3" s="1"/>
      <c r="H3" s="68"/>
    </row>
    <row r="4" spans="1:9" x14ac:dyDescent="0.25">
      <c r="A4" s="69"/>
      <c r="B4" s="70"/>
      <c r="C4" s="71"/>
      <c r="D4" s="133"/>
      <c r="G4" s="1"/>
      <c r="H4" s="68"/>
    </row>
    <row r="5" spans="1:9" x14ac:dyDescent="0.25">
      <c r="A5" s="72" t="s">
        <v>21</v>
      </c>
      <c r="B5" s="73">
        <v>12</v>
      </c>
      <c r="C5" s="74" t="s">
        <v>0</v>
      </c>
      <c r="D5" s="134"/>
      <c r="G5" s="1"/>
      <c r="H5" s="68"/>
    </row>
    <row r="6" spans="1:9" x14ac:dyDescent="0.25">
      <c r="A6" s="72" t="s">
        <v>22</v>
      </c>
      <c r="B6" s="75">
        <v>12</v>
      </c>
      <c r="C6" s="76" t="s">
        <v>0</v>
      </c>
      <c r="D6" s="135"/>
      <c r="G6" s="1"/>
      <c r="H6" s="68"/>
    </row>
    <row r="7" spans="1:9" x14ac:dyDescent="0.25">
      <c r="A7" s="77" t="s">
        <v>40</v>
      </c>
      <c r="B7" s="78">
        <v>84</v>
      </c>
      <c r="C7" s="79" t="s">
        <v>0</v>
      </c>
      <c r="D7" s="134"/>
      <c r="G7" s="1"/>
      <c r="H7" s="68"/>
    </row>
    <row r="8" spans="1:9" x14ac:dyDescent="0.25">
      <c r="A8" s="80"/>
      <c r="B8" s="81"/>
      <c r="C8" s="82"/>
      <c r="D8" s="82"/>
      <c r="G8" s="1"/>
      <c r="H8" s="68"/>
    </row>
    <row r="9" spans="1:9" x14ac:dyDescent="0.25">
      <c r="A9" s="83"/>
      <c r="B9" s="8"/>
      <c r="C9" s="8"/>
      <c r="D9" s="8"/>
      <c r="E9" s="8"/>
      <c r="F9" s="68"/>
      <c r="G9" s="1"/>
      <c r="H9" s="68"/>
    </row>
    <row r="10" spans="1:9" ht="42.75" customHeight="1" x14ac:dyDescent="0.25">
      <c r="A10" s="125" t="s">
        <v>19</v>
      </c>
      <c r="B10" s="42" t="s">
        <v>27</v>
      </c>
      <c r="C10" s="42" t="s">
        <v>53</v>
      </c>
      <c r="D10" s="42"/>
      <c r="E10" s="42" t="s">
        <v>54</v>
      </c>
      <c r="F10" s="43"/>
      <c r="G10" s="36"/>
      <c r="H10" s="43"/>
      <c r="I10" s="37" t="s">
        <v>52</v>
      </c>
    </row>
    <row r="11" spans="1:9" ht="15.75" customHeight="1" x14ac:dyDescent="0.25">
      <c r="A11" s="85" t="str">
        <f>Huur!A11</f>
        <v>Laserprinter 15/15 pagina's per minuut zwart/kleur</v>
      </c>
      <c r="B11" s="126">
        <v>1</v>
      </c>
      <c r="C11" s="44">
        <v>125</v>
      </c>
      <c r="D11" s="139"/>
      <c r="E11" s="44">
        <v>125</v>
      </c>
      <c r="F11" s="161"/>
      <c r="G11" s="136"/>
      <c r="H11" s="161"/>
      <c r="I11" s="35">
        <f>B11*(C11+E11)</f>
        <v>250</v>
      </c>
    </row>
    <row r="12" spans="1:9" ht="15.75" customHeight="1" x14ac:dyDescent="0.25">
      <c r="A12" s="87" t="str">
        <f>Huur!A12</f>
        <v>MFC, all-in-one,  15/15 pagina's per minuut zwart/kleur</v>
      </c>
      <c r="B12" s="127">
        <v>1</v>
      </c>
      <c r="C12" s="31">
        <v>125</v>
      </c>
      <c r="D12" s="140"/>
      <c r="E12" s="131">
        <v>125</v>
      </c>
      <c r="F12" s="161"/>
      <c r="G12" s="136"/>
      <c r="H12" s="161"/>
      <c r="I12" s="27">
        <f>B12*(C12+E12)</f>
        <v>250</v>
      </c>
    </row>
    <row r="13" spans="1:9" ht="15.75" customHeight="1" x14ac:dyDescent="0.25">
      <c r="A13" s="89" t="str">
        <f>Huur!A13</f>
        <v>MFC 25/25 pagina's per minuut zwart/kleur</v>
      </c>
      <c r="B13" s="128">
        <v>6</v>
      </c>
      <c r="C13" s="32">
        <v>125</v>
      </c>
      <c r="D13" s="141"/>
      <c r="E13" s="131">
        <v>125</v>
      </c>
      <c r="F13" s="161"/>
      <c r="G13" s="136"/>
      <c r="H13" s="161"/>
      <c r="I13" s="27">
        <f>B13*(C13+E13)</f>
        <v>1500</v>
      </c>
    </row>
    <row r="14" spans="1:9" ht="15.75" customHeight="1" x14ac:dyDescent="0.25">
      <c r="A14" s="89" t="str">
        <f>Huur!A14</f>
        <v>MFC 45/45 pagina's per minuut zwart/kleur</v>
      </c>
      <c r="B14" s="128">
        <v>6</v>
      </c>
      <c r="C14" s="32">
        <v>125</v>
      </c>
      <c r="D14" s="141"/>
      <c r="E14" s="131">
        <v>125</v>
      </c>
      <c r="F14" s="161"/>
      <c r="G14" s="136"/>
      <c r="H14" s="161"/>
      <c r="I14" s="27">
        <f>B14*(C14+E14)</f>
        <v>1500</v>
      </c>
    </row>
    <row r="15" spans="1:9" ht="15.75" customHeight="1" x14ac:dyDescent="0.25">
      <c r="A15" s="89" t="str">
        <f>Huur!A15</f>
        <v>MFC 65/65 pagina's per minuuut zwart/kleur</v>
      </c>
      <c r="B15" s="128">
        <v>6</v>
      </c>
      <c r="C15" s="32">
        <v>125</v>
      </c>
      <c r="D15" s="141"/>
      <c r="E15" s="131">
        <v>125</v>
      </c>
      <c r="F15" s="161"/>
      <c r="G15" s="136"/>
      <c r="H15" s="161"/>
      <c r="I15" s="27">
        <f t="shared" ref="I15:I16" si="0">B15*(C15+E15)</f>
        <v>1500</v>
      </c>
    </row>
    <row r="16" spans="1:9" x14ac:dyDescent="0.25">
      <c r="A16" s="89" t="str">
        <f>Huur!A16</f>
        <v>MFC 90/0 pagina's per minuut zwart/kleur</v>
      </c>
      <c r="B16" s="128">
        <v>5</v>
      </c>
      <c r="C16" s="32">
        <v>125</v>
      </c>
      <c r="D16" s="141"/>
      <c r="E16" s="131">
        <v>125</v>
      </c>
      <c r="F16" s="161"/>
      <c r="G16" s="136"/>
      <c r="H16" s="161"/>
      <c r="I16" s="27">
        <f t="shared" si="0"/>
        <v>1250</v>
      </c>
    </row>
    <row r="17" spans="1:9" x14ac:dyDescent="0.25">
      <c r="A17" s="80"/>
      <c r="B17" s="80"/>
      <c r="C17" s="80"/>
      <c r="D17" s="80"/>
      <c r="E17" s="95"/>
      <c r="F17" s="80"/>
      <c r="G17" s="5"/>
      <c r="H17" s="80"/>
      <c r="I17" s="118"/>
    </row>
    <row r="18" spans="1:9" ht="26.25" customHeight="1" x14ac:dyDescent="0.25">
      <c r="A18" s="129" t="s">
        <v>56</v>
      </c>
      <c r="I18" s="130">
        <f>SUM(I11:I17)</f>
        <v>6250</v>
      </c>
    </row>
    <row r="19" spans="1:9" x14ac:dyDescent="0.25">
      <c r="A19" s="80"/>
      <c r="B19" s="80"/>
      <c r="C19" s="80"/>
      <c r="D19" s="80"/>
      <c r="E19" s="95"/>
      <c r="F19" s="80"/>
      <c r="G19" s="5"/>
      <c r="H19" s="80"/>
      <c r="I19" s="118"/>
    </row>
    <row r="20" spans="1:9" x14ac:dyDescent="0.25">
      <c r="A20" s="80"/>
      <c r="B20" s="80"/>
      <c r="C20" s="80"/>
      <c r="D20" s="80"/>
      <c r="E20" s="95"/>
      <c r="F20" s="80"/>
      <c r="G20" s="5"/>
      <c r="H20" s="80"/>
      <c r="I20" s="118"/>
    </row>
    <row r="21" spans="1:9" x14ac:dyDescent="0.25">
      <c r="A21" s="80" t="s">
        <v>49</v>
      </c>
      <c r="B21" s="80"/>
      <c r="C21" s="80"/>
      <c r="D21" s="80"/>
      <c r="E21" s="95"/>
      <c r="F21" s="80"/>
      <c r="G21" s="5"/>
      <c r="H21" s="80"/>
      <c r="I21" s="118"/>
    </row>
    <row r="22" spans="1:9" x14ac:dyDescent="0.25">
      <c r="A22" s="80" t="s">
        <v>48</v>
      </c>
      <c r="B22" s="80"/>
      <c r="C22" s="80"/>
      <c r="D22" s="80"/>
      <c r="E22" s="95"/>
      <c r="F22" s="80"/>
      <c r="G22" s="5"/>
      <c r="H22" s="80"/>
      <c r="I22" s="118"/>
    </row>
    <row r="23" spans="1:9" x14ac:dyDescent="0.25">
      <c r="A23" s="80"/>
      <c r="B23" s="80"/>
      <c r="C23" s="80"/>
      <c r="D23" s="80"/>
      <c r="E23" s="95"/>
      <c r="F23" s="80"/>
      <c r="G23" s="5"/>
      <c r="H23" s="80"/>
      <c r="I23" s="118"/>
    </row>
    <row r="24" spans="1:9" x14ac:dyDescent="0.25">
      <c r="A24" s="80" t="s">
        <v>50</v>
      </c>
      <c r="B24" s="80"/>
      <c r="C24" s="80"/>
      <c r="D24" s="80"/>
      <c r="E24" s="95"/>
      <c r="F24" s="80"/>
      <c r="G24" s="5"/>
      <c r="H24" s="80"/>
      <c r="I24" s="118"/>
    </row>
    <row r="25" spans="1:9" x14ac:dyDescent="0.25">
      <c r="A25" s="68"/>
      <c r="B25" s="68"/>
      <c r="C25" s="68"/>
      <c r="D25" s="68"/>
      <c r="E25" s="95"/>
    </row>
    <row r="26" spans="1:9" x14ac:dyDescent="0.25">
      <c r="A26" s="14"/>
      <c r="B26" s="68"/>
      <c r="C26" s="68"/>
      <c r="D26" s="68"/>
      <c r="E26" s="95"/>
      <c r="F26" s="68"/>
      <c r="G26" s="6"/>
      <c r="H26" s="100"/>
    </row>
    <row r="27" spans="1:9" ht="20.25" customHeight="1" x14ac:dyDescent="0.25">
      <c r="F27" s="68"/>
      <c r="G27" s="166"/>
      <c r="H27" s="166"/>
      <c r="I27" s="166"/>
    </row>
    <row r="28" spans="1:9" x14ac:dyDescent="0.25">
      <c r="F28" s="68"/>
    </row>
  </sheetData>
  <sheetProtection algorithmName="SHA-512" hashValue="mjosLove+hwA0HA926q3/Fs56e9ywgNTnPxCexMIur02XGI1gOH0x7zzlaWaJiQOK1xLWHien60yZ6KnVLnR6w==" saltValue="bmfkNP6efw8YX/l4mUCZjQ==" spinCount="100000" sheet="1" objects="1" scenarios="1"/>
  <mergeCells count="3">
    <mergeCell ref="F11:F16"/>
    <mergeCell ref="H11:H16"/>
    <mergeCell ref="G27:I27"/>
  </mergeCells>
  <pageMargins left="0.7" right="0.7" top="0.75" bottom="0.75" header="0.3" footer="0.3"/>
  <pageSetup paperSize="9" scale="6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2"/>
  <sheetViews>
    <sheetView showGridLines="0" zoomScale="85" zoomScaleNormal="85" workbookViewId="0">
      <selection activeCell="E18" sqref="E18"/>
    </sheetView>
  </sheetViews>
  <sheetFormatPr defaultColWidth="9" defaultRowHeight="15" x14ac:dyDescent="0.25"/>
  <cols>
    <col min="1" max="1" width="72.140625" style="64" customWidth="1"/>
    <col min="2" max="2" width="5" style="64" customWidth="1"/>
    <col min="3" max="3" width="35.140625" style="64" customWidth="1"/>
    <col min="4" max="4" width="31.85546875" style="64" customWidth="1"/>
    <col min="5" max="16384" width="9" style="64"/>
  </cols>
  <sheetData>
    <row r="1" spans="1:4" ht="19.5" x14ac:dyDescent="0.25">
      <c r="A1" s="61" t="str">
        <f>Huur!A1</f>
        <v>Bijlage 3 Prijzenblad ICT Multifunctionals</v>
      </c>
      <c r="B1" s="62"/>
      <c r="C1" s="62"/>
      <c r="D1" s="25"/>
    </row>
    <row r="2" spans="1:4" ht="15" customHeight="1" x14ac:dyDescent="0.25">
      <c r="A2" s="62"/>
      <c r="B2" s="62"/>
      <c r="C2" s="62"/>
      <c r="D2" s="26"/>
    </row>
    <row r="3" spans="1:4" x14ac:dyDescent="0.25">
      <c r="A3" s="65" t="s">
        <v>39</v>
      </c>
      <c r="B3" s="66">
        <v>60</v>
      </c>
      <c r="C3" s="67" t="s">
        <v>0</v>
      </c>
    </row>
    <row r="4" spans="1:4" x14ac:dyDescent="0.25">
      <c r="A4" s="69"/>
      <c r="B4" s="70"/>
      <c r="C4" s="71"/>
    </row>
    <row r="5" spans="1:4" x14ac:dyDescent="0.25">
      <c r="A5" s="72" t="s">
        <v>21</v>
      </c>
      <c r="B5" s="73">
        <v>12</v>
      </c>
      <c r="C5" s="74" t="s">
        <v>0</v>
      </c>
    </row>
    <row r="6" spans="1:4" x14ac:dyDescent="0.25">
      <c r="A6" s="72" t="s">
        <v>22</v>
      </c>
      <c r="B6" s="75">
        <v>12</v>
      </c>
      <c r="C6" s="76" t="s">
        <v>0</v>
      </c>
    </row>
    <row r="7" spans="1:4" x14ac:dyDescent="0.25">
      <c r="A7" s="77" t="s">
        <v>40</v>
      </c>
      <c r="B7" s="78">
        <v>84</v>
      </c>
      <c r="C7" s="79" t="s">
        <v>0</v>
      </c>
    </row>
    <row r="8" spans="1:4" x14ac:dyDescent="0.25">
      <c r="A8" s="80"/>
      <c r="B8" s="81"/>
      <c r="C8" s="82"/>
    </row>
    <row r="9" spans="1:4" x14ac:dyDescent="0.25">
      <c r="A9" s="83"/>
      <c r="B9" s="8"/>
      <c r="C9" s="8"/>
    </row>
    <row r="10" spans="1:4" x14ac:dyDescent="0.25">
      <c r="A10" s="80"/>
      <c r="B10" s="80"/>
      <c r="C10" s="80"/>
      <c r="D10" s="3"/>
    </row>
    <row r="11" spans="1:4" ht="28.5" customHeight="1" x14ac:dyDescent="0.25">
      <c r="A11" s="142" t="str">
        <f>Huur!A21</f>
        <v>Totaal huurbedrag 60 maaanden excl. BTW</v>
      </c>
      <c r="C11" s="143">
        <f>Huur!H21</f>
        <v>736800</v>
      </c>
    </row>
    <row r="12" spans="1:4" ht="27" customHeight="1" x14ac:dyDescent="0.25">
      <c r="A12" s="114" t="str">
        <f>Huur!A37</f>
        <v>Totaal huurbedrag optiejaar 1 12 maanden excl. BTW</v>
      </c>
      <c r="C12" s="144">
        <f>Huur!H37</f>
        <v>107232</v>
      </c>
    </row>
    <row r="13" spans="1:4" ht="26.25" customHeight="1" x14ac:dyDescent="0.25">
      <c r="A13" s="114" t="str">
        <f>Huur!A43</f>
        <v>Totaal huurbedrag optiejaar 2 12 maanden excl. BTW</v>
      </c>
      <c r="C13" s="144">
        <f>Huur!H43</f>
        <v>107232</v>
      </c>
    </row>
    <row r="14" spans="1:4" ht="24.75" customHeight="1" x14ac:dyDescent="0.25">
      <c r="A14" s="33" t="str">
        <f>Afdrukken!A14</f>
        <v>Totaalkosten afdrukken excl. BTW (84 maanden)</v>
      </c>
      <c r="C14" s="45">
        <f>Afdrukken!H14</f>
        <v>1932000</v>
      </c>
    </row>
    <row r="15" spans="1:4" ht="28.5" customHeight="1" x14ac:dyDescent="0.25">
      <c r="A15" s="129" t="str">
        <f>Eenmalig!A18</f>
        <v>Totaal geschatte eenmalige kosten na initiële levering excl. BTW</v>
      </c>
      <c r="C15" s="145">
        <f>Eenmalig!I18</f>
        <v>6250</v>
      </c>
    </row>
    <row r="16" spans="1:4" x14ac:dyDescent="0.25">
      <c r="A16" s="80"/>
      <c r="B16" s="80"/>
      <c r="C16" s="80"/>
      <c r="D16" s="46"/>
    </row>
    <row r="17" spans="1:4" x14ac:dyDescent="0.25">
      <c r="A17" s="80"/>
      <c r="B17" s="80"/>
      <c r="C17" s="80"/>
      <c r="D17" s="46"/>
    </row>
    <row r="18" spans="1:4" ht="40.5" customHeight="1" x14ac:dyDescent="0.25">
      <c r="A18" s="146" t="s">
        <v>23</v>
      </c>
      <c r="B18" s="80"/>
      <c r="C18" s="137">
        <f>SUM(C11:C17)</f>
        <v>2889514</v>
      </c>
    </row>
    <row r="19" spans="1:4" x14ac:dyDescent="0.25">
      <c r="A19" s="80"/>
      <c r="B19" s="80"/>
      <c r="C19" s="80"/>
      <c r="D19" s="5"/>
    </row>
    <row r="20" spans="1:4" x14ac:dyDescent="0.25">
      <c r="A20" s="80"/>
      <c r="B20" s="80"/>
      <c r="C20" s="80"/>
      <c r="D20" s="5"/>
    </row>
    <row r="21" spans="1:4" x14ac:dyDescent="0.25">
      <c r="A21" s="80"/>
      <c r="B21" s="80"/>
      <c r="C21" s="80"/>
      <c r="D21" s="5"/>
    </row>
    <row r="24" spans="1:4" ht="15.75" x14ac:dyDescent="0.25">
      <c r="A24" s="176" t="s">
        <v>29</v>
      </c>
      <c r="B24" s="177"/>
      <c r="C24" s="178"/>
    </row>
    <row r="25" spans="1:4" x14ac:dyDescent="0.25">
      <c r="A25" s="147" t="s">
        <v>30</v>
      </c>
      <c r="B25" s="179"/>
      <c r="C25" s="180"/>
    </row>
    <row r="26" spans="1:4" x14ac:dyDescent="0.25">
      <c r="A26" s="147" t="s">
        <v>31</v>
      </c>
      <c r="B26" s="179"/>
      <c r="C26" s="180"/>
    </row>
    <row r="27" spans="1:4" x14ac:dyDescent="0.25">
      <c r="A27" s="147" t="s">
        <v>32</v>
      </c>
      <c r="B27" s="179"/>
      <c r="C27" s="180"/>
    </row>
    <row r="28" spans="1:4" x14ac:dyDescent="0.25">
      <c r="A28" s="147" t="s">
        <v>33</v>
      </c>
      <c r="B28" s="179"/>
      <c r="C28" s="180"/>
    </row>
    <row r="29" spans="1:4" x14ac:dyDescent="0.25">
      <c r="A29" s="167" t="s">
        <v>34</v>
      </c>
      <c r="B29" s="170"/>
      <c r="C29" s="171"/>
    </row>
    <row r="30" spans="1:4" x14ac:dyDescent="0.25">
      <c r="A30" s="168"/>
      <c r="B30" s="172"/>
      <c r="C30" s="173"/>
    </row>
    <row r="31" spans="1:4" x14ac:dyDescent="0.25">
      <c r="A31" s="168"/>
      <c r="B31" s="172"/>
      <c r="C31" s="173"/>
    </row>
    <row r="32" spans="1:4" x14ac:dyDescent="0.25">
      <c r="A32" s="169"/>
      <c r="B32" s="174"/>
      <c r="C32" s="175"/>
    </row>
  </sheetData>
  <sheetProtection algorithmName="SHA-512" hashValue="nJ3mzpVxupc4t0OGTEiCRqxYxxBSSjWWO9l7toSknm1hYKQBup41TniZAjXYLDd9LTH4MnDkVesAPNQztY785w==" saltValue="tUPo7Z2nvRrp2tykdZMYWw==" spinCount="100000" sheet="1" objects="1" scenarios="1"/>
  <mergeCells count="7">
    <mergeCell ref="A29:A32"/>
    <mergeCell ref="B29:C32"/>
    <mergeCell ref="A24:C24"/>
    <mergeCell ref="B25:C25"/>
    <mergeCell ref="B26:C26"/>
    <mergeCell ref="B27:C27"/>
    <mergeCell ref="B28:C28"/>
  </mergeCells>
  <pageMargins left="0.7" right="0.7" top="0.75" bottom="0.75" header="0.3" footer="0.3"/>
  <pageSetup paperSize="9" scale="7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
  <sheetViews>
    <sheetView workbookViewId="0">
      <selection activeCell="F16" sqref="F16"/>
    </sheetView>
  </sheetViews>
  <sheetFormatPr defaultColWidth="8.7109375" defaultRowHeight="15" x14ac:dyDescent="0.25"/>
  <cols>
    <col min="1" max="1" width="17.7109375" style="64" customWidth="1"/>
    <col min="2" max="3" width="8.7109375" style="64"/>
    <col min="4" max="4" width="33.28515625" style="64" customWidth="1"/>
    <col min="5" max="5" width="23" style="64" customWidth="1"/>
    <col min="6" max="7" width="8.7109375" style="64"/>
    <col min="8" max="8" width="4.7109375" style="64" customWidth="1"/>
    <col min="9" max="9" width="8.7109375" style="64"/>
    <col min="10" max="10" width="51.5703125" style="64" customWidth="1"/>
    <col min="11" max="11" width="18.5703125" style="64" customWidth="1"/>
    <col min="12" max="12" width="8.7109375" style="64"/>
    <col min="13" max="13" width="16.42578125" style="64" customWidth="1"/>
    <col min="14" max="16384" width="8.7109375" style="64"/>
  </cols>
  <sheetData>
    <row r="1" spans="1:9" ht="19.5" x14ac:dyDescent="0.25">
      <c r="A1" s="132" t="str">
        <f>Huur!A1</f>
        <v>Bijlage 3 Prijzenblad ICT Multifunctionals</v>
      </c>
    </row>
    <row r="3" spans="1:9" s="55" customFormat="1" ht="51" customHeight="1" x14ac:dyDescent="0.15">
      <c r="A3" s="181" t="s">
        <v>46</v>
      </c>
      <c r="B3" s="182"/>
      <c r="C3" s="182"/>
      <c r="D3" s="182"/>
      <c r="E3" s="182"/>
      <c r="F3" s="182"/>
      <c r="G3" s="182"/>
      <c r="H3" s="182"/>
    </row>
    <row r="8" spans="1:9" s="55" customFormat="1" ht="23.25" customHeight="1" x14ac:dyDescent="0.25">
      <c r="A8" s="57" t="s">
        <v>42</v>
      </c>
      <c r="B8" s="58"/>
      <c r="C8" s="58"/>
      <c r="D8" s="58"/>
      <c r="E8" s="59" t="s">
        <v>43</v>
      </c>
      <c r="F8" s="54"/>
      <c r="G8" s="64"/>
      <c r="H8" s="64"/>
      <c r="I8" s="64"/>
    </row>
    <row r="9" spans="1:9" s="55" customFormat="1" ht="12" customHeight="1" x14ac:dyDescent="0.25">
      <c r="A9" s="183" t="s">
        <v>44</v>
      </c>
      <c r="B9" s="183"/>
      <c r="C9" s="183"/>
      <c r="D9" s="184"/>
      <c r="E9" s="60"/>
      <c r="F9" s="56"/>
      <c r="G9" s="64"/>
      <c r="H9" s="64"/>
      <c r="I9" s="64"/>
    </row>
    <row r="10" spans="1:9" s="55" customFormat="1" ht="12" customHeight="1" x14ac:dyDescent="0.25">
      <c r="A10" s="183" t="s">
        <v>45</v>
      </c>
      <c r="B10" s="183"/>
      <c r="C10" s="183"/>
      <c r="D10" s="184"/>
      <c r="E10" s="60"/>
      <c r="F10" s="56"/>
      <c r="G10" s="64"/>
      <c r="H10" s="64"/>
      <c r="I10" s="64"/>
    </row>
  </sheetData>
  <sheetProtection algorithmName="SHA-512" hashValue="CCAY0TjA9UOH0xuAkgpN7L2N5XLOXgEHOW1aCRw7pWLcVjLOPTaTJWV5/Oa9hldN0TGdjmlsPu6+8AMia70k8A==" saltValue="qWIDtZIEQSrSN3WSTY7nEQ==" spinCount="100000" sheet="1" objects="1" scenarios="1"/>
  <mergeCells count="3">
    <mergeCell ref="A3:H3"/>
    <mergeCell ref="A9:D9"/>
    <mergeCell ref="A10:D10"/>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6B5733AD24568488FD02C89E9963AEC" ma:contentTypeVersion="0" ma:contentTypeDescription="Een nieuw document maken." ma:contentTypeScope="" ma:versionID="e3c96f2c19b07c36e99b711d514cd777">
  <xsd:schema xmlns:xsd="http://www.w3.org/2001/XMLSchema" xmlns:xs="http://www.w3.org/2001/XMLSchema" xmlns:p="http://schemas.microsoft.com/office/2006/metadata/properties" targetNamespace="http://schemas.microsoft.com/office/2006/metadata/properties" ma:root="true" ma:fieldsID="02d9a34e8f3672d573cb64aa7cc36365">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BD998C8-CC9A-4BF6-9510-B7548AF24CAE}">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D547237D-7289-4A1C-9EB1-7AF3065A60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5AED5514-E642-44E6-B4DA-9366D8670F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Invulinstructie</vt:lpstr>
      <vt:lpstr>Huur</vt:lpstr>
      <vt:lpstr>Afdrukken</vt:lpstr>
      <vt:lpstr>Eenmalig</vt:lpstr>
      <vt:lpstr>Totaal</vt:lpstr>
      <vt:lpstr>Papier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Minke Dijkstra</cp:lastModifiedBy>
  <cp:lastPrinted>2021-09-16T11:26:39Z</cp:lastPrinted>
  <dcterms:created xsi:type="dcterms:W3CDTF">2018-07-12T10:01:44Z</dcterms:created>
  <dcterms:modified xsi:type="dcterms:W3CDTF">2021-09-16T11:26:49Z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0x01010026B5733AD24568488FD02C89E9963AEC</vt:lpwstr>
  </property>
</Properties>
</file>