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rmnsoest.sharepoint.com/sites/AVU/Gedeelde documenten/Werkmap AWRP/Aanbesteding Textiel 2021/Aanvullende vragen/Rectificatie documenten/"/>
    </mc:Choice>
  </mc:AlternateContent>
  <xr:revisionPtr revIDLastSave="132" documentId="8_{1328D1AF-E534-4FEC-A83D-ABAE48412FC5}" xr6:coauthVersionLast="47" xr6:coauthVersionMax="47" xr10:uidLastSave="{5C37875E-494E-4113-BAB7-6E87A1C359C8}"/>
  <bookViews>
    <workbookView xWindow="-120" yWindow="-120" windowWidth="29040" windowHeight="15840" xr2:uid="{3769B3E8-9134-4319-9064-78DF09BB2810}"/>
  </bookViews>
  <sheets>
    <sheet name="Instructie" sheetId="2" r:id="rId1"/>
    <sheet name="Inschrijfformulier"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Hlk102137126" localSheetId="1">Inschrijfformulier!$C$17</definedName>
    <definedName name="_Ref102133947" localSheetId="1">Inschrijfformulier!$C$45</definedName>
    <definedName name="Activiteit">'[1]projecten en planning'!$A$122:$A$128</definedName>
    <definedName name="_xlnm.Print_Area" localSheetId="1">Inschrijfformulier!$A$1:$J$51</definedName>
    <definedName name="_xlnm.Print_Area" localSheetId="0">Instructie!$A$1:$E$17</definedName>
    <definedName name="AREA">'[2]Weeggegevens Overslag T1'!$B$40:$B$49</definedName>
    <definedName name="asdfawdf">#REF!</definedName>
    <definedName name="AVU">'[2]Weeggegevens Overslag T1'!$B$9:$B$36</definedName>
    <definedName name="CBM">'[2]Weeggegevens Overslag T1'!$B$53:$B$60</definedName>
    <definedName name="Dagen">{0,1,2,3,4,5,6} + {0;1;2;3;4;5}*7</definedName>
    <definedName name="DME_BeforeCloseCompleted" hidden="1">"Onwaar"</definedName>
    <definedName name="DME_LocalFile" hidden="1">"Waar"</definedName>
    <definedName name="ExactAddinConnection" hidden="1">"100"</definedName>
    <definedName name="ExactAddinConnection.100" hidden="1">"RADHW-SQL01\\EXACT;100;arjan;1"</definedName>
    <definedName name="ExactAddinReports" hidden="1">3</definedName>
    <definedName name="GAD">'[2]Weeggegevens Overslag T1'!$B$64:$B$64</definedName>
    <definedName name="inw_2003">[3]Basis!$D$22</definedName>
    <definedName name="inw_2004">[3]Basis!$D$23</definedName>
    <definedName name="inw_2005">[3]Basis!$D$24</definedName>
    <definedName name="Inzetcode_ZB">'[4]ZB uitgangs'!$B$5:$B$49</definedName>
    <definedName name="Kleuren">[5]Control!$I$3:$I$23</definedName>
    <definedName name="kop_datum">[3]Basis!$D$7</definedName>
    <definedName name="kop_titel">[3]Basis!$D$5</definedName>
    <definedName name="kop_versie">[3]Basis!$D$6</definedName>
    <definedName name="Kostenrubriekcode">[4]BEGR!$A$21:$A$38</definedName>
    <definedName name="lijst_normen">#REF!</definedName>
    <definedName name="lijst_tarieven">[6]uitgangspunten!$B$43:$B$105</definedName>
    <definedName name="marktrente">[7]basisblad!$D$21</definedName>
    <definedName name="ovh_direct">'[7]3. Verdeling overhead'!$C$18</definedName>
    <definedName name="ovh_overig">'[7]3. Verdeling overhead'!$C$20</definedName>
    <definedName name="Productcode">[4]BEGR!$A$4:$A$18</definedName>
    <definedName name="productief">'[7]1. productieve uren'!$A$8:$R$18</definedName>
    <definedName name="productiemiddelen_code">[8]uitgang!$B$24:$B$80</definedName>
    <definedName name="productiemiddelenLIJST">#REF!</definedName>
    <definedName name="Projectnummer">'[1]projecten en planning'!$B$3:$B$107</definedName>
    <definedName name="rekenrente">[7]basisblad!$D$20</definedName>
    <definedName name="Report1.Header">#REF!</definedName>
    <definedName name="Report1.Range">#REF!</definedName>
    <definedName name="Report2.Header">#REF!</definedName>
    <definedName name="ROVA">'[2]Weeggegevens Overslag T1'!$B$68:$B$86</definedName>
    <definedName name="Schaalcode">#REF!</definedName>
    <definedName name="sdfsdf">'[9]Weeggegevens Overslag T1'!$B$40:$B$49</definedName>
    <definedName name="tar_directpersoneel">'[7]1. tarief personeel'!$A$43:$R$52</definedName>
    <definedName name="tar_tractie">'[7]1. tarief materieel'!$A$9:$T$24</definedName>
    <definedName name="Tariefcode">#REF!</definedName>
    <definedName name="verwerkingstarief_code">[8]uitgang!$B$79:$B$125</definedName>
    <definedName name="vulgraad_code">[8]uitgang!$E$57:$E$77</definedName>
    <definedName name="wijk_buit">[3]Basis!$E$39</definedName>
    <definedName name="wijk_cent">[3]Basis!$E$38</definedName>
    <definedName name="wijk_dbh">[3]Basis!$E$32</definedName>
    <definedName name="wijk_hvoet">[3]Basis!$E$30</definedName>
    <definedName name="wijk_kooi">[3]Basis!$E$35</definedName>
    <definedName name="wijk_nhoor">[3]Basis!$E$36</definedName>
    <definedName name="wijk_nw">[3]Basis!$E$33</definedName>
    <definedName name="wijk_rav">[3]Basis!$E$37</definedName>
    <definedName name="wijk_stru">[3]Basis!$E$34</definedName>
    <definedName name="wijk_zw">[3]Basis!$E$31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 l="1"/>
  <c r="F36" i="1" l="1"/>
  <c r="E21" i="1" l="1"/>
  <c r="E22" i="1"/>
  <c r="E23" i="1"/>
  <c r="E24" i="1"/>
  <c r="E25" i="1"/>
  <c r="E26" i="1"/>
  <c r="E27" i="1"/>
  <c r="G27" i="1" s="1"/>
  <c r="E28" i="1"/>
  <c r="E29" i="1"/>
  <c r="E30" i="1"/>
  <c r="E31" i="1"/>
  <c r="E32" i="1"/>
  <c r="E33" i="1"/>
  <c r="E34" i="1"/>
  <c r="E35" i="1"/>
  <c r="E20" i="1"/>
  <c r="G21" i="1" l="1"/>
  <c r="G22" i="1"/>
  <c r="G24" i="1"/>
  <c r="G25" i="1"/>
  <c r="G26" i="1"/>
  <c r="G28" i="1"/>
  <c r="G30" i="1"/>
  <c r="G31" i="1"/>
  <c r="G33" i="1"/>
  <c r="G34" i="1"/>
  <c r="G35" i="1"/>
  <c r="G20" i="1"/>
  <c r="G29" i="1"/>
  <c r="G32" i="1"/>
  <c r="G23" i="1"/>
  <c r="G36" i="1" l="1"/>
  <c r="F42" i="1" l="1"/>
  <c r="H42" i="1" s="1"/>
  <c r="F41" i="1" l="1"/>
  <c r="H41" i="1" s="1"/>
  <c r="H43" i="1" s="1"/>
</calcChain>
</file>

<file path=xl/sharedStrings.xml><?xml version="1.0" encoding="utf-8"?>
<sst xmlns="http://schemas.openxmlformats.org/spreadsheetml/2006/main" count="66" uniqueCount="59">
  <si>
    <t>Inschrijver</t>
  </si>
  <si>
    <t>Naam inschrijver:</t>
  </si>
  <si>
    <t>Naam en functie ondergetekende:</t>
  </si>
  <si>
    <t>&lt;NAAM EN FUNCTIE ONDERGETEKENDE&gt;</t>
  </si>
  <si>
    <t>Datum:</t>
  </si>
  <si>
    <t>&lt;DATUM&gt;</t>
  </si>
  <si>
    <t>Handtekening:</t>
  </si>
  <si>
    <t>&lt;HANDTEKENING&gt;</t>
  </si>
  <si>
    <t>Instructies voor het invullen van inschrijfformulier:</t>
  </si>
  <si>
    <t>Aanbesteding verwerken Textiel Utrechtse gemeenten: Instructie invullen inschrijfformulier</t>
  </si>
  <si>
    <t xml:space="preserve">Onderhavig document betreft het inschrijfformulier behorende bij de aanbesteding Verwerken Textiel Utrechtse gemeenten.
</t>
  </si>
  <si>
    <t>Gemeenten</t>
  </si>
  <si>
    <t>Hoeveelheid textiel per jaar</t>
  </si>
  <si>
    <t>Weging gunningscriterium</t>
  </si>
  <si>
    <t>Jaarlijkse vergoeding</t>
  </si>
  <si>
    <t>Fictieve jaarlijkse vergoeding</t>
  </si>
  <si>
    <t>Meerderheid gemeenten: Gemeenten Bunnik, IJsselstein, Lopik, Montfoort, Nieuwegein, Oudewater, Rhenen, Soest, Wijk bij Duurstede, Woerden</t>
  </si>
  <si>
    <t xml:space="preserve">Netto vergoeding </t>
  </si>
  <si>
    <t>Aanbesteding verwerken Textiel Utrechtse gemeenten: Inschrijfformulier</t>
  </si>
  <si>
    <t xml:space="preserve">Totale fictieve jaarlijkse opdrachtsom </t>
  </si>
  <si>
    <t>Type Voertuig</t>
  </si>
  <si>
    <t>CO2 kengetal</t>
  </si>
  <si>
    <t>Punten</t>
  </si>
  <si>
    <t>Mate van inzet</t>
  </si>
  <si>
    <t>Totaal punten</t>
  </si>
  <si>
    <t>Inzet mensen met een afstand tot de arbeidsmarkt</t>
  </si>
  <si>
    <t>Subgunningscriterium Inzameling: Inzet duurzame voertuigen</t>
  </si>
  <si>
    <t>Gunningscriterium Vergoeding</t>
  </si>
  <si>
    <t>Subgunningscriterium Inzameling: Inzet mensen met een afstand tot de arbeidsmarkt</t>
  </si>
  <si>
    <t>Diesel</t>
  </si>
  <si>
    <t>GTL</t>
  </si>
  <si>
    <t>LNG</t>
  </si>
  <si>
    <t xml:space="preserve">CNG </t>
  </si>
  <si>
    <t>Elektrisch, groen-grijs mix</t>
  </si>
  <si>
    <t xml:space="preserve">Biodiesel, B30 </t>
  </si>
  <si>
    <t>Waterstof, aardgas SMR</t>
  </si>
  <si>
    <t>Bio-LNG</t>
  </si>
  <si>
    <t>Bio-CNG</t>
  </si>
  <si>
    <t>Waterstof, aardgas SMR + CCS</t>
  </si>
  <si>
    <t>Waterstof, groengas [covergisting] SMR + CCS</t>
  </si>
  <si>
    <t>Biodiesel, B100</t>
  </si>
  <si>
    <t>Waterstof, groengas [stortgas] SMR + CCS</t>
  </si>
  <si>
    <t>Waterstof, groene stroom</t>
  </si>
  <si>
    <t>Elektrisch, groen</t>
  </si>
  <si>
    <t>Biodiesel, B50</t>
  </si>
  <si>
    <t>Gemeente Utrecht (min. netto vergoeding bedraagt € 260,- per ton)</t>
  </si>
  <si>
    <t>Aantal fte per contractjaar (o.b.v. 36 uur per week)</t>
  </si>
  <si>
    <t>Gunningscriterium Verduurzaming textielverwerking </t>
  </si>
  <si>
    <t>Financiele bijdrage verduurzaming textielverwerking</t>
  </si>
  <si>
    <t>&lt;NAAM INSCHRIJVER&gt;</t>
  </si>
  <si>
    <t>1. Inschrijver dient het tabblad in te vullen, te printen en rechtsgeldig te ondertekenen, en vervolgens gescand als pdf in te dienen.</t>
  </si>
  <si>
    <t xml:space="preserve">2. Inschrijver vult in het inschrijfformulier in hoeveel mensen met een afstand tot de arbeidsmarkt in aantal fte per contractjaar (o.b.v. 36 uur per week) worden ingezet bij de handmatige inzameling van textiel. </t>
  </si>
  <si>
    <t xml:space="preserve">3. Inschrijver geeft op het inschrijfformulier aan in welke mate de opgegeven inzamelvoertuigtypen ingezet worden bij de inzameling van textiel. </t>
  </si>
  <si>
    <t>4. Inschrijver vult in het inschrijfformulier een netto vergoeding zijnde een bedrag per ton in euro's in. De netto vergoeding is exclusief BTW en inclusief alle kosten van inschrijver ten behoeve van het leveren van de gevraagde dienstverlening. De minimale netto vergoeding per ton ingezameld textiel voor gemeente Utrecht bedraagt € 260,-.</t>
  </si>
  <si>
    <t xml:space="preserve">Inschrijver is verantwoordelijk voor een zorgvuldige invulling van alle relevante invulvelden (donkergeel gearceerd).  </t>
  </si>
  <si>
    <t>Bijdrage per contractjaar (in €) per ton textiel Utrechtse gemeenten</t>
  </si>
  <si>
    <t>5. Inschrijver vult in het inschrijfformulier haar financiële bijdrage in, zijnde een bedrag in euro's per ton textiel Utrechtse gemeenten per contractjaar ten behoeve van verduurzaming van de textielverwerking.</t>
  </si>
  <si>
    <t>Bijdrage per contractjaar in € per ton textiel Utrechtse gemeenten</t>
  </si>
  <si>
    <r>
      <t>6. Het totaal van de gemaximeerde som bedraag</t>
    </r>
    <r>
      <rPr>
        <sz val="10"/>
        <rFont val="Calibri"/>
        <family val="2"/>
        <scheme val="minor"/>
      </rPr>
      <t>t € 500,</t>
    </r>
    <r>
      <rPr>
        <sz val="10"/>
        <color theme="1"/>
        <rFont val="Calibri"/>
        <family val="2"/>
        <scheme val="minor"/>
      </rPr>
      <t xml:space="preserve">- per ton textiel en is gebaseerd op: 
1) netto vergoeding per ton textiel in € (gemiddeld voor Meerderheid gemeenten en gemeente Utrecht). 
2) financiële bijdrage verduurzaming textielverwerking (€ per ton textiel Utrechtse gemeenten).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</si>
</sst>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quot;€&quot;\ #,##0.00"/>
    <numFmt numFmtId="165" formatCode="&quot;€&quot;\ #,##0"/>
    <numFmt numFmtId="166" formatCode="#,##0&quot; ton&quot;"/>
    <numFmt numFmtId="167" formatCode="&quot;€&quot;\ 0.00&quot; per ton&quot;"/>
    <numFmt numFmtId="168" formatCode="0.0000"/>
    <numFmt numFmtId="169" formatCode="0.0"/>
    <numFmt numFmtId="170" formatCode="0.00&quot; fte&quot;"/>
  </numFmts>
  <fonts count="12" x14ac:knownFonts="1">
    <font>
      <sz val="11"/>
      <color theme="1"/>
      <name val="Calibri"/>
      <family val="2"/>
      <scheme val="minor"/>
    </font>
    <font>
      <sz val="11"/>
      <color theme="1"/>
      <name val="Calibri"/>
      <family val="2"/>
      <scheme val="minor"/>
    </font>
    <font>
      <sz val="10"/>
      <color theme="1"/>
      <name val="Calibri"/>
      <family val="2"/>
      <scheme val="minor"/>
    </font>
    <font>
      <sz val="18"/>
      <color rgb="FFFFFFFF"/>
      <name val="Calibri"/>
      <family val="2"/>
      <scheme val="minor"/>
    </font>
    <font>
      <sz val="10"/>
      <color theme="0"/>
      <name val="Calibri"/>
      <family val="2"/>
      <scheme val="minor"/>
    </font>
    <font>
      <sz val="10"/>
      <name val="Calibri"/>
      <family val="2"/>
      <scheme val="minor"/>
    </font>
    <font>
      <b/>
      <sz val="10"/>
      <color theme="1"/>
      <name val="Calibri"/>
      <family val="2"/>
      <scheme val="minor"/>
    </font>
    <font>
      <sz val="16"/>
      <color rgb="FFFFFFFF"/>
      <name val="Calibri"/>
      <family val="2"/>
      <scheme val="minor"/>
    </font>
    <font>
      <sz val="10"/>
      <color rgb="FF000000"/>
      <name val="Calibri"/>
      <family val="2"/>
      <scheme val="minor"/>
    </font>
    <font>
      <sz val="11"/>
      <color indexed="8"/>
      <name val="Calibri"/>
      <family val="2"/>
    </font>
    <font>
      <sz val="10"/>
      <color indexed="8"/>
      <name val="Calibri"/>
      <family val="2"/>
      <scheme val="minor"/>
    </font>
    <font>
      <sz val="24"/>
      <color rgb="FFFF0000"/>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9" fillId="0" borderId="0" applyFont="0" applyFill="0" applyBorder="0" applyAlignment="0" applyProtection="0"/>
  </cellStyleXfs>
  <cellXfs count="62">
    <xf numFmtId="0" fontId="0" fillId="0" borderId="0" xfId="0"/>
    <xf numFmtId="0" fontId="2" fillId="0" borderId="0" xfId="0" applyFont="1" applyProtection="1">
      <protection locked="0"/>
    </xf>
    <xf numFmtId="0" fontId="2" fillId="0" borderId="0" xfId="0" applyFont="1" applyAlignment="1">
      <alignment vertical="center"/>
    </xf>
    <xf numFmtId="0" fontId="2" fillId="0" borderId="0" xfId="0" applyFont="1"/>
    <xf numFmtId="0" fontId="6" fillId="0" borderId="0" xfId="0" applyFont="1" applyAlignment="1">
      <alignment vertical="center"/>
    </xf>
    <xf numFmtId="0" fontId="2" fillId="4" borderId="0" xfId="0" applyFont="1" applyFill="1"/>
    <xf numFmtId="0" fontId="2" fillId="3" borderId="4" xfId="0" applyFont="1" applyFill="1" applyBorder="1"/>
    <xf numFmtId="0" fontId="7" fillId="2" borderId="4" xfId="0" applyFont="1" applyFill="1" applyBorder="1" applyAlignment="1">
      <alignment vertical="center"/>
    </xf>
    <xf numFmtId="0" fontId="2" fillId="3" borderId="5" xfId="0" applyFont="1" applyFill="1" applyBorder="1" applyAlignment="1">
      <alignment vertical="top" wrapText="1"/>
    </xf>
    <xf numFmtId="0" fontId="2" fillId="3" borderId="6" xfId="0" applyFont="1" applyFill="1" applyBorder="1" applyAlignment="1">
      <alignment vertical="center" wrapText="1"/>
    </xf>
    <xf numFmtId="0" fontId="2" fillId="3" borderId="6" xfId="0" applyFont="1" applyFill="1" applyBorder="1" applyAlignment="1">
      <alignment vertical="center"/>
    </xf>
    <xf numFmtId="0" fontId="6" fillId="3" borderId="6" xfId="0" applyFont="1" applyFill="1" applyBorder="1" applyAlignment="1">
      <alignment wrapText="1"/>
    </xf>
    <xf numFmtId="0" fontId="2" fillId="3" borderId="6" xfId="0" applyFont="1" applyFill="1" applyBorder="1" applyAlignment="1">
      <alignment wrapText="1"/>
    </xf>
    <xf numFmtId="0" fontId="6" fillId="0" borderId="0" xfId="0" applyFont="1"/>
    <xf numFmtId="43" fontId="2" fillId="0" borderId="0" xfId="1" applyFont="1"/>
    <xf numFmtId="0" fontId="2" fillId="3" borderId="7" xfId="0" applyFont="1" applyFill="1" applyBorder="1" applyAlignment="1">
      <alignment wrapText="1"/>
    </xf>
    <xf numFmtId="164" fontId="2" fillId="0" borderId="0" xfId="0" applyNumberFormat="1" applyFont="1"/>
    <xf numFmtId="170" fontId="2" fillId="5" borderId="4" xfId="0" applyNumberFormat="1" applyFont="1" applyFill="1" applyBorder="1" applyAlignment="1" applyProtection="1">
      <alignment horizontal="right" vertical="center"/>
      <protection locked="0"/>
    </xf>
    <xf numFmtId="167" fontId="2" fillId="5" borderId="4" xfId="0" applyNumberFormat="1" applyFont="1" applyFill="1" applyBorder="1" applyAlignment="1" applyProtection="1">
      <alignment horizontal="right" vertical="center"/>
      <protection locked="0"/>
    </xf>
    <xf numFmtId="0" fontId="2" fillId="0" borderId="0" xfId="0" applyFont="1" applyProtection="1"/>
    <xf numFmtId="0" fontId="4" fillId="2" borderId="1" xfId="0" applyFont="1" applyFill="1" applyBorder="1" applyAlignment="1" applyProtection="1">
      <alignment vertical="center"/>
    </xf>
    <xf numFmtId="0" fontId="4" fillId="2" borderId="2" xfId="0" applyFont="1" applyFill="1" applyBorder="1" applyAlignment="1" applyProtection="1">
      <alignment vertical="center"/>
    </xf>
    <xf numFmtId="0" fontId="4" fillId="2" borderId="3" xfId="0" applyFont="1" applyFill="1" applyBorder="1" applyAlignment="1" applyProtection="1">
      <alignment vertical="center"/>
    </xf>
    <xf numFmtId="0" fontId="4" fillId="2" borderId="1" xfId="0" applyFont="1" applyFill="1" applyBorder="1" applyAlignment="1" applyProtection="1">
      <alignment horizontal="left" vertical="center"/>
    </xf>
    <xf numFmtId="0" fontId="2" fillId="0" borderId="0" xfId="0" applyFont="1" applyAlignment="1" applyProtection="1">
      <alignment vertical="center"/>
    </xf>
    <xf numFmtId="0" fontId="7" fillId="2" borderId="1" xfId="0" applyFont="1" applyFill="1" applyBorder="1" applyAlignment="1" applyProtection="1">
      <alignment vertical="center"/>
    </xf>
    <xf numFmtId="0" fontId="7" fillId="2" borderId="2" xfId="0" applyFont="1" applyFill="1" applyBorder="1" applyAlignment="1" applyProtection="1">
      <alignment vertical="center"/>
    </xf>
    <xf numFmtId="0" fontId="4" fillId="2" borderId="2" xfId="0" applyFont="1" applyFill="1" applyBorder="1" applyProtection="1"/>
    <xf numFmtId="0" fontId="4" fillId="2" borderId="3" xfId="0" applyFont="1" applyFill="1" applyBorder="1" applyProtection="1"/>
    <xf numFmtId="0" fontId="10" fillId="0" borderId="0" xfId="0" applyFont="1" applyProtection="1"/>
    <xf numFmtId="0" fontId="4" fillId="2" borderId="1" xfId="0" applyFont="1" applyFill="1" applyBorder="1" applyProtection="1"/>
    <xf numFmtId="0" fontId="2" fillId="0" borderId="4" xfId="0" applyFont="1" applyBorder="1" applyProtection="1"/>
    <xf numFmtId="170" fontId="4" fillId="2" borderId="3" xfId="0" applyNumberFormat="1" applyFont="1" applyFill="1" applyBorder="1" applyAlignment="1" applyProtection="1">
      <alignment horizontal="right" vertical="center"/>
    </xf>
    <xf numFmtId="0" fontId="4" fillId="2" borderId="9" xfId="0" applyFont="1" applyFill="1" applyBorder="1" applyAlignment="1" applyProtection="1">
      <alignment vertical="center"/>
    </xf>
    <xf numFmtId="0" fontId="4" fillId="2" borderId="8" xfId="0" applyFont="1" applyFill="1" applyBorder="1" applyProtection="1"/>
    <xf numFmtId="0" fontId="4" fillId="2" borderId="10" xfId="0" applyFont="1" applyFill="1" applyBorder="1" applyProtection="1"/>
    <xf numFmtId="0" fontId="8" fillId="3" borderId="4" xfId="0" applyFont="1" applyFill="1" applyBorder="1" applyAlignment="1" applyProtection="1">
      <alignment vertical="center"/>
    </xf>
    <xf numFmtId="168" fontId="8" fillId="3" borderId="4" xfId="0" applyNumberFormat="1" applyFont="1" applyFill="1" applyBorder="1" applyAlignment="1" applyProtection="1">
      <alignment vertical="center"/>
    </xf>
    <xf numFmtId="169" fontId="8" fillId="3" borderId="4" xfId="0" applyNumberFormat="1" applyFont="1" applyFill="1" applyBorder="1" applyAlignment="1" applyProtection="1">
      <alignment vertical="center"/>
    </xf>
    <xf numFmtId="0" fontId="2" fillId="3" borderId="4" xfId="0" applyFont="1" applyFill="1" applyBorder="1" applyProtection="1"/>
    <xf numFmtId="0" fontId="4" fillId="2" borderId="2" xfId="0" applyFont="1" applyFill="1" applyBorder="1" applyAlignment="1" applyProtection="1">
      <alignment vertical="center" wrapText="1"/>
    </xf>
    <xf numFmtId="0" fontId="5" fillId="3" borderId="4" xfId="0" applyFont="1" applyFill="1" applyBorder="1" applyAlignment="1" applyProtection="1">
      <alignment vertical="center" wrapText="1"/>
    </xf>
    <xf numFmtId="166" fontId="2" fillId="0" borderId="4" xfId="0" applyNumberFormat="1" applyFont="1" applyFill="1" applyBorder="1" applyAlignment="1" applyProtection="1">
      <alignment horizontal="right" vertical="center"/>
    </xf>
    <xf numFmtId="165" fontId="5" fillId="0" borderId="4" xfId="0" applyNumberFormat="1" applyFont="1" applyBorder="1" applyAlignment="1" applyProtection="1">
      <alignment horizontal="right" vertical="center"/>
    </xf>
    <xf numFmtId="9" fontId="2" fillId="0" borderId="4" xfId="2" applyFont="1" applyBorder="1" applyAlignment="1" applyProtection="1">
      <alignment horizontal="center" vertical="center"/>
    </xf>
    <xf numFmtId="0" fontId="5" fillId="0" borderId="4" xfId="0" applyFont="1" applyBorder="1" applyAlignment="1" applyProtection="1">
      <alignment vertical="center" wrapText="1"/>
    </xf>
    <xf numFmtId="166" fontId="4" fillId="2" borderId="2" xfId="0" applyNumberFormat="1" applyFont="1" applyFill="1" applyBorder="1" applyAlignment="1" applyProtection="1">
      <alignment vertical="center"/>
    </xf>
    <xf numFmtId="165" fontId="4" fillId="2" borderId="2" xfId="0" applyNumberFormat="1" applyFont="1" applyFill="1" applyBorder="1" applyAlignment="1" applyProtection="1">
      <alignment vertical="center"/>
    </xf>
    <xf numFmtId="165" fontId="4" fillId="2" borderId="3" xfId="0" applyNumberFormat="1" applyFont="1" applyFill="1" applyBorder="1" applyAlignment="1" applyProtection="1">
      <alignment vertical="center"/>
    </xf>
    <xf numFmtId="10" fontId="2" fillId="5" borderId="4" xfId="2" applyNumberFormat="1" applyFont="1" applyFill="1" applyBorder="1" applyProtection="1">
      <protection locked="0"/>
    </xf>
    <xf numFmtId="10" fontId="4" fillId="2" borderId="2" xfId="0" applyNumberFormat="1" applyFont="1" applyFill="1" applyBorder="1" applyProtection="1"/>
    <xf numFmtId="0" fontId="4" fillId="2" borderId="4" xfId="0" applyFont="1" applyFill="1" applyBorder="1" applyAlignment="1" applyProtection="1">
      <alignment wrapText="1"/>
    </xf>
    <xf numFmtId="167" fontId="4" fillId="2" borderId="4" xfId="0" applyNumberFormat="1" applyFont="1" applyFill="1" applyBorder="1" applyAlignment="1" applyProtection="1">
      <alignment horizontal="right" vertical="center"/>
    </xf>
    <xf numFmtId="0" fontId="2" fillId="0" borderId="4" xfId="0" applyFont="1" applyBorder="1" applyAlignment="1" applyProtection="1">
      <alignment vertical="center" wrapText="1"/>
    </xf>
    <xf numFmtId="0" fontId="0" fillId="0" borderId="0" xfId="0" applyAlignment="1">
      <alignment vertical="center" wrapText="1"/>
    </xf>
    <xf numFmtId="0" fontId="11" fillId="0" borderId="0" xfId="0" applyFont="1" applyAlignment="1" applyProtection="1">
      <alignment vertical="top" wrapText="1"/>
    </xf>
    <xf numFmtId="0" fontId="11" fillId="0" borderId="0" xfId="0" applyFont="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2" fillId="5" borderId="2" xfId="0"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cellXfs>
  <cellStyles count="4">
    <cellStyle name="Komma" xfId="1" builtinId="3"/>
    <cellStyle name="Procent" xfId="2" builtinId="5"/>
    <cellStyle name="Standaard" xfId="0" builtinId="0"/>
    <cellStyle name="Valuta 3" xfId="3" xr:uid="{C29EE6AC-CEDE-4034-BF62-AF9C1F5687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2667000</xdr:colOff>
      <xdr:row>1</xdr:row>
      <xdr:rowOff>228600</xdr:rowOff>
    </xdr:from>
    <xdr:to>
      <xdr:col>2</xdr:col>
      <xdr:colOff>4362450</xdr:colOff>
      <xdr:row>1</xdr:row>
      <xdr:rowOff>1952625</xdr:rowOff>
    </xdr:to>
    <xdr:pic>
      <xdr:nvPicPr>
        <xdr:cNvPr id="6" name="Afbeelding 5">
          <a:extLst>
            <a:ext uri="{FF2B5EF4-FFF2-40B4-BE49-F238E27FC236}">
              <a16:creationId xmlns:a16="http://schemas.microsoft.com/office/drawing/2014/main" id="{AB051737-FD45-4912-8565-F37FEEAFA17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428625"/>
          <a:ext cx="1695450" cy="17240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pn1725003-my.sharepoint.com/Windows/Temp/Urenregistratieformulier%20Alexander%20Pluckel%20januari%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8%20mrt\1014114-2015%20Definitief%20Weeggegevens%20Wastetool%20per%20maan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az\AppData\Local\Microsoft\Windows\Temporary%20Internet%20Files\Content.Outlook\C08IK60K\afvalmonitoring%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rojecten\Vianen\100891%20-%20Vianen%20Review%20positionering%20afvalinzameling\Rekenmodel%20Vianen%202015-03-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WRP.IPR-NORMAG\AppData\Local\Microsoft\Windows\Temporary%20Internet%20Files\Content.Outlook\N3PGGMXC\Businesscase%20Arbeidsparticipatie%20en%20Grondstoffenmanagement%20Area%20Reiniging%20en%20Buurtsupport%202016-04-18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egrotingsmodel%20RAD%202014-10-10v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Bedrijfsbegroting%20OZZ%20versie%2003%202011-01-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fvalmodellen%20GAD%202014-09-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Weeggegevens%20Inzameling%20Verpakkingen%20ABA14%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en en planning"/>
      <sheetName val="NEW urenformulier"/>
      <sheetName val="OUD urenformulier"/>
      <sheetName val="totale planning"/>
    </sheetNames>
    <sheetDataSet>
      <sheetData sheetId="0">
        <row r="2">
          <cell r="D2">
            <v>43132</v>
          </cell>
        </row>
        <row r="3">
          <cell r="B3" t="str">
            <v>Projectnummer</v>
          </cell>
        </row>
        <row r="5">
          <cell r="B5">
            <v>101059</v>
          </cell>
        </row>
        <row r="6">
          <cell r="B6">
            <v>101066</v>
          </cell>
        </row>
        <row r="7">
          <cell r="B7">
            <v>100925</v>
          </cell>
        </row>
        <row r="8">
          <cell r="B8">
            <v>101068</v>
          </cell>
        </row>
        <row r="9">
          <cell r="B9">
            <v>101011</v>
          </cell>
        </row>
        <row r="10">
          <cell r="B10">
            <v>101065</v>
          </cell>
        </row>
        <row r="11">
          <cell r="B11">
            <v>101052</v>
          </cell>
        </row>
        <row r="12">
          <cell r="B12">
            <v>101058</v>
          </cell>
        </row>
        <row r="13">
          <cell r="B13">
            <v>100955</v>
          </cell>
        </row>
        <row r="14">
          <cell r="B14">
            <v>101048</v>
          </cell>
        </row>
        <row r="15">
          <cell r="B15">
            <v>101067</v>
          </cell>
        </row>
        <row r="16">
          <cell r="B16">
            <v>100958</v>
          </cell>
        </row>
        <row r="17">
          <cell r="B17">
            <v>101017</v>
          </cell>
        </row>
        <row r="18">
          <cell r="B18">
            <v>101056</v>
          </cell>
        </row>
        <row r="19">
          <cell r="B19">
            <v>101046</v>
          </cell>
        </row>
        <row r="20">
          <cell r="B20">
            <v>101026</v>
          </cell>
        </row>
        <row r="21">
          <cell r="B21">
            <v>101035</v>
          </cell>
        </row>
        <row r="22">
          <cell r="B22">
            <v>101054</v>
          </cell>
        </row>
        <row r="23">
          <cell r="B23">
            <v>101028</v>
          </cell>
        </row>
        <row r="24">
          <cell r="B24">
            <v>100887</v>
          </cell>
        </row>
        <row r="25">
          <cell r="B25">
            <v>100960</v>
          </cell>
        </row>
        <row r="26">
          <cell r="B26">
            <v>101004</v>
          </cell>
        </row>
        <row r="27">
          <cell r="B27">
            <v>101008</v>
          </cell>
        </row>
        <row r="28">
          <cell r="B28">
            <v>101023</v>
          </cell>
        </row>
        <row r="29">
          <cell r="B29">
            <v>101036</v>
          </cell>
        </row>
        <row r="30">
          <cell r="B30">
            <v>101061</v>
          </cell>
        </row>
        <row r="31">
          <cell r="B31">
            <v>101062</v>
          </cell>
        </row>
        <row r="32">
          <cell r="B32">
            <v>101063</v>
          </cell>
        </row>
        <row r="33">
          <cell r="B33">
            <v>101037</v>
          </cell>
        </row>
        <row r="34">
          <cell r="B34">
            <v>101030</v>
          </cell>
        </row>
        <row r="35">
          <cell r="B35">
            <v>100956</v>
          </cell>
        </row>
        <row r="36">
          <cell r="B36">
            <v>101041</v>
          </cell>
        </row>
        <row r="37">
          <cell r="B37">
            <v>101040</v>
          </cell>
        </row>
        <row r="38">
          <cell r="B38">
            <v>100967</v>
          </cell>
        </row>
        <row r="39">
          <cell r="B39">
            <v>100970</v>
          </cell>
        </row>
        <row r="40">
          <cell r="B40">
            <v>101069</v>
          </cell>
        </row>
        <row r="41">
          <cell r="B41">
            <v>100966</v>
          </cell>
        </row>
        <row r="42">
          <cell r="B42">
            <v>101057</v>
          </cell>
        </row>
        <row r="43">
          <cell r="B43">
            <v>101015</v>
          </cell>
        </row>
        <row r="44">
          <cell r="B44">
            <v>101042</v>
          </cell>
        </row>
        <row r="45">
          <cell r="B45">
            <v>100929</v>
          </cell>
        </row>
        <row r="46">
          <cell r="B46">
            <v>101039</v>
          </cell>
        </row>
        <row r="47">
          <cell r="B47">
            <v>101045</v>
          </cell>
        </row>
        <row r="48">
          <cell r="B48">
            <v>101064</v>
          </cell>
        </row>
        <row r="49">
          <cell r="B49">
            <v>101014</v>
          </cell>
        </row>
        <row r="50">
          <cell r="B50">
            <v>101016</v>
          </cell>
        </row>
        <row r="51">
          <cell r="B51">
            <v>101034</v>
          </cell>
        </row>
        <row r="52">
          <cell r="B52">
            <v>101050</v>
          </cell>
        </row>
        <row r="53">
          <cell r="B53">
            <v>101018</v>
          </cell>
        </row>
        <row r="54">
          <cell r="B54">
            <v>101051</v>
          </cell>
        </row>
        <row r="55">
          <cell r="B55">
            <v>101047</v>
          </cell>
        </row>
        <row r="56">
          <cell r="B56">
            <v>101053</v>
          </cell>
        </row>
        <row r="57">
          <cell r="B57">
            <v>101055</v>
          </cell>
        </row>
        <row r="106">
          <cell r="B106" t="str">
            <v>intern</v>
          </cell>
        </row>
        <row r="122">
          <cell r="A122" t="str">
            <v>Acquisitie</v>
          </cell>
        </row>
        <row r="123">
          <cell r="A123" t="str">
            <v>Algemeen</v>
          </cell>
        </row>
        <row r="124">
          <cell r="A124" t="str">
            <v>Vrij/Vakantie</v>
          </cell>
        </row>
        <row r="125">
          <cell r="A125" t="str">
            <v>Ziek</v>
          </cell>
        </row>
        <row r="126">
          <cell r="A126" t="str">
            <v>Voorbereiding trainingen</v>
          </cell>
        </row>
        <row r="127">
          <cell r="A127" t="str">
            <v>Roostervrij</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2"/>
      <sheetName val="Weeggegevens In Sorteerder T3"/>
      <sheetName val="Weeggegevens Uit Sorteerder  T4"/>
      <sheetName val="Weeggegevens In Vermarkter T5"/>
      <sheetName val="Overzicht inlezingen"/>
      <sheetName val="SITA facturatie"/>
      <sheetName val="Weeggegevens Overslag T1"/>
      <sheetName val="Sorteerresultaten"/>
      <sheetName val="Overslaggegevens"/>
      <sheetName val="Overslaggegevens totaal"/>
      <sheetName val="T1 opgaven Wastetool"/>
      <sheetName val="Wastetool"/>
      <sheetName val=" Overslag T1 verschillen"/>
      <sheetName val="Wastetool verschillen"/>
      <sheetName val="Verevening Transport"/>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B9" t="str">
            <v>Amersfoort</v>
          </cell>
        </row>
        <row r="10">
          <cell r="B10" t="str">
            <v>Baarn</v>
          </cell>
        </row>
        <row r="11">
          <cell r="B11" t="str">
            <v>Bunnik</v>
          </cell>
        </row>
        <row r="12">
          <cell r="B12" t="str">
            <v>Bunschoten</v>
          </cell>
        </row>
        <row r="13">
          <cell r="B13" t="str">
            <v>De Bilt</v>
          </cell>
        </row>
        <row r="14">
          <cell r="B14" t="str">
            <v>De Ronde Venen</v>
          </cell>
        </row>
        <row r="15">
          <cell r="B15" t="str">
            <v>Eemnes</v>
          </cell>
        </row>
        <row r="16">
          <cell r="B16" t="str">
            <v>Houten</v>
          </cell>
        </row>
        <row r="17">
          <cell r="B17" t="str">
            <v>IJsselstein</v>
          </cell>
        </row>
        <row r="18">
          <cell r="B18" t="str">
            <v>Leusden</v>
          </cell>
        </row>
        <row r="19">
          <cell r="B19" t="str">
            <v>Lopik</v>
          </cell>
        </row>
        <row r="20">
          <cell r="B20" t="str">
            <v>Montfoort</v>
          </cell>
        </row>
        <row r="21">
          <cell r="B21" t="str">
            <v>Nieuwegein</v>
          </cell>
        </row>
        <row r="22">
          <cell r="B22" t="str">
            <v>Oudewater</v>
          </cell>
        </row>
        <row r="23">
          <cell r="B23" t="str">
            <v>Renswoude</v>
          </cell>
        </row>
        <row r="24">
          <cell r="B24" t="str">
            <v>Rhenen</v>
          </cell>
        </row>
        <row r="25">
          <cell r="B25" t="str">
            <v>Soest</v>
          </cell>
        </row>
        <row r="26">
          <cell r="B26" t="str">
            <v>Stichtse Vecht</v>
          </cell>
        </row>
        <row r="27">
          <cell r="B27" t="str">
            <v>Utrecht</v>
          </cell>
        </row>
        <row r="28">
          <cell r="B28" t="str">
            <v>Utrechtse Heuvelrug 1</v>
          </cell>
        </row>
        <row r="29">
          <cell r="B29" t="str">
            <v>Utrechtse Heuvelrug 2</v>
          </cell>
        </row>
        <row r="30">
          <cell r="B30" t="str">
            <v>Utrechtse Heuvelrug 3</v>
          </cell>
        </row>
        <row r="31">
          <cell r="B31" t="str">
            <v>Veenendaal</v>
          </cell>
        </row>
        <row r="32">
          <cell r="B32" t="str">
            <v>Vianen</v>
          </cell>
        </row>
        <row r="33">
          <cell r="B33" t="str">
            <v>Wijk bij Duurstede</v>
          </cell>
        </row>
        <row r="34">
          <cell r="B34" t="str">
            <v>Woerden</v>
          </cell>
        </row>
        <row r="35">
          <cell r="B35" t="str">
            <v>Woudenberg</v>
          </cell>
        </row>
        <row r="36">
          <cell r="B36" t="str">
            <v>Zeist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row r="53">
          <cell r="B53" t="str">
            <v>Apeldoorn</v>
          </cell>
        </row>
        <row r="54">
          <cell r="B54" t="str">
            <v>Bronckhorst</v>
          </cell>
        </row>
        <row r="55">
          <cell r="B55" t="str">
            <v>Brummen</v>
          </cell>
        </row>
        <row r="56">
          <cell r="B56" t="str">
            <v>Deventer</v>
          </cell>
        </row>
        <row r="57">
          <cell r="B57" t="str">
            <v>Doesburg</v>
          </cell>
        </row>
        <row r="58">
          <cell r="B58" t="str">
            <v>Epe</v>
          </cell>
        </row>
        <row r="59">
          <cell r="B59" t="str">
            <v>Lochem</v>
          </cell>
        </row>
        <row r="60">
          <cell r="B60" t="str">
            <v>Zutphen</v>
          </cell>
        </row>
        <row r="64">
          <cell r="B64" t="str">
            <v>GAD Diverse gemeenten</v>
          </cell>
        </row>
        <row r="68">
          <cell r="B68" t="str">
            <v>Aalten</v>
          </cell>
        </row>
        <row r="69">
          <cell r="B69" t="str">
            <v>Dalfsen</v>
          </cell>
        </row>
        <row r="70">
          <cell r="B70" t="str">
            <v>Hardenberg</v>
          </cell>
        </row>
        <row r="71">
          <cell r="B71" t="str">
            <v>Hattem</v>
          </cell>
        </row>
        <row r="72">
          <cell r="B72" t="str">
            <v>Heerde</v>
          </cell>
        </row>
        <row r="73">
          <cell r="B73" t="str">
            <v>Kampen</v>
          </cell>
        </row>
        <row r="74">
          <cell r="B74" t="str">
            <v>Meppel</v>
          </cell>
        </row>
        <row r="75">
          <cell r="B75" t="str">
            <v>Olst-Wijhe</v>
          </cell>
        </row>
        <row r="76">
          <cell r="B76" t="str">
            <v>Ommen</v>
          </cell>
        </row>
        <row r="77">
          <cell r="B77" t="str">
            <v>Oost-Gelre</v>
          </cell>
        </row>
        <row r="78">
          <cell r="B78" t="str">
            <v>Raalte</v>
          </cell>
        </row>
        <row r="79">
          <cell r="B79" t="str">
            <v>Staphorst</v>
          </cell>
        </row>
        <row r="80">
          <cell r="B80" t="str">
            <v>Steenwijkerland</v>
          </cell>
        </row>
        <row r="81">
          <cell r="B81" t="str">
            <v>Twenterand</v>
          </cell>
        </row>
        <row r="82">
          <cell r="B82" t="str">
            <v>Urk</v>
          </cell>
        </row>
        <row r="83">
          <cell r="B83" t="str">
            <v>Westerveld</v>
          </cell>
        </row>
        <row r="84">
          <cell r="B84" t="str">
            <v>Winterswijk</v>
          </cell>
        </row>
        <row r="85">
          <cell r="B85" t="str">
            <v>Zwartewaterland</v>
          </cell>
        </row>
        <row r="86">
          <cell r="B86" t="str">
            <v>Zwolle</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
      <sheetName val="Inzamelaars"/>
      <sheetName val="Locaties"/>
      <sheetName val="Klachten"/>
      <sheetName val="Milieustation"/>
      <sheetName val="bigbags"/>
      <sheetName val="Verwerking"/>
      <sheetName val="doel2006"/>
      <sheetName val="evaluatie05"/>
      <sheetName val="2005"/>
      <sheetName val="inv2005"/>
      <sheetName val="Text breng"/>
      <sheetName val="totaal (2)"/>
      <sheetName val="evaluatie04"/>
      <sheetName val="2004"/>
      <sheetName val="inv2004"/>
      <sheetName val="Wijk"/>
      <sheetName val="totaal HD"/>
      <sheetName val="totaal"/>
      <sheetName val="evaluatie03"/>
      <sheetName val="2003"/>
      <sheetName val="inv2003"/>
      <sheetName val="2002"/>
      <sheetName val="inv2002"/>
      <sheetName val="2001"/>
      <sheetName val="inv2001"/>
      <sheetName val="2000tot"/>
      <sheetName val="2000"/>
      <sheetName val="inv2000"/>
      <sheetName val="wijk2000"/>
      <sheetName val="1999"/>
      <sheetName val="inv1999"/>
      <sheetName val="aansl."/>
      <sheetName val="inw."/>
      <sheetName val="sorteer"/>
      <sheetName val="doel2000"/>
      <sheetName val="Glas"/>
      <sheetName val="Papier"/>
      <sheetName val="Text haal"/>
      <sheetName val="WeB"/>
      <sheetName val="KCA"/>
      <sheetName val="adoptie 00 01"/>
      <sheetName val="adoptie 01 02"/>
      <sheetName val="adoptie 02 03"/>
      <sheetName val="adoptie 03 04"/>
    </sheetNames>
    <sheetDataSet>
      <sheetData sheetId="0" refreshError="1">
        <row r="5">
          <cell r="D5" t="str">
            <v>Afvalmonitor Hellevoetsluis</v>
          </cell>
        </row>
        <row r="6">
          <cell r="D6" t="str">
            <v>Versie 2005-1</v>
          </cell>
        </row>
        <row r="7">
          <cell r="D7">
            <v>38399</v>
          </cell>
        </row>
        <row r="22">
          <cell r="D22">
            <v>39734</v>
          </cell>
        </row>
        <row r="23">
          <cell r="D23">
            <v>40000</v>
          </cell>
        </row>
        <row r="24">
          <cell r="D24">
            <v>40200</v>
          </cell>
        </row>
        <row r="30">
          <cell r="E30">
            <v>17738</v>
          </cell>
        </row>
        <row r="31">
          <cell r="E31">
            <v>2192</v>
          </cell>
        </row>
        <row r="32">
          <cell r="E32">
            <v>2415</v>
          </cell>
        </row>
        <row r="33">
          <cell r="E33">
            <v>2996</v>
          </cell>
        </row>
        <row r="34">
          <cell r="E34">
            <v>3422</v>
          </cell>
        </row>
        <row r="35">
          <cell r="E35">
            <v>3983</v>
          </cell>
        </row>
        <row r="36">
          <cell r="E36">
            <v>723</v>
          </cell>
        </row>
        <row r="37">
          <cell r="E37">
            <v>882</v>
          </cell>
        </row>
        <row r="38">
          <cell r="E38">
            <v>605</v>
          </cell>
        </row>
        <row r="39">
          <cell r="E39">
            <v>520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versie"/>
      <sheetName val="uitgangs"/>
      <sheetName val="DVO"/>
      <sheetName val="AREAAL"/>
      <sheetName val="AFVAL"/>
      <sheetName val="ZB uitgangs"/>
      <sheetName val="zero based"/>
      <sheetName val="omgekeerd"/>
      <sheetName val="Verg. IPR-KplusV overdr Waardl."/>
      <sheetName val="Verg. IPR-KplusV gem. Vianen"/>
      <sheetName val="Bestedingsplan 2015-2018 KplusV"/>
      <sheetName val="ACTIVA"/>
      <sheetName val="vergelijk IPR"/>
      <sheetName val="vergelijk IPR bijlage"/>
      <sheetName val="meerjarenperspectief "/>
      <sheetName val="aanbieding KplusV"/>
      <sheetName val="BEGRDUMP"/>
      <sheetName val="BEGR"/>
      <sheetName val="OMG"/>
      <sheetName val="ORGA"/>
      <sheetName val="VERWEVEN"/>
      <sheetName val="FTE"/>
      <sheetName val="HUIS"/>
      <sheetName val="AUTO"/>
      <sheetName val="OVERHEAD"/>
      <sheetName val="Beleid benchmark "/>
      <sheetName val="REGIO"/>
      <sheetName val="blanco"/>
      <sheetName val="sheet 2"/>
      <sheetName val="Inschrijvers"/>
    </sheetNames>
    <sheetDataSet>
      <sheetData sheetId="0">
        <row r="4">
          <cell r="A4" t="str">
            <v>Positionering en afvalmodellen Vianen</v>
          </cell>
        </row>
      </sheetData>
      <sheetData sheetId="1">
        <row r="1">
          <cell r="E1" t="str">
            <v>Versie 01</v>
          </cell>
        </row>
      </sheetData>
      <sheetData sheetId="2"/>
      <sheetData sheetId="3"/>
      <sheetData sheetId="4">
        <row r="6">
          <cell r="F6">
            <v>19683</v>
          </cell>
        </row>
      </sheetData>
      <sheetData sheetId="5"/>
      <sheetData sheetId="6">
        <row r="5">
          <cell r="B5" t="str">
            <v>Personeel</v>
          </cell>
        </row>
        <row r="6">
          <cell r="B6" t="str">
            <v>pers</v>
          </cell>
        </row>
        <row r="7">
          <cell r="B7" t="str">
            <v>pers zw.</v>
          </cell>
        </row>
        <row r="8">
          <cell r="B8">
            <v>0</v>
          </cell>
        </row>
        <row r="9">
          <cell r="B9" t="str">
            <v>Materieel</v>
          </cell>
        </row>
        <row r="10">
          <cell r="B10" t="str">
            <v>achterl.</v>
          </cell>
        </row>
        <row r="11">
          <cell r="B11" t="str">
            <v>zijlader</v>
          </cell>
        </row>
        <row r="12">
          <cell r="B12" t="str">
            <v>bovenl.</v>
          </cell>
        </row>
        <row r="13">
          <cell r="B13" t="str">
            <v>vrachtw.</v>
          </cell>
        </row>
        <row r="14">
          <cell r="B14" t="str">
            <v>shovel</v>
          </cell>
        </row>
        <row r="15">
          <cell r="B15" t="str">
            <v>rein.wagen</v>
          </cell>
        </row>
        <row r="16">
          <cell r="B16">
            <v>0</v>
          </cell>
        </row>
        <row r="17">
          <cell r="B17" t="str">
            <v>Inzamelmiddelen</v>
          </cell>
        </row>
        <row r="18">
          <cell r="B18" t="str">
            <v>mc</v>
          </cell>
        </row>
        <row r="19">
          <cell r="B19" t="str">
            <v>mc+</v>
          </cell>
        </row>
        <row r="20">
          <cell r="B20" t="str">
            <v>pz</v>
          </cell>
        </row>
        <row r="21">
          <cell r="B21" t="str">
            <v>bvc</v>
          </cell>
        </row>
        <row r="22">
          <cell r="B22" t="str">
            <v>ovc</v>
          </cell>
        </row>
        <row r="23">
          <cell r="B23" t="str">
            <v>ovc+</v>
          </cell>
        </row>
        <row r="24">
          <cell r="B24" t="str">
            <v>bwc</v>
          </cell>
        </row>
        <row r="25">
          <cell r="B25" t="str">
            <v>owc</v>
          </cell>
        </row>
        <row r="26">
          <cell r="B26" t="str">
            <v>afsp</v>
          </cell>
        </row>
        <row r="27">
          <cell r="B27" t="str">
            <v>uur</v>
          </cell>
        </row>
        <row r="28">
          <cell r="B28">
            <v>0</v>
          </cell>
        </row>
        <row r="29">
          <cell r="B29" t="str">
            <v>Overige directe kosten</v>
          </cell>
        </row>
        <row r="30">
          <cell r="B30">
            <v>0</v>
          </cell>
        </row>
        <row r="31">
          <cell r="B31">
            <v>0</v>
          </cell>
        </row>
        <row r="32">
          <cell r="B32">
            <v>0</v>
          </cell>
        </row>
        <row r="33">
          <cell r="B33">
            <v>0</v>
          </cell>
        </row>
        <row r="34">
          <cell r="B34" t="str">
            <v xml:space="preserve">Verwerken </v>
          </cell>
        </row>
        <row r="35">
          <cell r="B35" t="str">
            <v>rest</v>
          </cell>
        </row>
        <row r="36">
          <cell r="B36" t="str">
            <v>ghra</v>
          </cell>
        </row>
        <row r="37">
          <cell r="B37" t="str">
            <v>GFT</v>
          </cell>
        </row>
        <row r="38">
          <cell r="B38" t="str">
            <v>OPK</v>
          </cell>
        </row>
        <row r="39">
          <cell r="B39" t="str">
            <v>glas</v>
          </cell>
        </row>
        <row r="40">
          <cell r="B40" t="str">
            <v>Textiel</v>
          </cell>
        </row>
        <row r="41">
          <cell r="B41" t="str">
            <v>KCA</v>
          </cell>
        </row>
        <row r="42">
          <cell r="B42" t="str">
            <v>PVA</v>
          </cell>
        </row>
        <row r="43">
          <cell r="B43" t="str">
            <v>OFG</v>
          </cell>
        </row>
        <row r="44">
          <cell r="B44" t="str">
            <v>GTA</v>
          </cell>
        </row>
        <row r="45">
          <cell r="B45" t="str">
            <v>GHA</v>
          </cell>
        </row>
        <row r="46">
          <cell r="B46" t="str">
            <v>BRA</v>
          </cell>
        </row>
        <row r="47">
          <cell r="B47" t="str">
            <v>nvt</v>
          </cell>
        </row>
        <row r="48">
          <cell r="B48">
            <v>0</v>
          </cell>
        </row>
        <row r="49">
          <cell r="B49" t="str">
            <v xml:space="preserve"> &lt; boven invoegen &gt;</v>
          </cell>
        </row>
      </sheetData>
      <sheetData sheetId="7"/>
      <sheetData sheetId="8"/>
      <sheetData sheetId="9"/>
      <sheetData sheetId="10"/>
      <sheetData sheetId="11"/>
      <sheetData sheetId="12"/>
      <sheetData sheetId="13"/>
      <sheetData sheetId="14"/>
      <sheetData sheetId="15"/>
      <sheetData sheetId="16"/>
      <sheetData sheetId="17">
        <row r="41">
          <cell r="G41">
            <v>4800</v>
          </cell>
        </row>
      </sheetData>
      <sheetData sheetId="18">
        <row r="4">
          <cell r="A4" t="str">
            <v>Producten</v>
          </cell>
        </row>
        <row r="5">
          <cell r="A5" t="str">
            <v>Afvalinzamelen</v>
          </cell>
        </row>
        <row r="6">
          <cell r="A6" t="str">
            <v>Inzamelen OPK</v>
          </cell>
        </row>
        <row r="7">
          <cell r="A7" t="str">
            <v>Inzamelen glas</v>
          </cell>
        </row>
        <row r="8">
          <cell r="A8" t="str">
            <v>Inzamelen PVA</v>
          </cell>
        </row>
        <row r="9">
          <cell r="A9" t="str">
            <v>Inzamelen Grofvuil</v>
          </cell>
        </row>
        <row r="10">
          <cell r="A10" t="str">
            <v>Containermanagement</v>
          </cell>
        </row>
        <row r="11">
          <cell r="A11" t="str">
            <v>Afvalbrengstation</v>
          </cell>
        </row>
        <row r="12">
          <cell r="A12" t="str">
            <v>Verwerken</v>
          </cell>
        </row>
        <row r="13">
          <cell r="A13" t="str">
            <v>Reiniging/zwerfvuil</v>
          </cell>
        </row>
        <row r="14">
          <cell r="A14" t="str">
            <v>Additioneel</v>
          </cell>
        </row>
        <row r="15">
          <cell r="A15" t="str">
            <v>KOSTEN</v>
          </cell>
        </row>
        <row r="16">
          <cell r="A16" t="str">
            <v>NVT</v>
          </cell>
        </row>
        <row r="17">
          <cell r="A17" t="str">
            <v>INKOMSTEN</v>
          </cell>
        </row>
        <row r="18">
          <cell r="A18" t="str">
            <v>TOTAAL</v>
          </cell>
        </row>
        <row r="21">
          <cell r="A21" t="str">
            <v>Kostenrubriek</v>
          </cell>
        </row>
        <row r="22">
          <cell r="A22" t="str">
            <v>Arbeid</v>
          </cell>
        </row>
        <row r="23">
          <cell r="A23" t="str">
            <v>Tractie</v>
          </cell>
        </row>
        <row r="24">
          <cell r="A24" t="str">
            <v>Uitbesteed</v>
          </cell>
        </row>
        <row r="25">
          <cell r="A25" t="str">
            <v>Overige kosten</v>
          </cell>
        </row>
        <row r="26">
          <cell r="A26" t="str">
            <v>Kapitaallast Stadswerf</v>
          </cell>
        </row>
        <row r="27">
          <cell r="A27" t="str">
            <v>Kapitaallast minicontainers</v>
          </cell>
        </row>
        <row r="28">
          <cell r="A28" t="str">
            <v>Kapitaallast verzamelcontainers</v>
          </cell>
        </row>
        <row r="29">
          <cell r="A29" t="str">
            <v>Kapitaallast overige</v>
          </cell>
        </row>
        <row r="30">
          <cell r="A30" t="str">
            <v>Verwerken</v>
          </cell>
        </row>
        <row r="31">
          <cell r="A31" t="str">
            <v>Overhead</v>
          </cell>
        </row>
        <row r="32">
          <cell r="A32" t="str">
            <v>Exploitatie Stadswerf</v>
          </cell>
        </row>
        <row r="33">
          <cell r="A33" t="str">
            <v>KOSTEN</v>
          </cell>
        </row>
        <row r="34">
          <cell r="A34" t="str">
            <v>Inkomsten uit heffing</v>
          </cell>
        </row>
        <row r="35">
          <cell r="A35" t="str">
            <v>Inkomsten uit tarief</v>
          </cell>
        </row>
        <row r="36">
          <cell r="A36" t="str">
            <v>Reserve</v>
          </cell>
        </row>
        <row r="37">
          <cell r="A37" t="str">
            <v>INKOMSTEN</v>
          </cell>
        </row>
        <row r="38">
          <cell r="A38" t="str">
            <v>TOTAAL</v>
          </cell>
        </row>
      </sheetData>
      <sheetData sheetId="19"/>
      <sheetData sheetId="20"/>
      <sheetData sheetId="21"/>
      <sheetData sheetId="22"/>
      <sheetData sheetId="23"/>
      <sheetData sheetId="24"/>
      <sheetData sheetId="25"/>
      <sheetData sheetId="26"/>
      <sheetData sheetId="27">
        <row r="67">
          <cell r="E67" t="str">
            <v>Culenb.</v>
          </cell>
        </row>
      </sheetData>
      <sheetData sheetId="28"/>
      <sheetData sheetId="29"/>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versie"/>
      <sheetName val="uitgangspunten"/>
      <sheetName val="tarieven verwerking Area"/>
      <sheetName val="data inzameling"/>
      <sheetName val="bereken"/>
      <sheetName val="sorteer"/>
      <sheetName val="berekening"/>
      <sheetName val="Potentieel"/>
      <sheetName val="samenwerkingspartners"/>
      <sheetName val="data areaal"/>
      <sheetName val="data rws"/>
      <sheetName val="data afval"/>
      <sheetName val="data"/>
      <sheetName val="MainMap"/>
      <sheetName val="Control"/>
      <sheetName val="context gemeenten"/>
      <sheetName val="vergelijking SW-bedrijven"/>
      <sheetName val="blanco"/>
      <sheetName val="Data Groningen CBS en RWS"/>
      <sheetName val="area huidig"/>
      <sheetName val="uitpunten"/>
      <sheetName val="inazmelmethode"/>
      <sheetName val="plaatje"/>
      <sheetName val="sorteerinrichting"/>
      <sheetName val="afvalcoaches"/>
      <sheetName val="ov werkzaamheden"/>
      <sheetName val="oude berekenin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I3">
            <v>0</v>
          </cell>
        </row>
        <row r="4">
          <cell r="I4">
            <v>1</v>
          </cell>
        </row>
        <row r="5">
          <cell r="I5">
            <v>2</v>
          </cell>
        </row>
        <row r="6">
          <cell r="I6">
            <v>3</v>
          </cell>
        </row>
        <row r="7">
          <cell r="I7">
            <v>4</v>
          </cell>
        </row>
        <row r="8">
          <cell r="I8">
            <v>5</v>
          </cell>
        </row>
        <row r="9">
          <cell r="I9">
            <v>6</v>
          </cell>
        </row>
        <row r="10">
          <cell r="I10">
            <v>7</v>
          </cell>
        </row>
        <row r="11">
          <cell r="I11">
            <v>8</v>
          </cell>
        </row>
        <row r="12">
          <cell r="I12">
            <v>9</v>
          </cell>
        </row>
        <row r="13">
          <cell r="I13">
            <v>10</v>
          </cell>
        </row>
        <row r="14">
          <cell r="I14">
            <v>11</v>
          </cell>
        </row>
        <row r="15">
          <cell r="I15">
            <v>12</v>
          </cell>
        </row>
        <row r="16">
          <cell r="I16">
            <v>13</v>
          </cell>
        </row>
        <row r="17">
          <cell r="I17">
            <v>14</v>
          </cell>
        </row>
        <row r="18">
          <cell r="I18">
            <v>15</v>
          </cell>
        </row>
        <row r="19">
          <cell r="I19">
            <v>16</v>
          </cell>
        </row>
        <row r="20">
          <cell r="I20">
            <v>17</v>
          </cell>
        </row>
        <row r="21">
          <cell r="I21">
            <v>18</v>
          </cell>
        </row>
        <row r="22">
          <cell r="I22">
            <v>19</v>
          </cell>
        </row>
        <row r="23">
          <cell r="I23">
            <v>20</v>
          </cell>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0="/>
      <sheetName val="versie"/>
      <sheetName val="uitgangspunten"/>
      <sheetName val="DVO"/>
      <sheetName val="afval data"/>
      <sheetName val="=1="/>
      <sheetName val="productieve uren"/>
      <sheetName val="CAO salaris"/>
      <sheetName val="P-tarief"/>
      <sheetName val="M-tarief"/>
      <sheetName val="C-tarief"/>
      <sheetName val="normen"/>
      <sheetName val="=2="/>
      <sheetName val="productie hha"/>
      <sheetName val="milieustraat"/>
      <sheetName val="productie ba"/>
      <sheetName val="productie overig"/>
      <sheetName val="capaciteit"/>
      <sheetName val="=3="/>
      <sheetName val="overhead "/>
      <sheetName val="begroting"/>
      <sheetName val="=4="/>
      <sheetName val="tarieven BA"/>
      <sheetName val="klanten BA"/>
      <sheetName val="omzet BA"/>
      <sheetName val=" = 5 ="/>
      <sheetName val="Check kosten en tarieven"/>
      <sheetName val="RAD kostprijs BA"/>
      <sheetName val=" = 6 ="/>
      <sheetName val="blanco"/>
    </sheetNames>
    <sheetDataSet>
      <sheetData sheetId="0" refreshError="1"/>
      <sheetData sheetId="1" refreshError="1"/>
      <sheetData sheetId="2" refreshError="1"/>
      <sheetData sheetId="3">
        <row r="43">
          <cell r="B43" t="str">
            <v>Personeel</v>
          </cell>
        </row>
        <row r="44">
          <cell r="B44" t="str">
            <v>p01</v>
          </cell>
        </row>
        <row r="45">
          <cell r="B45" t="str">
            <v>p02</v>
          </cell>
        </row>
        <row r="46">
          <cell r="B46" t="str">
            <v xml:space="preserve"> &lt;hierboven invoegen&gt;</v>
          </cell>
        </row>
        <row r="47">
          <cell r="B47" t="str">
            <v>Materieel</v>
          </cell>
        </row>
        <row r="48">
          <cell r="B48" t="str">
            <v>m-i01</v>
          </cell>
        </row>
        <row r="49">
          <cell r="B49" t="str">
            <v>m-i02</v>
          </cell>
        </row>
        <row r="50">
          <cell r="B50" t="str">
            <v>m-i03</v>
          </cell>
        </row>
        <row r="51">
          <cell r="B51" t="str">
            <v>m-t01</v>
          </cell>
        </row>
        <row r="52">
          <cell r="B52" t="str">
            <v>m-t02</v>
          </cell>
        </row>
        <row r="53">
          <cell r="B53" t="str">
            <v>m-a01</v>
          </cell>
        </row>
        <row r="54">
          <cell r="B54" t="str">
            <v>m-r01</v>
          </cell>
        </row>
        <row r="55">
          <cell r="B55" t="str">
            <v xml:space="preserve"> &lt;hierboven invoegen&gt;</v>
          </cell>
        </row>
        <row r="56">
          <cell r="B56" t="str">
            <v>Inzamelmiddel</v>
          </cell>
        </row>
        <row r="57">
          <cell r="B57" t="str">
            <v>i04</v>
          </cell>
        </row>
        <row r="58">
          <cell r="B58" t="str">
            <v>i04+</v>
          </cell>
        </row>
        <row r="59">
          <cell r="B59" t="str">
            <v>i05</v>
          </cell>
        </row>
        <row r="60">
          <cell r="B60" t="str">
            <v>i17</v>
          </cell>
        </row>
        <row r="61">
          <cell r="B61" t="str">
            <v>i25</v>
          </cell>
        </row>
        <row r="62">
          <cell r="B62" t="str">
            <v>i26</v>
          </cell>
        </row>
        <row r="63">
          <cell r="B63" t="str">
            <v>i26+</v>
          </cell>
        </row>
        <row r="64">
          <cell r="B64" t="str">
            <v>i76</v>
          </cell>
        </row>
        <row r="65">
          <cell r="B65" t="str">
            <v>i86</v>
          </cell>
        </row>
        <row r="66">
          <cell r="B66" t="str">
            <v>i90</v>
          </cell>
        </row>
        <row r="67">
          <cell r="B67" t="str">
            <v>i93</v>
          </cell>
        </row>
        <row r="68">
          <cell r="B68" t="str">
            <v>i98</v>
          </cell>
        </row>
        <row r="69">
          <cell r="B69" t="str">
            <v>ims</v>
          </cell>
        </row>
        <row r="70">
          <cell r="B70" t="str">
            <v>nvt</v>
          </cell>
        </row>
        <row r="71">
          <cell r="B71" t="str">
            <v xml:space="preserve"> &lt;hierboven invoegen&gt;</v>
          </cell>
        </row>
        <row r="72">
          <cell r="B72" t="str">
            <v xml:space="preserve">Inzamelmiddel bedrijfsafval </v>
          </cell>
        </row>
        <row r="73">
          <cell r="B73" t="str">
            <v>ib01</v>
          </cell>
        </row>
        <row r="74">
          <cell r="B74" t="str">
            <v>ib02</v>
          </cell>
        </row>
        <row r="75">
          <cell r="B75" t="str">
            <v>ib03</v>
          </cell>
        </row>
        <row r="76">
          <cell r="B76" t="str">
            <v>ib04</v>
          </cell>
        </row>
        <row r="77">
          <cell r="B77" t="str">
            <v>ib05</v>
          </cell>
        </row>
        <row r="78">
          <cell r="B78" t="str">
            <v>ib06</v>
          </cell>
        </row>
        <row r="79">
          <cell r="B79" t="str">
            <v>ib07</v>
          </cell>
        </row>
        <row r="80">
          <cell r="B80" t="str">
            <v>ib08</v>
          </cell>
        </row>
        <row r="81">
          <cell r="B81" t="str">
            <v>ib09</v>
          </cell>
        </row>
        <row r="82">
          <cell r="B82" t="str">
            <v>ib10</v>
          </cell>
        </row>
        <row r="83">
          <cell r="B83" t="str">
            <v>ib11</v>
          </cell>
        </row>
        <row r="84">
          <cell r="B84" t="str">
            <v>ib12</v>
          </cell>
        </row>
        <row r="85">
          <cell r="B85" t="str">
            <v xml:space="preserve"> &lt;hierboven invoegen&gt;</v>
          </cell>
        </row>
        <row r="86">
          <cell r="B86" t="str">
            <v xml:space="preserve">Toeslagen bedrijfsafval </v>
          </cell>
        </row>
        <row r="87">
          <cell r="B87" t="str">
            <v>t01</v>
          </cell>
        </row>
        <row r="88">
          <cell r="B88" t="str">
            <v>t02</v>
          </cell>
        </row>
        <row r="89">
          <cell r="B89" t="str">
            <v>t03</v>
          </cell>
        </row>
        <row r="90">
          <cell r="B90" t="str">
            <v>t04</v>
          </cell>
        </row>
        <row r="91">
          <cell r="B91" t="str">
            <v>t05</v>
          </cell>
        </row>
        <row r="92">
          <cell r="B92" t="str">
            <v>t06</v>
          </cell>
        </row>
        <row r="93">
          <cell r="B93" t="str">
            <v xml:space="preserve"> &lt;hierboven invoegen&gt;</v>
          </cell>
        </row>
        <row r="94">
          <cell r="B94" t="str">
            <v>Verwerkingstarieven (incl. overlaad)</v>
          </cell>
        </row>
        <row r="95">
          <cell r="B95" t="str">
            <v>rest</v>
          </cell>
        </row>
        <row r="96">
          <cell r="B96" t="str">
            <v>GFT</v>
          </cell>
        </row>
        <row r="97">
          <cell r="B97" t="str">
            <v>OPK</v>
          </cell>
        </row>
        <row r="98">
          <cell r="B98" t="str">
            <v>Glas</v>
          </cell>
        </row>
        <row r="99">
          <cell r="B99" t="str">
            <v>Tex</v>
          </cell>
        </row>
        <row r="100">
          <cell r="B100" t="str">
            <v>PVA</v>
          </cell>
        </row>
        <row r="101">
          <cell r="B101" t="str">
            <v>KCA</v>
          </cell>
        </row>
        <row r="102">
          <cell r="B102" t="str">
            <v>ODG</v>
          </cell>
        </row>
        <row r="103">
          <cell r="B103" t="str">
            <v>GHRA</v>
          </cell>
        </row>
        <row r="104">
          <cell r="B104" t="str">
            <v>GHA</v>
          </cell>
        </row>
        <row r="105">
          <cell r="B105" t="str">
            <v xml:space="preserve"> &lt;hierboven invoegen&gt;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 = 0 = "/>
      <sheetName val="basisblad"/>
      <sheetName val="versie"/>
      <sheetName val=" = 1 ="/>
      <sheetName val="1. productieve uren"/>
      <sheetName val="1. tarief personeel"/>
      <sheetName val="salaristabel"/>
      <sheetName val="1. tarief materieel"/>
      <sheetName val=" = 2 = "/>
      <sheetName val="productblad"/>
      <sheetName val=" = 3 = "/>
      <sheetName val="3. Indirecte kosten"/>
      <sheetName val="3. Verdeling overhead"/>
      <sheetName val=" = 4 =  "/>
      <sheetName val="10. Begroting"/>
      <sheetName val="101. omzet"/>
      <sheetName val="102. verwerking"/>
      <sheetName val="104A. personeelskosten"/>
      <sheetName val="104B. materieelkosten"/>
      <sheetName val="104C. overige kosten"/>
      <sheetName val="104D. opbrengsten"/>
      <sheetName val=" = 5 ="/>
      <sheetName val="areaalberekening"/>
      <sheetName val="aanloop"/>
      <sheetName val="synergie"/>
      <sheetName val="stadsbegroost"/>
      <sheetName val="stadsbegrzuidoost def"/>
      <sheetName val="urenverdeel zo def"/>
      <sheetName val="overhead"/>
      <sheetName val="std.begr"/>
      <sheetName val="meerjaren"/>
      <sheetName val="vergelijking kosten"/>
      <sheetName val=" = slot = "/>
      <sheetName val="stadsbegrzuidoost oud"/>
      <sheetName val="urenverdeel zo oud"/>
      <sheetName val="blanco"/>
    </sheetNames>
    <sheetDataSet>
      <sheetData sheetId="0"/>
      <sheetData sheetId="1"/>
      <sheetData sheetId="2"/>
      <sheetData sheetId="3">
        <row r="20">
          <cell r="D20">
            <v>5.5E-2</v>
          </cell>
        </row>
        <row r="21">
          <cell r="D21">
            <v>0.04</v>
          </cell>
        </row>
      </sheetData>
      <sheetData sheetId="4"/>
      <sheetData sheetId="5"/>
      <sheetData sheetId="6">
        <row r="8">
          <cell r="A8" t="str">
            <v>I</v>
          </cell>
          <cell r="B8" t="str">
            <v>Buitendienst</v>
          </cell>
          <cell r="C8">
            <v>8</v>
          </cell>
          <cell r="D8">
            <v>5</v>
          </cell>
          <cell r="E8">
            <v>52</v>
          </cell>
          <cell r="F8">
            <v>26</v>
          </cell>
          <cell r="G8">
            <v>7</v>
          </cell>
          <cell r="H8">
            <v>2</v>
          </cell>
          <cell r="I8">
            <v>22</v>
          </cell>
          <cell r="J8">
            <v>1</v>
          </cell>
          <cell r="K8">
            <v>10</v>
          </cell>
          <cell r="L8">
            <v>2</v>
          </cell>
          <cell r="Q8">
            <v>1440</v>
          </cell>
          <cell r="R8">
            <v>1400</v>
          </cell>
        </row>
        <row r="9">
          <cell r="A9" t="str">
            <v>II</v>
          </cell>
          <cell r="B9" t="str">
            <v>Binnendienst</v>
          </cell>
          <cell r="C9">
            <v>8</v>
          </cell>
          <cell r="D9">
            <v>5</v>
          </cell>
          <cell r="E9">
            <v>52</v>
          </cell>
          <cell r="F9">
            <v>26</v>
          </cell>
          <cell r="G9">
            <v>7</v>
          </cell>
          <cell r="H9">
            <v>2</v>
          </cell>
          <cell r="I9">
            <v>22</v>
          </cell>
          <cell r="J9">
            <v>1</v>
          </cell>
          <cell r="K9">
            <v>5</v>
          </cell>
          <cell r="L9">
            <v>4</v>
          </cell>
          <cell r="Q9">
            <v>1504.8</v>
          </cell>
          <cell r="R9">
            <v>1500</v>
          </cell>
        </row>
        <row r="11">
          <cell r="B11" t="str">
            <v>Materieel</v>
          </cell>
        </row>
        <row r="12">
          <cell r="A12" t="str">
            <v>a</v>
          </cell>
          <cell r="B12" t="str">
            <v>Bedr.tijd 5dgn*8h=40h</v>
          </cell>
          <cell r="C12">
            <v>8</v>
          </cell>
          <cell r="D12">
            <v>5</v>
          </cell>
          <cell r="E12">
            <v>52</v>
          </cell>
          <cell r="G12">
            <v>7</v>
          </cell>
          <cell r="H12">
            <v>1</v>
          </cell>
          <cell r="M12">
            <v>12</v>
          </cell>
          <cell r="N12">
            <v>4</v>
          </cell>
          <cell r="O12">
            <v>2</v>
          </cell>
          <cell r="Q12">
            <v>1850.24</v>
          </cell>
          <cell r="R12">
            <v>1850</v>
          </cell>
        </row>
        <row r="13">
          <cell r="A13" t="str">
            <v>b</v>
          </cell>
          <cell r="B13" t="str">
            <v>Bedr.tijd 5dgn*9h=45h</v>
          </cell>
          <cell r="C13">
            <v>9</v>
          </cell>
          <cell r="D13">
            <v>5</v>
          </cell>
          <cell r="E13">
            <v>52</v>
          </cell>
          <cell r="G13">
            <v>7</v>
          </cell>
          <cell r="H13">
            <v>1</v>
          </cell>
          <cell r="M13">
            <v>12</v>
          </cell>
          <cell r="N13">
            <v>4</v>
          </cell>
          <cell r="O13">
            <v>2</v>
          </cell>
          <cell r="Q13">
            <v>2081.52</v>
          </cell>
          <cell r="R13">
            <v>2080</v>
          </cell>
        </row>
        <row r="14">
          <cell r="A14" t="str">
            <v>c</v>
          </cell>
          <cell r="B14" t="str">
            <v>Bedr.tijd 6dgn*8h=48h</v>
          </cell>
          <cell r="C14">
            <v>8</v>
          </cell>
          <cell r="D14">
            <v>6</v>
          </cell>
          <cell r="E14">
            <v>52</v>
          </cell>
          <cell r="G14">
            <v>7</v>
          </cell>
          <cell r="H14">
            <v>1</v>
          </cell>
          <cell r="M14">
            <v>12</v>
          </cell>
          <cell r="N14">
            <v>4</v>
          </cell>
          <cell r="O14">
            <v>2</v>
          </cell>
          <cell r="Q14">
            <v>2257.92</v>
          </cell>
          <cell r="R14">
            <v>2260</v>
          </cell>
        </row>
        <row r="15">
          <cell r="A15" t="str">
            <v>d</v>
          </cell>
          <cell r="B15" t="str">
            <v>Bedr.tijd 7 dgn*8h=56h</v>
          </cell>
          <cell r="C15">
            <v>8</v>
          </cell>
          <cell r="D15">
            <v>7</v>
          </cell>
          <cell r="E15">
            <v>52</v>
          </cell>
          <cell r="G15">
            <v>7</v>
          </cell>
          <cell r="H15">
            <v>1</v>
          </cell>
          <cell r="M15">
            <v>12</v>
          </cell>
          <cell r="N15">
            <v>4</v>
          </cell>
          <cell r="O15">
            <v>2</v>
          </cell>
          <cell r="Q15">
            <v>2665.6</v>
          </cell>
          <cell r="R15">
            <v>2670</v>
          </cell>
        </row>
        <row r="16">
          <cell r="A16" t="str">
            <v>e</v>
          </cell>
          <cell r="B16" t="str">
            <v>Reinigingsvoert. 40h</v>
          </cell>
          <cell r="C16">
            <v>8</v>
          </cell>
          <cell r="D16">
            <v>5</v>
          </cell>
          <cell r="E16">
            <v>52</v>
          </cell>
          <cell r="G16">
            <v>7</v>
          </cell>
          <cell r="H16">
            <v>1</v>
          </cell>
          <cell r="M16">
            <v>20</v>
          </cell>
          <cell r="N16">
            <v>4</v>
          </cell>
          <cell r="O16">
            <v>10</v>
          </cell>
          <cell r="Q16">
            <v>1641.6</v>
          </cell>
          <cell r="R16">
            <v>1640</v>
          </cell>
        </row>
        <row r="17">
          <cell r="A17" t="str">
            <v>f</v>
          </cell>
          <cell r="B17" t="str">
            <v>…</v>
          </cell>
          <cell r="C17">
            <v>8</v>
          </cell>
          <cell r="D17">
            <v>5</v>
          </cell>
          <cell r="E17">
            <v>52</v>
          </cell>
          <cell r="G17">
            <v>7</v>
          </cell>
          <cell r="H17">
            <v>1</v>
          </cell>
          <cell r="M17">
            <v>12</v>
          </cell>
          <cell r="N17">
            <v>4</v>
          </cell>
          <cell r="O17">
            <v>0</v>
          </cell>
          <cell r="Q17">
            <v>1888</v>
          </cell>
          <cell r="R17">
            <v>1890</v>
          </cell>
        </row>
      </sheetData>
      <sheetData sheetId="7">
        <row r="43">
          <cell r="A43" t="str">
            <v>a1</v>
          </cell>
          <cell r="B43" t="str">
            <v>allrounder sal.k 1</v>
          </cell>
          <cell r="C43">
            <v>1</v>
          </cell>
          <cell r="D43">
            <v>30954.134000000002</v>
          </cell>
          <cell r="E43" t="str">
            <v>I</v>
          </cell>
          <cell r="F43">
            <v>1400</v>
          </cell>
          <cell r="G43">
            <v>22.110095714285716</v>
          </cell>
          <cell r="H43">
            <v>2</v>
          </cell>
          <cell r="I43">
            <v>3.0371829428571431</v>
          </cell>
          <cell r="J43" t="str">
            <v>Ja</v>
          </cell>
          <cell r="K43">
            <v>0.55275239285714295</v>
          </cell>
          <cell r="L43" t="str">
            <v>Ja</v>
          </cell>
          <cell r="M43">
            <v>0.42857142857142855</v>
          </cell>
          <cell r="N43" t="str">
            <v>Ja</v>
          </cell>
          <cell r="O43">
            <v>0.21428571428571427</v>
          </cell>
          <cell r="P43" t="str">
            <v>Ja</v>
          </cell>
          <cell r="Q43">
            <v>0.14285714285714285</v>
          </cell>
          <cell r="R43">
            <v>26.49</v>
          </cell>
        </row>
        <row r="44">
          <cell r="A44" t="str">
            <v>a2</v>
          </cell>
          <cell r="B44" t="str">
            <v>allrounder sal.k 2</v>
          </cell>
          <cell r="C44">
            <v>2</v>
          </cell>
          <cell r="D44">
            <v>34009.550000000003</v>
          </cell>
          <cell r="E44" t="str">
            <v>I</v>
          </cell>
          <cell r="F44">
            <v>1400</v>
          </cell>
          <cell r="G44">
            <v>24.292535714285716</v>
          </cell>
          <cell r="H44">
            <v>2</v>
          </cell>
          <cell r="I44">
            <v>3.0371829428571431</v>
          </cell>
          <cell r="J44" t="str">
            <v>Ja</v>
          </cell>
          <cell r="K44">
            <v>0.60731339285714292</v>
          </cell>
          <cell r="L44" t="str">
            <v>Ja</v>
          </cell>
          <cell r="M44">
            <v>0.42857142857142855</v>
          </cell>
          <cell r="N44" t="str">
            <v>Ja</v>
          </cell>
          <cell r="O44">
            <v>0.21428571428571427</v>
          </cell>
          <cell r="P44" t="str">
            <v>Ja</v>
          </cell>
          <cell r="Q44">
            <v>0.14285714285714285</v>
          </cell>
          <cell r="R44">
            <v>28.72</v>
          </cell>
        </row>
        <row r="45">
          <cell r="A45" t="str">
            <v>a3</v>
          </cell>
          <cell r="B45" t="str">
            <v>allrounder sal.k 3</v>
          </cell>
          <cell r="C45">
            <v>3</v>
          </cell>
          <cell r="D45">
            <v>37080.799999999996</v>
          </cell>
          <cell r="E45" t="str">
            <v>I</v>
          </cell>
          <cell r="F45">
            <v>1400</v>
          </cell>
          <cell r="G45">
            <v>26.48628571428571</v>
          </cell>
          <cell r="H45">
            <v>2</v>
          </cell>
          <cell r="I45">
            <v>3.0371829428571431</v>
          </cell>
          <cell r="J45" t="str">
            <v>Ja</v>
          </cell>
          <cell r="K45">
            <v>0.66215714285714278</v>
          </cell>
          <cell r="L45" t="str">
            <v>Ja</v>
          </cell>
          <cell r="M45">
            <v>0.42857142857142855</v>
          </cell>
          <cell r="N45" t="str">
            <v>Ja</v>
          </cell>
          <cell r="O45">
            <v>0.21428571428571427</v>
          </cell>
          <cell r="P45" t="str">
            <v>Ja</v>
          </cell>
          <cell r="Q45">
            <v>0.14285714285714285</v>
          </cell>
          <cell r="R45">
            <v>30.97</v>
          </cell>
        </row>
        <row r="46">
          <cell r="A46" t="str">
            <v>a4</v>
          </cell>
          <cell r="B46" t="str">
            <v>allrounder sal.k 4</v>
          </cell>
          <cell r="C46">
            <v>4</v>
          </cell>
          <cell r="D46">
            <v>39006.149999999994</v>
          </cell>
          <cell r="E46" t="str">
            <v>I</v>
          </cell>
          <cell r="F46">
            <v>1400</v>
          </cell>
          <cell r="G46">
            <v>27.861535714285711</v>
          </cell>
          <cell r="H46">
            <v>2</v>
          </cell>
          <cell r="I46">
            <v>3.0371829428571431</v>
          </cell>
          <cell r="J46" t="str">
            <v>Ja</v>
          </cell>
          <cell r="K46">
            <v>0.69653839285714281</v>
          </cell>
          <cell r="L46" t="str">
            <v>Ja</v>
          </cell>
          <cell r="M46">
            <v>0.42857142857142855</v>
          </cell>
          <cell r="N46" t="str">
            <v>Ja</v>
          </cell>
          <cell r="O46">
            <v>0.21428571428571427</v>
          </cell>
          <cell r="P46" t="str">
            <v>Ja</v>
          </cell>
          <cell r="Q46">
            <v>0.14285714285714285</v>
          </cell>
          <cell r="R46">
            <v>32.380000000000003</v>
          </cell>
        </row>
        <row r="47">
          <cell r="A47" t="str">
            <v>a5</v>
          </cell>
          <cell r="B47" t="str">
            <v>allrounder sal.k 5</v>
          </cell>
          <cell r="C47">
            <v>5</v>
          </cell>
          <cell r="D47">
            <v>41077.050000000003</v>
          </cell>
          <cell r="E47" t="str">
            <v>I</v>
          </cell>
          <cell r="F47">
            <v>1400</v>
          </cell>
          <cell r="G47">
            <v>29.340750000000003</v>
          </cell>
          <cell r="H47">
            <v>1</v>
          </cell>
          <cell r="I47">
            <v>1.5185914714285715</v>
          </cell>
          <cell r="J47" t="str">
            <v>Ja</v>
          </cell>
          <cell r="K47">
            <v>0.73351875000000011</v>
          </cell>
          <cell r="L47" t="str">
            <v>Ja</v>
          </cell>
          <cell r="M47">
            <v>0.42857142857142855</v>
          </cell>
          <cell r="N47" t="str">
            <v>Ja</v>
          </cell>
          <cell r="O47">
            <v>0.21428571428571427</v>
          </cell>
          <cell r="P47" t="str">
            <v>Ja</v>
          </cell>
          <cell r="Q47">
            <v>0.14285714285714285</v>
          </cell>
          <cell r="R47">
            <v>32.380000000000003</v>
          </cell>
        </row>
        <row r="48">
          <cell r="A48" t="str">
            <v>a5'</v>
          </cell>
          <cell r="B48" t="str">
            <v>allrounder sal.k 5' rooster</v>
          </cell>
          <cell r="C48">
            <v>5</v>
          </cell>
          <cell r="D48">
            <v>43477.05</v>
          </cell>
          <cell r="E48" t="str">
            <v>I</v>
          </cell>
          <cell r="F48">
            <v>1400</v>
          </cell>
          <cell r="G48">
            <v>31.055035714285715</v>
          </cell>
          <cell r="H48">
            <v>1</v>
          </cell>
          <cell r="I48">
            <v>1.5185914714285715</v>
          </cell>
          <cell r="J48" t="str">
            <v>Ja</v>
          </cell>
          <cell r="K48">
            <v>0.77637589285714292</v>
          </cell>
          <cell r="L48" t="str">
            <v>Ja</v>
          </cell>
          <cell r="M48">
            <v>0.42857142857142855</v>
          </cell>
          <cell r="N48" t="str">
            <v>Ja</v>
          </cell>
          <cell r="O48">
            <v>0.21428571428571427</v>
          </cell>
          <cell r="P48" t="str">
            <v>Ja</v>
          </cell>
          <cell r="Q48">
            <v>0.14285714285714285</v>
          </cell>
          <cell r="R48">
            <v>34.14</v>
          </cell>
        </row>
        <row r="49">
          <cell r="A49" t="str">
            <v>a6</v>
          </cell>
          <cell r="B49" t="str">
            <v>allrounder sal.k 6</v>
          </cell>
          <cell r="C49">
            <v>6</v>
          </cell>
          <cell r="D49">
            <v>43165.5</v>
          </cell>
          <cell r="E49" t="str">
            <v>I</v>
          </cell>
          <cell r="F49">
            <v>1400</v>
          </cell>
          <cell r="G49">
            <v>30.8325</v>
          </cell>
          <cell r="H49">
            <v>2</v>
          </cell>
          <cell r="I49">
            <v>3.0371829428571431</v>
          </cell>
          <cell r="J49" t="str">
            <v>Ja</v>
          </cell>
          <cell r="K49">
            <v>0.77081250000000001</v>
          </cell>
          <cell r="L49" t="str">
            <v>Ja</v>
          </cell>
          <cell r="M49">
            <v>0.42857142857142855</v>
          </cell>
          <cell r="N49" t="str">
            <v>Ja</v>
          </cell>
          <cell r="O49">
            <v>0.21428571428571427</v>
          </cell>
          <cell r="P49" t="str">
            <v>Ja</v>
          </cell>
          <cell r="Q49">
            <v>0.14285714285714285</v>
          </cell>
          <cell r="R49">
            <v>35.43</v>
          </cell>
        </row>
        <row r="50">
          <cell r="A50" t="str">
            <v>a7</v>
          </cell>
          <cell r="B50" t="str">
            <v>allrounder sal.k 7</v>
          </cell>
          <cell r="C50">
            <v>7</v>
          </cell>
          <cell r="D50">
            <v>47289.75</v>
          </cell>
          <cell r="E50" t="str">
            <v>I</v>
          </cell>
          <cell r="F50">
            <v>1400</v>
          </cell>
          <cell r="G50">
            <v>33.778392857142855</v>
          </cell>
          <cell r="H50">
            <v>1</v>
          </cell>
          <cell r="I50">
            <v>1.5185914714285715</v>
          </cell>
          <cell r="J50" t="str">
            <v>Ja</v>
          </cell>
          <cell r="K50">
            <v>0.84445982142857146</v>
          </cell>
          <cell r="L50" t="str">
            <v>Ja</v>
          </cell>
          <cell r="M50">
            <v>0.42857142857142855</v>
          </cell>
          <cell r="N50" t="str">
            <v>Ja</v>
          </cell>
          <cell r="O50">
            <v>0.21428571428571427</v>
          </cell>
          <cell r="P50" t="str">
            <v>Ja</v>
          </cell>
          <cell r="Q50">
            <v>0.14285714285714285</v>
          </cell>
          <cell r="R50">
            <v>36.93</v>
          </cell>
        </row>
        <row r="51">
          <cell r="A51" t="str">
            <v>a20</v>
          </cell>
          <cell r="B51" t="str">
            <v>uitvoerder</v>
          </cell>
          <cell r="C51">
            <v>9</v>
          </cell>
          <cell r="D51">
            <v>60469.799999999996</v>
          </cell>
          <cell r="E51" t="str">
            <v>II</v>
          </cell>
          <cell r="F51">
            <v>1500</v>
          </cell>
          <cell r="G51">
            <v>40.313199999999995</v>
          </cell>
          <cell r="H51">
            <v>0</v>
          </cell>
          <cell r="I51">
            <v>0</v>
          </cell>
          <cell r="J51" t="str">
            <v>Ja</v>
          </cell>
          <cell r="K51">
            <v>1.00783</v>
          </cell>
          <cell r="L51" t="str">
            <v>Ja</v>
          </cell>
          <cell r="M51">
            <v>0.4</v>
          </cell>
          <cell r="N51" t="str">
            <v>Ja</v>
          </cell>
          <cell r="O51">
            <v>0.2</v>
          </cell>
          <cell r="P51" t="str">
            <v>Ja</v>
          </cell>
          <cell r="Q51">
            <v>0.13333333333333333</v>
          </cell>
          <cell r="R51">
            <v>42.05</v>
          </cell>
        </row>
      </sheetData>
      <sheetData sheetId="8"/>
      <sheetData sheetId="9">
        <row r="10">
          <cell r="A10" t="str">
            <v>i1</v>
          </cell>
          <cell r="B10" t="str">
            <v>Afvalinzamelvoertuig</v>
          </cell>
          <cell r="C10" t="str">
            <v>Kraakperswagen</v>
          </cell>
          <cell r="D10">
            <v>6</v>
          </cell>
          <cell r="E10">
            <v>5000</v>
          </cell>
          <cell r="F10">
            <v>45000</v>
          </cell>
          <cell r="G10">
            <v>9000</v>
          </cell>
          <cell r="H10">
            <v>4000</v>
          </cell>
          <cell r="I10">
            <v>13000</v>
          </cell>
          <cell r="J10">
            <v>6000</v>
          </cell>
          <cell r="K10">
            <v>14000</v>
          </cell>
          <cell r="M10">
            <v>20000</v>
          </cell>
          <cell r="N10">
            <v>78000</v>
          </cell>
          <cell r="O10" t="str">
            <v>a</v>
          </cell>
          <cell r="P10" t="str">
            <v>Bedr.tijd 5dgn*8h=40h</v>
          </cell>
          <cell r="Q10">
            <v>1850</v>
          </cell>
          <cell r="R10">
            <v>1</v>
          </cell>
          <cell r="S10">
            <v>1850</v>
          </cell>
          <cell r="T10">
            <v>42.16</v>
          </cell>
        </row>
        <row r="11">
          <cell r="A11" t="str">
            <v>i6</v>
          </cell>
          <cell r="C11" t="str">
            <v>Ondergronds (kraakpers/kraan)</v>
          </cell>
          <cell r="D11">
            <v>6</v>
          </cell>
          <cell r="E11">
            <v>7000</v>
          </cell>
          <cell r="F11">
            <v>63000</v>
          </cell>
          <cell r="G11">
            <v>12600</v>
          </cell>
          <cell r="H11">
            <v>4000</v>
          </cell>
          <cell r="I11">
            <v>16600</v>
          </cell>
          <cell r="J11">
            <v>8400</v>
          </cell>
          <cell r="K11">
            <v>17000</v>
          </cell>
          <cell r="M11">
            <v>25400</v>
          </cell>
          <cell r="N11">
            <v>105000</v>
          </cell>
          <cell r="O11" t="str">
            <v>a</v>
          </cell>
          <cell r="P11" t="str">
            <v>Bedr.tijd 5dgn*8h=40h</v>
          </cell>
          <cell r="Q11">
            <v>1850</v>
          </cell>
          <cell r="R11">
            <v>1</v>
          </cell>
          <cell r="S11">
            <v>1850</v>
          </cell>
          <cell r="T11">
            <v>56.76</v>
          </cell>
        </row>
        <row r="12">
          <cell r="A12" t="str">
            <v>t1</v>
          </cell>
          <cell r="B12" t="str">
            <v>Transport groot</v>
          </cell>
          <cell r="C12" t="str">
            <v>Vrachtauto (met kraan)</v>
          </cell>
          <cell r="D12">
            <v>6</v>
          </cell>
          <cell r="E12">
            <v>3500</v>
          </cell>
          <cell r="F12">
            <v>31500</v>
          </cell>
          <cell r="G12">
            <v>6300</v>
          </cell>
          <cell r="H12">
            <v>4000</v>
          </cell>
          <cell r="I12">
            <v>10300</v>
          </cell>
          <cell r="J12">
            <v>4200</v>
          </cell>
          <cell r="K12">
            <v>11000</v>
          </cell>
          <cell r="M12">
            <v>15200</v>
          </cell>
          <cell r="N12">
            <v>57000</v>
          </cell>
          <cell r="O12" t="str">
            <v>a</v>
          </cell>
          <cell r="P12" t="str">
            <v>Bedr.tijd 5dgn*8h=40h</v>
          </cell>
          <cell r="Q12">
            <v>1850</v>
          </cell>
          <cell r="R12">
            <v>1</v>
          </cell>
          <cell r="S12">
            <v>1850</v>
          </cell>
          <cell r="T12">
            <v>30.81</v>
          </cell>
        </row>
        <row r="13">
          <cell r="A13" t="str">
            <v>a1</v>
          </cell>
          <cell r="B13" t="str">
            <v>Algemeen</v>
          </cell>
          <cell r="C13" t="str">
            <v>Pick-up</v>
          </cell>
          <cell r="D13">
            <v>6</v>
          </cell>
          <cell r="E13">
            <v>1000</v>
          </cell>
          <cell r="F13">
            <v>9000</v>
          </cell>
          <cell r="G13">
            <v>1800</v>
          </cell>
          <cell r="H13">
            <v>2000</v>
          </cell>
          <cell r="I13">
            <v>3800</v>
          </cell>
          <cell r="J13">
            <v>1200</v>
          </cell>
          <cell r="K13">
            <v>5000</v>
          </cell>
          <cell r="M13">
            <v>6200</v>
          </cell>
          <cell r="N13">
            <v>19000</v>
          </cell>
          <cell r="O13" t="str">
            <v>a</v>
          </cell>
          <cell r="P13" t="str">
            <v>Bedr.tijd 5dgn*8h=40h</v>
          </cell>
          <cell r="Q13">
            <v>1850</v>
          </cell>
          <cell r="R13">
            <v>1</v>
          </cell>
          <cell r="S13">
            <v>1850</v>
          </cell>
          <cell r="T13">
            <v>10.27</v>
          </cell>
        </row>
        <row r="14">
          <cell r="A14" t="str">
            <v>a2</v>
          </cell>
          <cell r="C14" t="str">
            <v>Electrotruck</v>
          </cell>
          <cell r="D14">
            <v>6</v>
          </cell>
          <cell r="E14">
            <v>1000</v>
          </cell>
          <cell r="F14">
            <v>9000</v>
          </cell>
          <cell r="G14">
            <v>1800</v>
          </cell>
          <cell r="H14">
            <v>1000</v>
          </cell>
          <cell r="I14">
            <v>2800</v>
          </cell>
          <cell r="J14">
            <v>1200</v>
          </cell>
          <cell r="K14">
            <v>500</v>
          </cell>
          <cell r="M14">
            <v>1700</v>
          </cell>
          <cell r="N14">
            <v>13500</v>
          </cell>
          <cell r="O14" t="str">
            <v>a</v>
          </cell>
          <cell r="P14" t="str">
            <v>Bedr.tijd 5dgn*8h=40h</v>
          </cell>
          <cell r="Q14">
            <v>1850</v>
          </cell>
          <cell r="R14">
            <v>1</v>
          </cell>
          <cell r="S14">
            <v>1850</v>
          </cell>
          <cell r="T14">
            <v>7.3</v>
          </cell>
        </row>
        <row r="15">
          <cell r="A15" t="str">
            <v>a3</v>
          </cell>
          <cell r="C15" t="str">
            <v>Personenauto</v>
          </cell>
          <cell r="D15">
            <v>6</v>
          </cell>
          <cell r="E15">
            <v>500</v>
          </cell>
          <cell r="F15">
            <v>4500</v>
          </cell>
          <cell r="G15">
            <v>900</v>
          </cell>
          <cell r="H15">
            <v>1000</v>
          </cell>
          <cell r="I15">
            <v>1900</v>
          </cell>
          <cell r="J15">
            <v>600</v>
          </cell>
          <cell r="K15">
            <v>3000</v>
          </cell>
          <cell r="M15">
            <v>3600</v>
          </cell>
          <cell r="N15">
            <v>10000</v>
          </cell>
          <cell r="O15" t="str">
            <v>a</v>
          </cell>
          <cell r="P15" t="str">
            <v>Bedr.tijd 5dgn*8h=40h</v>
          </cell>
          <cell r="Q15">
            <v>1850</v>
          </cell>
          <cell r="R15">
            <v>1</v>
          </cell>
          <cell r="S15">
            <v>1850</v>
          </cell>
          <cell r="T15">
            <v>5.41</v>
          </cell>
        </row>
        <row r="16">
          <cell r="A16" t="str">
            <v>v1</v>
          </cell>
          <cell r="B16" t="str">
            <v>Veeg</v>
          </cell>
          <cell r="C16" t="str">
            <v>Kleine vgm</v>
          </cell>
          <cell r="D16">
            <v>6</v>
          </cell>
          <cell r="E16">
            <v>1300</v>
          </cell>
          <cell r="F16">
            <v>11700</v>
          </cell>
          <cell r="G16">
            <v>1000</v>
          </cell>
          <cell r="H16">
            <v>1000</v>
          </cell>
          <cell r="I16">
            <v>2000</v>
          </cell>
          <cell r="J16">
            <v>1560</v>
          </cell>
          <cell r="K16">
            <v>3000</v>
          </cell>
          <cell r="M16">
            <v>4560</v>
          </cell>
          <cell r="N16">
            <v>18260</v>
          </cell>
          <cell r="O16" t="str">
            <v>a</v>
          </cell>
          <cell r="P16" t="str">
            <v>Bedr.tijd 5dgn*8h=40h</v>
          </cell>
          <cell r="Q16">
            <v>1850</v>
          </cell>
          <cell r="R16">
            <v>1</v>
          </cell>
          <cell r="S16">
            <v>1850</v>
          </cell>
          <cell r="T16">
            <v>9.8699999999999992</v>
          </cell>
        </row>
        <row r="17">
          <cell r="A17" t="str">
            <v>v2</v>
          </cell>
          <cell r="C17" t="str">
            <v>Middel vgm</v>
          </cell>
          <cell r="D17">
            <v>6</v>
          </cell>
          <cell r="E17">
            <v>2600</v>
          </cell>
          <cell r="F17">
            <v>23400</v>
          </cell>
          <cell r="G17">
            <v>1000</v>
          </cell>
          <cell r="H17">
            <v>2000</v>
          </cell>
          <cell r="I17">
            <v>3000</v>
          </cell>
          <cell r="J17">
            <v>3120</v>
          </cell>
          <cell r="K17">
            <v>3000</v>
          </cell>
          <cell r="M17">
            <v>6120</v>
          </cell>
          <cell r="N17">
            <v>32520</v>
          </cell>
          <cell r="O17" t="str">
            <v>a</v>
          </cell>
          <cell r="P17" t="str">
            <v>Bedr.tijd 5dgn*8h=40h</v>
          </cell>
          <cell r="Q17">
            <v>1850</v>
          </cell>
          <cell r="R17">
            <v>1</v>
          </cell>
          <cell r="S17">
            <v>1850</v>
          </cell>
          <cell r="T17">
            <v>17.579999999999998</v>
          </cell>
        </row>
        <row r="18">
          <cell r="A18" t="str">
            <v>v3</v>
          </cell>
          <cell r="C18" t="str">
            <v>Grote vgm</v>
          </cell>
          <cell r="D18">
            <v>6</v>
          </cell>
          <cell r="E18">
            <v>0</v>
          </cell>
          <cell r="F18">
            <v>0</v>
          </cell>
          <cell r="G18">
            <v>1000</v>
          </cell>
          <cell r="H18">
            <v>4000</v>
          </cell>
          <cell r="I18">
            <v>5000</v>
          </cell>
          <cell r="J18">
            <v>0</v>
          </cell>
          <cell r="K18">
            <v>10000</v>
          </cell>
          <cell r="M18">
            <v>10000</v>
          </cell>
          <cell r="N18">
            <v>15000</v>
          </cell>
          <cell r="O18" t="str">
            <v>a</v>
          </cell>
          <cell r="P18" t="str">
            <v>Bedr.tijd 5dgn*8h=40h</v>
          </cell>
          <cell r="Q18">
            <v>1850</v>
          </cell>
          <cell r="R18">
            <v>1</v>
          </cell>
          <cell r="S18">
            <v>1850</v>
          </cell>
          <cell r="T18">
            <v>8.11</v>
          </cell>
        </row>
        <row r="19">
          <cell r="A19" t="str">
            <v>v4</v>
          </cell>
          <cell r="C19" t="str">
            <v>LM-tract</v>
          </cell>
          <cell r="D19">
            <v>6</v>
          </cell>
          <cell r="E19">
            <v>1100</v>
          </cell>
          <cell r="F19">
            <v>9900</v>
          </cell>
          <cell r="G19">
            <v>1000</v>
          </cell>
          <cell r="H19">
            <v>1000</v>
          </cell>
          <cell r="I19">
            <v>2000</v>
          </cell>
          <cell r="J19">
            <v>1320</v>
          </cell>
          <cell r="K19">
            <v>3000</v>
          </cell>
          <cell r="M19">
            <v>4320</v>
          </cell>
          <cell r="N19">
            <v>16220</v>
          </cell>
          <cell r="O19" t="str">
            <v>a</v>
          </cell>
          <cell r="P19" t="str">
            <v>Bedr.tijd 5dgn*8h=40h</v>
          </cell>
          <cell r="Q19">
            <v>1850</v>
          </cell>
          <cell r="R19">
            <v>1</v>
          </cell>
          <cell r="S19">
            <v>1850</v>
          </cell>
          <cell r="T19">
            <v>8.77</v>
          </cell>
        </row>
        <row r="20">
          <cell r="A20" t="str">
            <v>s1</v>
          </cell>
          <cell r="B20" t="str">
            <v>Specials</v>
          </cell>
          <cell r="C20" t="str">
            <v>Chemo-/WeBcar</v>
          </cell>
          <cell r="D20">
            <v>6</v>
          </cell>
          <cell r="E20">
            <v>2000</v>
          </cell>
          <cell r="F20">
            <v>18000</v>
          </cell>
          <cell r="G20">
            <v>1000</v>
          </cell>
          <cell r="H20">
            <v>2000</v>
          </cell>
          <cell r="I20">
            <v>3000</v>
          </cell>
          <cell r="J20">
            <v>2400</v>
          </cell>
          <cell r="K20">
            <v>2000</v>
          </cell>
          <cell r="M20">
            <v>4400</v>
          </cell>
          <cell r="N20">
            <v>25400</v>
          </cell>
          <cell r="O20" t="str">
            <v>a</v>
          </cell>
          <cell r="P20" t="str">
            <v>Bedr.tijd 5dgn*8h=40h</v>
          </cell>
          <cell r="Q20">
            <v>1850</v>
          </cell>
          <cell r="R20">
            <v>1</v>
          </cell>
          <cell r="S20">
            <v>1850</v>
          </cell>
          <cell r="T20">
            <v>13.73</v>
          </cell>
        </row>
        <row r="21">
          <cell r="A21" t="str">
            <v>s2</v>
          </cell>
          <cell r="C21" t="str">
            <v>Spoelwagen</v>
          </cell>
          <cell r="D21">
            <v>6</v>
          </cell>
          <cell r="E21">
            <v>1900</v>
          </cell>
          <cell r="F21">
            <v>17100</v>
          </cell>
          <cell r="G21">
            <v>1000</v>
          </cell>
          <cell r="H21">
            <v>2000</v>
          </cell>
          <cell r="I21">
            <v>3000</v>
          </cell>
          <cell r="J21">
            <v>2280</v>
          </cell>
          <cell r="K21">
            <v>1500</v>
          </cell>
          <cell r="M21">
            <v>3780</v>
          </cell>
          <cell r="N21">
            <v>23880</v>
          </cell>
          <cell r="O21" t="str">
            <v>a</v>
          </cell>
          <cell r="P21" t="str">
            <v>Bedr.tijd 5dgn*8h=40h</v>
          </cell>
          <cell r="Q21">
            <v>1850</v>
          </cell>
          <cell r="R21">
            <v>1</v>
          </cell>
          <cell r="S21">
            <v>1850</v>
          </cell>
          <cell r="T21">
            <v>12.91</v>
          </cell>
        </row>
        <row r="22">
          <cell r="A22" t="str">
            <v>g2</v>
          </cell>
          <cell r="B22" t="str">
            <v>Gladheid</v>
          </cell>
          <cell r="C22" t="str">
            <v>Gladheidmatr. Oost</v>
          </cell>
          <cell r="I22">
            <v>0</v>
          </cell>
          <cell r="M22">
            <v>0</v>
          </cell>
          <cell r="N22">
            <v>0</v>
          </cell>
          <cell r="R22">
            <v>1</v>
          </cell>
          <cell r="S22">
            <v>0</v>
          </cell>
          <cell r="T22" t="e">
            <v>#DIV/0!</v>
          </cell>
        </row>
        <row r="23">
          <cell r="A23" t="str">
            <v>g4</v>
          </cell>
          <cell r="C23" t="str">
            <v>Gladheidmatr. Zuidoost</v>
          </cell>
          <cell r="I23">
            <v>0</v>
          </cell>
          <cell r="M23">
            <v>0</v>
          </cell>
          <cell r="N23">
            <v>0</v>
          </cell>
          <cell r="R23">
            <v>1</v>
          </cell>
          <cell r="S23">
            <v>0</v>
          </cell>
          <cell r="T23" t="e">
            <v>#DIV/0!</v>
          </cell>
        </row>
      </sheetData>
      <sheetData sheetId="10"/>
      <sheetData sheetId="11"/>
      <sheetData sheetId="12"/>
      <sheetData sheetId="13"/>
      <sheetData sheetId="14">
        <row r="18">
          <cell r="C18">
            <v>0.19479679020662816</v>
          </cell>
        </row>
        <row r="20">
          <cell r="C20">
            <v>0.15</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versie"/>
      <sheetName val="toelichting"/>
      <sheetName val="DVO"/>
      <sheetName val="areaal"/>
      <sheetName val="Inzamelmiddelen"/>
      <sheetName val="afval"/>
      <sheetName val="sorteer"/>
      <sheetName val="uitgang"/>
      <sheetName val="afvalh"/>
      <sheetName val="0-sc"/>
      <sheetName val="1-sc"/>
      <sheetName val="2a-sc"/>
      <sheetName val="2b-sc"/>
      <sheetName val="3-sc"/>
      <sheetName val="4-sc"/>
      <sheetName val="5-sc"/>
      <sheetName val="bijlage"/>
      <sheetName val="kentallen"/>
      <sheetName val="resume"/>
      <sheetName val="labels"/>
      <sheetName val="blanco (4)"/>
      <sheetName val="Afval 2011"/>
      <sheetName val="Afval 2012"/>
      <sheetName val="Afval 2013"/>
    </sheetNames>
    <sheetDataSet>
      <sheetData sheetId="0"/>
      <sheetData sheetId="1"/>
      <sheetData sheetId="2"/>
      <sheetData sheetId="3"/>
      <sheetData sheetId="4"/>
      <sheetData sheetId="5"/>
      <sheetData sheetId="6"/>
      <sheetData sheetId="7"/>
      <sheetData sheetId="8">
        <row r="29">
          <cell r="B29" t="str">
            <v>Personeel</v>
          </cell>
        </row>
        <row r="30">
          <cell r="B30" t="str">
            <v>p01</v>
          </cell>
        </row>
        <row r="31">
          <cell r="B31" t="str">
            <v>p02</v>
          </cell>
        </row>
        <row r="32">
          <cell r="B32" t="str">
            <v xml:space="preserve"> &lt;hierboven invoegen&gt;</v>
          </cell>
        </row>
        <row r="33">
          <cell r="B33" t="str">
            <v>Materieel</v>
          </cell>
        </row>
        <row r="34">
          <cell r="B34" t="str">
            <v>m01</v>
          </cell>
        </row>
        <row r="35">
          <cell r="B35" t="str">
            <v>m02</v>
          </cell>
        </row>
        <row r="36">
          <cell r="B36" t="str">
            <v>m03</v>
          </cell>
        </row>
        <row r="37">
          <cell r="B37" t="str">
            <v>m04</v>
          </cell>
        </row>
        <row r="38">
          <cell r="B38" t="str">
            <v>m07</v>
          </cell>
        </row>
        <row r="39">
          <cell r="B39" t="str">
            <v>m08</v>
          </cell>
        </row>
        <row r="40">
          <cell r="B40" t="str">
            <v xml:space="preserve"> &lt;hierboven invoegen&gt;</v>
          </cell>
        </row>
        <row r="41">
          <cell r="B41" t="str">
            <v>Inzamelmiddel</v>
          </cell>
        </row>
        <row r="42">
          <cell r="B42" t="str">
            <v>i04</v>
          </cell>
        </row>
        <row r="43">
          <cell r="B43" t="str">
            <v>i04+</v>
          </cell>
        </row>
        <row r="44">
          <cell r="B44" t="str">
            <v>i05</v>
          </cell>
        </row>
        <row r="45">
          <cell r="B45" t="str">
            <v>i17</v>
          </cell>
        </row>
        <row r="46">
          <cell r="B46" t="str">
            <v>i26</v>
          </cell>
        </row>
        <row r="47">
          <cell r="B47" t="str">
            <v>i26+</v>
          </cell>
        </row>
        <row r="48">
          <cell r="B48" t="str">
            <v>i76</v>
          </cell>
        </row>
        <row r="49">
          <cell r="B49" t="str">
            <v>i86</v>
          </cell>
        </row>
        <row r="50">
          <cell r="B50" t="str">
            <v>i86+</v>
          </cell>
        </row>
        <row r="51">
          <cell r="B51" t="str">
            <v>i90</v>
          </cell>
        </row>
        <row r="52">
          <cell r="B52" t="str">
            <v>i93</v>
          </cell>
        </row>
        <row r="53">
          <cell r="B53" t="str">
            <v>i99</v>
          </cell>
        </row>
        <row r="54">
          <cell r="B54" t="str">
            <v>nvt</v>
          </cell>
        </row>
        <row r="55">
          <cell r="B55" t="str">
            <v xml:space="preserve"> &lt;hierboven invoegen&gt;</v>
          </cell>
        </row>
        <row r="56">
          <cell r="B56" t="str">
            <v>Vulgraad inzamelmiddel</v>
          </cell>
        </row>
        <row r="57">
          <cell r="E57" t="str">
            <v>minic. rest</v>
          </cell>
        </row>
        <row r="58">
          <cell r="E58" t="str">
            <v>minic. GFT</v>
          </cell>
        </row>
        <row r="59">
          <cell r="E59" t="str">
            <v>minic. OPK</v>
          </cell>
        </row>
        <row r="60">
          <cell r="E60" t="str">
            <v>minic. PVA</v>
          </cell>
        </row>
        <row r="61">
          <cell r="E61" t="str">
            <v>pz. PVA</v>
          </cell>
        </row>
        <row r="62">
          <cell r="E62" t="str">
            <v>ondergr.verz. rest</v>
          </cell>
        </row>
        <row r="63">
          <cell r="E63" t="str">
            <v>ondergr.verz. GFT</v>
          </cell>
        </row>
        <row r="64">
          <cell r="E64" t="str">
            <v>bovengr.verz. rest</v>
          </cell>
        </row>
        <row r="65">
          <cell r="E65" t="str">
            <v>bovengr.verz. GFT</v>
          </cell>
        </row>
        <row r="66">
          <cell r="E66" t="str">
            <v>ondergr.wijkc. OPK</v>
          </cell>
        </row>
        <row r="67">
          <cell r="E67" t="str">
            <v>ondergr.wijkc. Glas</v>
          </cell>
        </row>
        <row r="68">
          <cell r="E68" t="str">
            <v>ondergr.wijkc. Text</v>
          </cell>
        </row>
        <row r="69">
          <cell r="E69" t="str">
            <v>ondergr.wijkc. PVA</v>
          </cell>
        </row>
        <row r="70">
          <cell r="E70" t="str">
            <v>bovengr.wijkc. OPK</v>
          </cell>
        </row>
        <row r="71">
          <cell r="E71" t="str">
            <v>bovengr.wijkc. Glas</v>
          </cell>
        </row>
        <row r="72">
          <cell r="E72" t="str">
            <v>bovengr.wijkc. Text</v>
          </cell>
        </row>
        <row r="73">
          <cell r="E73" t="str">
            <v>bovengr.wijkc. PVA</v>
          </cell>
        </row>
        <row r="74">
          <cell r="E74" t="str">
            <v>afspraak grofvuil</v>
          </cell>
        </row>
        <row r="75">
          <cell r="E75" t="str">
            <v>afspraak takken</v>
          </cell>
        </row>
        <row r="76">
          <cell r="E76" t="str">
            <v>nvt</v>
          </cell>
        </row>
        <row r="77">
          <cell r="E77" t="str">
            <v xml:space="preserve"> &lt;hierboven invoegen&gt;</v>
          </cell>
        </row>
        <row r="78">
          <cell r="B78" t="str">
            <v>Verwerkingstarieven (incl. overlaad)</v>
          </cell>
        </row>
        <row r="79">
          <cell r="B79" t="str">
            <v>v01</v>
          </cell>
        </row>
        <row r="80">
          <cell r="B80" t="str">
            <v>V02</v>
          </cell>
        </row>
        <row r="83">
          <cell r="B83" t="str">
            <v>V03</v>
          </cell>
        </row>
        <row r="84">
          <cell r="B84" t="str">
            <v>V10</v>
          </cell>
        </row>
        <row r="85">
          <cell r="B85" t="str">
            <v>V11</v>
          </cell>
        </row>
        <row r="86">
          <cell r="B86" t="str">
            <v>V12</v>
          </cell>
        </row>
        <row r="90">
          <cell r="B90" t="str">
            <v>V13</v>
          </cell>
        </row>
        <row r="93">
          <cell r="B93" t="str">
            <v>V14</v>
          </cell>
        </row>
        <row r="95">
          <cell r="B95" t="str">
            <v>V15</v>
          </cell>
        </row>
        <row r="97">
          <cell r="B97" t="str">
            <v>V19</v>
          </cell>
        </row>
        <row r="98">
          <cell r="B98" t="str">
            <v>V20</v>
          </cell>
        </row>
        <row r="107">
          <cell r="B107" t="str">
            <v>V29</v>
          </cell>
        </row>
        <row r="123">
          <cell r="B123" t="str">
            <v>V81</v>
          </cell>
        </row>
        <row r="125">
          <cell r="B125" t="str">
            <v xml:space="preserve"> &lt;hierboven invoegen&gt;</v>
          </cell>
        </row>
      </sheetData>
      <sheetData sheetId="9">
        <row r="59">
          <cell r="AR59" t="str">
            <v>Versie 1</v>
          </cell>
        </row>
      </sheetData>
      <sheetData sheetId="10"/>
      <sheetData sheetId="11"/>
      <sheetData sheetId="12"/>
      <sheetData sheetId="13"/>
      <sheetData sheetId="14"/>
      <sheetData sheetId="15"/>
      <sheetData sheetId="16"/>
      <sheetData sheetId="17"/>
      <sheetData sheetId="18"/>
      <sheetData sheetId="19">
        <row r="1">
          <cell r="U1" t="str">
            <v>Versie 1</v>
          </cell>
        </row>
      </sheetData>
      <sheetData sheetId="20"/>
      <sheetData sheetId="21"/>
      <sheetData sheetId="22"/>
      <sheetData sheetId="23"/>
      <sheetData sheetId="2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1"/>
      <sheetName val="Weeggegevens Overslag T2"/>
      <sheetName val="Weeggegevens In Sorteerder T3"/>
      <sheetName val="Verevening Transport"/>
      <sheetName val="Weeggegevens Uit Sorteerder  T4"/>
      <sheetName val="Weeggegevens In Vermarkter T5"/>
      <sheetName val="Overzicht inlezingen"/>
      <sheetName val="Wastetool"/>
      <sheetName val="SITA facturatie"/>
      <sheetName val="Sorteerresultaten"/>
      <sheetName val="Overslaggegevens"/>
      <sheetName val="Overslaggegevens totaal"/>
      <sheetName val="T1 opgaven Wastetool"/>
      <sheetName val=" Overslag T1 verschillen"/>
      <sheetName val="Wastetool verschillen"/>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row r="9">
          <cell r="B9" t="str">
            <v>Amersfoort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F3032-B0EE-48DF-9953-795903477E7C}">
  <dimension ref="A1:F49"/>
  <sheetViews>
    <sheetView tabSelected="1" workbookViewId="0">
      <selection activeCell="G13" sqref="G13"/>
    </sheetView>
  </sheetViews>
  <sheetFormatPr defaultRowHeight="15" x14ac:dyDescent="0.25"/>
  <cols>
    <col min="1" max="2" width="2.7109375" customWidth="1"/>
    <col min="3" max="3" width="113.5703125" customWidth="1"/>
    <col min="4" max="6" width="2.7109375" customWidth="1"/>
  </cols>
  <sheetData>
    <row r="1" spans="3:6" ht="15.75" thickBot="1" x14ac:dyDescent="0.3">
      <c r="F1" s="5"/>
    </row>
    <row r="2" spans="3:6" s="3" customFormat="1" ht="171.75" customHeight="1" thickBot="1" x14ac:dyDescent="0.25">
      <c r="C2" s="6"/>
      <c r="D2" s="1"/>
      <c r="F2" s="5"/>
    </row>
    <row r="3" spans="3:6" s="3" customFormat="1" ht="13.5" thickBot="1" x14ac:dyDescent="0.25">
      <c r="F3" s="5"/>
    </row>
    <row r="4" spans="3:6" s="3" customFormat="1" ht="39.950000000000003" customHeight="1" thickBot="1" x14ac:dyDescent="0.25">
      <c r="C4" s="7" t="s">
        <v>9</v>
      </c>
      <c r="F4" s="5"/>
    </row>
    <row r="5" spans="3:6" s="3" customFormat="1" ht="15" customHeight="1" thickBot="1" x14ac:dyDescent="0.25">
      <c r="F5" s="5"/>
    </row>
    <row r="6" spans="3:6" s="3" customFormat="1" ht="15" customHeight="1" x14ac:dyDescent="0.2">
      <c r="C6" s="8" t="s">
        <v>10</v>
      </c>
      <c r="F6" s="5"/>
    </row>
    <row r="7" spans="3:6" s="3" customFormat="1" ht="12.75" x14ac:dyDescent="0.2">
      <c r="C7" s="9" t="s">
        <v>54</v>
      </c>
      <c r="F7" s="5"/>
    </row>
    <row r="8" spans="3:6" s="3" customFormat="1" ht="12.75" x14ac:dyDescent="0.2">
      <c r="C8" s="10"/>
      <c r="F8" s="5"/>
    </row>
    <row r="9" spans="3:6" s="3" customFormat="1" ht="12.75" x14ac:dyDescent="0.2">
      <c r="C9" s="11" t="s">
        <v>8</v>
      </c>
      <c r="F9" s="5"/>
    </row>
    <row r="10" spans="3:6" s="3" customFormat="1" ht="12.75" x14ac:dyDescent="0.2">
      <c r="C10" s="12" t="s">
        <v>50</v>
      </c>
      <c r="F10" s="5"/>
    </row>
    <row r="11" spans="3:6" s="3" customFormat="1" ht="25.5" x14ac:dyDescent="0.2">
      <c r="C11" s="12" t="s">
        <v>51</v>
      </c>
      <c r="F11" s="5"/>
    </row>
    <row r="12" spans="3:6" s="3" customFormat="1" ht="15" customHeight="1" x14ac:dyDescent="0.2">
      <c r="C12" s="12" t="s">
        <v>52</v>
      </c>
      <c r="F12" s="5"/>
    </row>
    <row r="13" spans="3:6" s="3" customFormat="1" ht="38.25" x14ac:dyDescent="0.2">
      <c r="C13" s="12" t="s">
        <v>53</v>
      </c>
      <c r="F13" s="5"/>
    </row>
    <row r="14" spans="3:6" s="3" customFormat="1" ht="25.5" x14ac:dyDescent="0.2">
      <c r="C14" s="12" t="s">
        <v>56</v>
      </c>
      <c r="F14" s="5"/>
    </row>
    <row r="15" spans="3:6" s="3" customFormat="1" ht="39" thickBot="1" x14ac:dyDescent="0.25">
      <c r="C15" s="15" t="s">
        <v>58</v>
      </c>
      <c r="F15" s="5"/>
    </row>
    <row r="16" spans="3:6" x14ac:dyDescent="0.25">
      <c r="F16" s="5"/>
    </row>
    <row r="17" spans="1:6" x14ac:dyDescent="0.25">
      <c r="F17" s="5"/>
    </row>
    <row r="18" spans="1:6" x14ac:dyDescent="0.25">
      <c r="A18" s="5"/>
      <c r="B18" s="5"/>
      <c r="C18" s="5"/>
      <c r="D18" s="5"/>
      <c r="E18" s="5"/>
      <c r="F18" s="5"/>
    </row>
    <row r="49" spans="3:3" x14ac:dyDescent="0.25">
      <c r="C49" s="54" t="s">
        <v>55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0F103-C74D-4CBF-AB71-30331BEF58BC}">
  <sheetPr>
    <pageSetUpPr fitToPage="1"/>
  </sheetPr>
  <dimension ref="A1:T67"/>
  <sheetViews>
    <sheetView zoomScale="85" zoomScaleNormal="85" workbookViewId="0">
      <selection activeCell="D48" sqref="D48"/>
    </sheetView>
  </sheetViews>
  <sheetFormatPr defaultRowHeight="15" x14ac:dyDescent="0.25"/>
  <cols>
    <col min="1" max="2" width="2.7109375" customWidth="1"/>
    <col min="3" max="3" width="56.42578125" style="2" customWidth="1"/>
    <col min="4" max="4" width="15.140625" style="2" bestFit="1" customWidth="1"/>
    <col min="5" max="5" width="23" style="2" bestFit="1" customWidth="1"/>
    <col min="6" max="6" width="17.85546875" style="2" bestFit="1" customWidth="1"/>
    <col min="7" max="7" width="22.140625" bestFit="1" customWidth="1"/>
    <col min="8" max="8" width="24.42578125" bestFit="1" customWidth="1"/>
    <col min="9" max="13" width="2.7109375" customWidth="1"/>
    <col min="14" max="14" width="10.28515625" bestFit="1" customWidth="1"/>
    <col min="16" max="17" width="10.28515625" bestFit="1" customWidth="1"/>
    <col min="20" max="20" width="23.7109375" bestFit="1" customWidth="1"/>
  </cols>
  <sheetData>
    <row r="1" spans="1:14" s="3" customFormat="1" ht="13.5" thickBot="1" x14ac:dyDescent="0.25">
      <c r="A1" s="19"/>
      <c r="B1" s="19"/>
      <c r="C1" s="19"/>
      <c r="D1" s="19"/>
      <c r="E1" s="19"/>
      <c r="F1" s="19"/>
      <c r="G1" s="19"/>
      <c r="H1" s="19"/>
      <c r="I1" s="19"/>
      <c r="J1" s="19"/>
      <c r="K1" s="5"/>
    </row>
    <row r="2" spans="1:14" s="3" customFormat="1" ht="39.950000000000003" customHeight="1" thickBot="1" x14ac:dyDescent="0.25">
      <c r="A2" s="19"/>
      <c r="B2" s="19"/>
      <c r="C2" s="57" t="s">
        <v>18</v>
      </c>
      <c r="D2" s="58"/>
      <c r="E2" s="58"/>
      <c r="F2" s="58"/>
      <c r="G2" s="58"/>
      <c r="H2" s="59"/>
      <c r="I2" s="19"/>
      <c r="J2" s="19"/>
      <c r="K2" s="5"/>
    </row>
    <row r="3" spans="1:14" s="3" customFormat="1" ht="15" customHeight="1" thickBot="1" x14ac:dyDescent="0.25">
      <c r="A3" s="19"/>
      <c r="B3" s="19"/>
      <c r="C3" s="19"/>
      <c r="D3" s="19"/>
      <c r="E3" s="19"/>
      <c r="F3" s="19"/>
      <c r="G3" s="19"/>
      <c r="H3" s="19"/>
      <c r="I3" s="19"/>
      <c r="J3" s="19"/>
      <c r="K3" s="5"/>
    </row>
    <row r="4" spans="1:14" s="3" customFormat="1" ht="15" customHeight="1" thickBot="1" x14ac:dyDescent="0.25">
      <c r="A4" s="19"/>
      <c r="B4" s="19"/>
      <c r="C4" s="20" t="s">
        <v>0</v>
      </c>
      <c r="D4" s="21"/>
      <c r="E4" s="21"/>
      <c r="F4" s="22"/>
      <c r="G4" s="19"/>
      <c r="H4" s="19"/>
      <c r="I4" s="19"/>
      <c r="J4" s="19"/>
      <c r="K4" s="5"/>
    </row>
    <row r="5" spans="1:14" s="3" customFormat="1" ht="24.95" customHeight="1" thickBot="1" x14ac:dyDescent="0.25">
      <c r="A5" s="19"/>
      <c r="B5" s="19"/>
      <c r="C5" s="23" t="s">
        <v>1</v>
      </c>
      <c r="D5" s="60" t="s">
        <v>49</v>
      </c>
      <c r="E5" s="60"/>
      <c r="F5" s="61"/>
      <c r="G5" s="24"/>
      <c r="H5" s="19"/>
      <c r="I5" s="19"/>
      <c r="J5" s="19"/>
      <c r="K5" s="5"/>
    </row>
    <row r="6" spans="1:14" s="3" customFormat="1" ht="24.95" customHeight="1" thickBot="1" x14ac:dyDescent="0.25">
      <c r="A6" s="19"/>
      <c r="B6" s="19"/>
      <c r="C6" s="23" t="s">
        <v>2</v>
      </c>
      <c r="D6" s="60" t="s">
        <v>3</v>
      </c>
      <c r="E6" s="60" t="s">
        <v>3</v>
      </c>
      <c r="F6" s="61" t="s">
        <v>3</v>
      </c>
      <c r="G6" s="24"/>
      <c r="H6" s="24"/>
      <c r="I6" s="24"/>
      <c r="J6" s="24"/>
      <c r="K6" s="5"/>
    </row>
    <row r="7" spans="1:14" s="3" customFormat="1" ht="24.95" customHeight="1" thickBot="1" x14ac:dyDescent="0.25">
      <c r="A7" s="19"/>
      <c r="B7" s="19"/>
      <c r="C7" s="23" t="s">
        <v>4</v>
      </c>
      <c r="D7" s="60" t="s">
        <v>5</v>
      </c>
      <c r="E7" s="60" t="s">
        <v>5</v>
      </c>
      <c r="F7" s="61" t="s">
        <v>5</v>
      </c>
      <c r="G7" s="24"/>
      <c r="H7" s="24"/>
      <c r="I7" s="24"/>
      <c r="J7" s="24"/>
      <c r="K7" s="5"/>
    </row>
    <row r="8" spans="1:14" s="3" customFormat="1" ht="24.95" customHeight="1" thickBot="1" x14ac:dyDescent="0.25">
      <c r="A8" s="19"/>
      <c r="B8" s="19"/>
      <c r="C8" s="23" t="s">
        <v>6</v>
      </c>
      <c r="D8" s="60" t="s">
        <v>7</v>
      </c>
      <c r="E8" s="60" t="s">
        <v>7</v>
      </c>
      <c r="F8" s="61" t="s">
        <v>7</v>
      </c>
      <c r="G8" s="24"/>
      <c r="H8" s="24"/>
      <c r="I8" s="24"/>
      <c r="J8" s="24"/>
      <c r="K8" s="5"/>
    </row>
    <row r="9" spans="1:14" s="3" customFormat="1" ht="15" customHeight="1" thickBot="1" x14ac:dyDescent="0.25">
      <c r="A9" s="19"/>
      <c r="B9" s="19"/>
      <c r="C9" s="20"/>
      <c r="D9" s="21"/>
      <c r="E9" s="21"/>
      <c r="F9" s="22"/>
      <c r="G9" s="19"/>
      <c r="H9" s="19"/>
      <c r="I9" s="19"/>
      <c r="J9" s="19"/>
      <c r="K9" s="5"/>
    </row>
    <row r="10" spans="1:14" s="3" customFormat="1" ht="13.5" thickBot="1" x14ac:dyDescent="0.25">
      <c r="A10" s="19"/>
      <c r="B10" s="19"/>
      <c r="C10" s="24"/>
      <c r="D10" s="24"/>
      <c r="E10" s="24"/>
      <c r="F10" s="24"/>
      <c r="G10" s="24"/>
      <c r="H10" s="24"/>
      <c r="I10" s="24"/>
      <c r="J10" s="24"/>
      <c r="K10" s="5"/>
      <c r="N10" s="13"/>
    </row>
    <row r="11" spans="1:14" s="3" customFormat="1" ht="21.75" thickBot="1" x14ac:dyDescent="0.25">
      <c r="A11" s="19"/>
      <c r="B11" s="19"/>
      <c r="C11" s="25" t="s">
        <v>28</v>
      </c>
      <c r="D11" s="26"/>
      <c r="E11" s="26"/>
      <c r="F11" s="27"/>
      <c r="G11" s="28"/>
      <c r="H11" s="24"/>
      <c r="I11" s="24"/>
      <c r="J11" s="24"/>
      <c r="K11" s="5"/>
      <c r="N11" s="13"/>
    </row>
    <row r="12" spans="1:14" s="3" customFormat="1" ht="13.5" thickBot="1" x14ac:dyDescent="0.25">
      <c r="A12" s="19"/>
      <c r="B12" s="19"/>
      <c r="C12" s="19"/>
      <c r="D12" s="19"/>
      <c r="E12" s="19"/>
      <c r="F12" s="29"/>
      <c r="G12" s="19"/>
      <c r="H12" s="24"/>
      <c r="I12" s="24"/>
      <c r="J12" s="24"/>
      <c r="K12" s="5"/>
      <c r="N12" s="16"/>
    </row>
    <row r="13" spans="1:14" s="3" customFormat="1" ht="13.5" thickBot="1" x14ac:dyDescent="0.25">
      <c r="A13" s="19"/>
      <c r="B13" s="19"/>
      <c r="C13" s="30" t="s">
        <v>25</v>
      </c>
      <c r="D13" s="28"/>
      <c r="E13" s="24"/>
      <c r="F13" s="24"/>
      <c r="G13" s="24"/>
      <c r="H13" s="24"/>
      <c r="I13" s="24"/>
      <c r="J13" s="24"/>
      <c r="K13" s="5"/>
    </row>
    <row r="14" spans="1:14" s="3" customFormat="1" ht="13.5" thickBot="1" x14ac:dyDescent="0.25">
      <c r="A14" s="19"/>
      <c r="B14" s="19"/>
      <c r="C14" s="31" t="s">
        <v>46</v>
      </c>
      <c r="D14" s="17"/>
      <c r="E14" s="24"/>
      <c r="F14" s="24"/>
      <c r="G14" s="24"/>
      <c r="H14" s="24"/>
      <c r="I14" s="24"/>
      <c r="J14" s="24"/>
      <c r="K14" s="5"/>
      <c r="N14" s="16"/>
    </row>
    <row r="15" spans="1:14" s="3" customFormat="1" ht="13.5" thickBot="1" x14ac:dyDescent="0.25">
      <c r="A15" s="19"/>
      <c r="B15" s="19"/>
      <c r="C15" s="30"/>
      <c r="D15" s="32"/>
      <c r="E15" s="24"/>
      <c r="F15" s="24"/>
      <c r="G15" s="24"/>
      <c r="H15" s="24"/>
      <c r="I15" s="24"/>
      <c r="J15" s="24"/>
      <c r="K15" s="5"/>
      <c r="N15" s="16"/>
    </row>
    <row r="16" spans="1:14" s="3" customFormat="1" ht="13.5" thickBot="1" x14ac:dyDescent="0.25">
      <c r="A16" s="19"/>
      <c r="B16" s="19"/>
      <c r="C16" s="24"/>
      <c r="D16" s="24"/>
      <c r="E16" s="24"/>
      <c r="F16" s="24"/>
      <c r="G16" s="24"/>
      <c r="H16" s="24"/>
      <c r="I16" s="24"/>
      <c r="J16" s="24"/>
      <c r="K16" s="5"/>
    </row>
    <row r="17" spans="1:20" s="3" customFormat="1" ht="21.75" thickBot="1" x14ac:dyDescent="0.25">
      <c r="A17" s="19"/>
      <c r="B17" s="19"/>
      <c r="C17" s="25" t="s">
        <v>26</v>
      </c>
      <c r="D17" s="26"/>
      <c r="E17" s="26"/>
      <c r="F17" s="27"/>
      <c r="G17" s="28"/>
      <c r="H17" s="24"/>
      <c r="I17" s="24"/>
      <c r="J17" s="24"/>
      <c r="K17" s="5"/>
      <c r="N17" s="13"/>
    </row>
    <row r="18" spans="1:20" s="3" customFormat="1" ht="12.75" x14ac:dyDescent="0.2">
      <c r="A18" s="19"/>
      <c r="B18" s="19"/>
      <c r="C18" s="19"/>
      <c r="D18" s="19"/>
      <c r="E18" s="19"/>
      <c r="F18" s="29"/>
      <c r="G18" s="19"/>
      <c r="H18" s="24"/>
      <c r="I18" s="24"/>
      <c r="J18" s="24"/>
      <c r="K18" s="5"/>
      <c r="T18" s="13"/>
    </row>
    <row r="19" spans="1:20" s="3" customFormat="1" ht="13.5" thickBot="1" x14ac:dyDescent="0.25">
      <c r="A19" s="19"/>
      <c r="B19" s="19"/>
      <c r="C19" s="33" t="s">
        <v>20</v>
      </c>
      <c r="D19" s="34" t="s">
        <v>21</v>
      </c>
      <c r="E19" s="34" t="s">
        <v>22</v>
      </c>
      <c r="F19" s="34" t="s">
        <v>23</v>
      </c>
      <c r="G19" s="35" t="s">
        <v>24</v>
      </c>
      <c r="H19" s="24"/>
      <c r="I19" s="24"/>
      <c r="J19" s="24"/>
      <c r="K19" s="5"/>
    </row>
    <row r="20" spans="1:20" s="3" customFormat="1" ht="13.5" thickBot="1" x14ac:dyDescent="0.25">
      <c r="A20" s="19"/>
      <c r="B20" s="19"/>
      <c r="C20" s="36" t="s">
        <v>29</v>
      </c>
      <c r="D20" s="37">
        <v>0.104</v>
      </c>
      <c r="E20" s="38">
        <f>ROUND(100/($D$20*1000)*($D$20-D20)*9.4*10,1)</f>
        <v>0</v>
      </c>
      <c r="F20" s="49">
        <v>0</v>
      </c>
      <c r="G20" s="39">
        <f t="shared" ref="G20:G35" si="0">E20*F20</f>
        <v>0</v>
      </c>
      <c r="H20" s="24"/>
      <c r="I20" s="24"/>
      <c r="J20" s="24"/>
      <c r="K20" s="5"/>
      <c r="N20" s="16"/>
    </row>
    <row r="21" spans="1:20" s="3" customFormat="1" ht="13.5" thickBot="1" x14ac:dyDescent="0.25">
      <c r="A21" s="19"/>
      <c r="B21" s="19"/>
      <c r="C21" s="36" t="s">
        <v>30</v>
      </c>
      <c r="D21" s="37">
        <v>9.9666666666666653E-2</v>
      </c>
      <c r="E21" s="38">
        <f t="shared" ref="E21:E35" si="1">ROUND(100/($D$20*1000)*($D$20-D21)*9.4*10,1)</f>
        <v>0.4</v>
      </c>
      <c r="F21" s="49">
        <v>0</v>
      </c>
      <c r="G21" s="39">
        <f t="shared" si="0"/>
        <v>0</v>
      </c>
      <c r="H21" s="24"/>
      <c r="I21" s="24"/>
      <c r="J21" s="24"/>
      <c r="K21" s="5"/>
      <c r="N21" s="16"/>
    </row>
    <row r="22" spans="1:20" s="3" customFormat="1" ht="13.5" thickBot="1" x14ac:dyDescent="0.25">
      <c r="A22" s="19"/>
      <c r="B22" s="19"/>
      <c r="C22" s="36" t="s">
        <v>31</v>
      </c>
      <c r="D22" s="37">
        <v>9.0666666666666659E-2</v>
      </c>
      <c r="E22" s="38">
        <f t="shared" si="1"/>
        <v>1.2</v>
      </c>
      <c r="F22" s="49">
        <v>0</v>
      </c>
      <c r="G22" s="39">
        <f t="shared" si="0"/>
        <v>0</v>
      </c>
      <c r="H22" s="24"/>
      <c r="I22" s="24"/>
      <c r="J22" s="24"/>
      <c r="K22" s="5"/>
      <c r="N22" s="16"/>
    </row>
    <row r="23" spans="1:20" s="3" customFormat="1" ht="13.5" thickBot="1" x14ac:dyDescent="0.25">
      <c r="A23" s="19"/>
      <c r="B23" s="19"/>
      <c r="C23" s="36" t="s">
        <v>32</v>
      </c>
      <c r="D23" s="37">
        <v>8.433333333333333E-2</v>
      </c>
      <c r="E23" s="38">
        <f t="shared" si="1"/>
        <v>1.8</v>
      </c>
      <c r="F23" s="49">
        <v>0</v>
      </c>
      <c r="G23" s="39">
        <f t="shared" si="0"/>
        <v>0</v>
      </c>
      <c r="H23" s="24"/>
      <c r="I23" s="24"/>
      <c r="J23" s="24"/>
      <c r="K23" s="5"/>
      <c r="N23" s="16"/>
    </row>
    <row r="24" spans="1:20" s="3" customFormat="1" ht="13.5" thickBot="1" x14ac:dyDescent="0.25">
      <c r="A24" s="19"/>
      <c r="B24" s="19"/>
      <c r="C24" s="36" t="s">
        <v>33</v>
      </c>
      <c r="D24" s="37">
        <v>8.2000000000000003E-2</v>
      </c>
      <c r="E24" s="38">
        <f t="shared" si="1"/>
        <v>2</v>
      </c>
      <c r="F24" s="49">
        <v>0</v>
      </c>
      <c r="G24" s="39">
        <f t="shared" si="0"/>
        <v>0</v>
      </c>
      <c r="H24" s="24"/>
      <c r="I24" s="24"/>
      <c r="J24" s="24"/>
      <c r="K24" s="5"/>
      <c r="N24" s="16"/>
    </row>
    <row r="25" spans="1:20" s="3" customFormat="1" ht="13.5" thickBot="1" x14ac:dyDescent="0.25">
      <c r="A25" s="19"/>
      <c r="B25" s="19"/>
      <c r="C25" s="36" t="s">
        <v>34</v>
      </c>
      <c r="D25" s="37">
        <v>8.0333333333333326E-2</v>
      </c>
      <c r="E25" s="38">
        <f t="shared" si="1"/>
        <v>2.1</v>
      </c>
      <c r="F25" s="49">
        <v>0</v>
      </c>
      <c r="G25" s="39">
        <f t="shared" si="0"/>
        <v>0</v>
      </c>
      <c r="H25" s="24"/>
      <c r="I25" s="24"/>
      <c r="J25" s="24"/>
      <c r="K25" s="5"/>
      <c r="N25" s="16"/>
    </row>
    <row r="26" spans="1:20" s="3" customFormat="1" ht="13.5" thickBot="1" x14ac:dyDescent="0.25">
      <c r="A26" s="19"/>
      <c r="B26" s="19"/>
      <c r="C26" s="36" t="s">
        <v>35</v>
      </c>
      <c r="D26" s="37">
        <v>6.6000000000000003E-2</v>
      </c>
      <c r="E26" s="38">
        <f t="shared" si="1"/>
        <v>3.4</v>
      </c>
      <c r="F26" s="49">
        <v>0</v>
      </c>
      <c r="G26" s="39">
        <f>E26*F26</f>
        <v>0</v>
      </c>
      <c r="H26" s="24"/>
      <c r="I26" s="24"/>
      <c r="J26" s="24"/>
      <c r="K26" s="5"/>
      <c r="N26" s="16"/>
    </row>
    <row r="27" spans="1:20" s="3" customFormat="1" ht="13.5" thickBot="1" x14ac:dyDescent="0.25">
      <c r="A27" s="19"/>
      <c r="B27" s="19"/>
      <c r="C27" s="36" t="s">
        <v>44</v>
      </c>
      <c r="D27" s="37">
        <v>6.3899999999999998E-2</v>
      </c>
      <c r="E27" s="38">
        <f t="shared" si="1"/>
        <v>3.6</v>
      </c>
      <c r="F27" s="49">
        <v>0</v>
      </c>
      <c r="G27" s="39">
        <f t="shared" si="0"/>
        <v>0</v>
      </c>
      <c r="H27" s="24"/>
      <c r="I27" s="24"/>
      <c r="J27" s="24"/>
      <c r="K27" s="5"/>
      <c r="N27" s="16"/>
    </row>
    <row r="28" spans="1:20" s="3" customFormat="1" ht="13.5" thickBot="1" x14ac:dyDescent="0.25">
      <c r="A28" s="19"/>
      <c r="B28" s="19"/>
      <c r="C28" s="36" t="s">
        <v>36</v>
      </c>
      <c r="D28" s="37">
        <v>3.1333333333333331E-2</v>
      </c>
      <c r="E28" s="38">
        <f t="shared" si="1"/>
        <v>6.6</v>
      </c>
      <c r="F28" s="49">
        <v>0</v>
      </c>
      <c r="G28" s="39">
        <f t="shared" si="0"/>
        <v>0</v>
      </c>
      <c r="H28" s="24"/>
      <c r="I28" s="24"/>
      <c r="J28" s="24"/>
      <c r="K28" s="5"/>
      <c r="N28" s="16"/>
    </row>
    <row r="29" spans="1:20" s="3" customFormat="1" ht="13.5" thickBot="1" x14ac:dyDescent="0.25">
      <c r="A29" s="19"/>
      <c r="B29" s="19"/>
      <c r="C29" s="36" t="s">
        <v>37</v>
      </c>
      <c r="D29" s="37">
        <v>3.1333333333333331E-2</v>
      </c>
      <c r="E29" s="38">
        <f t="shared" si="1"/>
        <v>6.6</v>
      </c>
      <c r="F29" s="49">
        <v>0</v>
      </c>
      <c r="G29" s="39">
        <f t="shared" si="0"/>
        <v>0</v>
      </c>
      <c r="H29" s="24"/>
      <c r="I29" s="24"/>
      <c r="J29" s="24"/>
      <c r="K29" s="5"/>
      <c r="N29" s="16"/>
    </row>
    <row r="30" spans="1:20" s="3" customFormat="1" ht="13.5" thickBot="1" x14ac:dyDescent="0.25">
      <c r="A30" s="19"/>
      <c r="B30" s="19"/>
      <c r="C30" s="36" t="s">
        <v>38</v>
      </c>
      <c r="D30" s="37">
        <v>3.033333333333333E-2</v>
      </c>
      <c r="E30" s="38">
        <f t="shared" si="1"/>
        <v>6.7</v>
      </c>
      <c r="F30" s="49">
        <v>0</v>
      </c>
      <c r="G30" s="39">
        <f t="shared" si="0"/>
        <v>0</v>
      </c>
      <c r="H30" s="24"/>
      <c r="I30" s="24"/>
      <c r="J30" s="24"/>
      <c r="K30" s="5"/>
      <c r="N30" s="16"/>
    </row>
    <row r="31" spans="1:20" s="3" customFormat="1" ht="13.5" thickBot="1" x14ac:dyDescent="0.25">
      <c r="A31" s="19"/>
      <c r="B31" s="19"/>
      <c r="C31" s="36" t="s">
        <v>39</v>
      </c>
      <c r="D31" s="37">
        <v>2.7333333333333334E-2</v>
      </c>
      <c r="E31" s="38">
        <f t="shared" si="1"/>
        <v>6.9</v>
      </c>
      <c r="F31" s="49">
        <v>0</v>
      </c>
      <c r="G31" s="39">
        <f t="shared" si="0"/>
        <v>0</v>
      </c>
      <c r="H31" s="24"/>
      <c r="I31" s="24"/>
      <c r="J31" s="24"/>
      <c r="K31" s="5"/>
      <c r="N31" s="16"/>
    </row>
    <row r="32" spans="1:20" s="3" customFormat="1" ht="13.5" thickBot="1" x14ac:dyDescent="0.25">
      <c r="A32" s="19"/>
      <c r="B32" s="19"/>
      <c r="C32" s="36" t="s">
        <v>40</v>
      </c>
      <c r="D32" s="37">
        <v>2.2666666666666668E-2</v>
      </c>
      <c r="E32" s="38">
        <f t="shared" si="1"/>
        <v>7.4</v>
      </c>
      <c r="F32" s="49">
        <v>0</v>
      </c>
      <c r="G32" s="39">
        <f t="shared" si="0"/>
        <v>0</v>
      </c>
      <c r="H32" s="24"/>
      <c r="I32" s="24"/>
      <c r="J32" s="24"/>
      <c r="K32" s="5"/>
      <c r="N32" s="16"/>
    </row>
    <row r="33" spans="1:17" s="3" customFormat="1" ht="13.5" thickBot="1" x14ac:dyDescent="0.25">
      <c r="A33" s="19"/>
      <c r="B33" s="19"/>
      <c r="C33" s="36" t="s">
        <v>41</v>
      </c>
      <c r="D33" s="37">
        <v>8.6666666666666663E-3</v>
      </c>
      <c r="E33" s="38">
        <f t="shared" si="1"/>
        <v>8.6</v>
      </c>
      <c r="F33" s="49">
        <v>0</v>
      </c>
      <c r="G33" s="39">
        <f t="shared" si="0"/>
        <v>0</v>
      </c>
      <c r="H33" s="24"/>
      <c r="I33" s="24"/>
      <c r="J33" s="24"/>
      <c r="K33" s="5"/>
      <c r="N33" s="16"/>
    </row>
    <row r="34" spans="1:17" s="3" customFormat="1" ht="13.5" thickBot="1" x14ac:dyDescent="0.25">
      <c r="A34" s="19"/>
      <c r="B34" s="19"/>
      <c r="C34" s="36" t="s">
        <v>42</v>
      </c>
      <c r="D34" s="37">
        <v>3.6666666666666666E-3</v>
      </c>
      <c r="E34" s="38">
        <f t="shared" si="1"/>
        <v>9.1</v>
      </c>
      <c r="F34" s="49">
        <v>0</v>
      </c>
      <c r="G34" s="39">
        <f t="shared" si="0"/>
        <v>0</v>
      </c>
      <c r="H34" s="24"/>
      <c r="I34" s="24"/>
      <c r="J34" s="24"/>
      <c r="K34" s="5"/>
      <c r="N34" s="16"/>
    </row>
    <row r="35" spans="1:17" s="3" customFormat="1" ht="13.5" thickBot="1" x14ac:dyDescent="0.25">
      <c r="A35" s="19"/>
      <c r="B35" s="19"/>
      <c r="C35" s="36" t="s">
        <v>43</v>
      </c>
      <c r="D35" s="37">
        <v>0</v>
      </c>
      <c r="E35" s="38">
        <f t="shared" si="1"/>
        <v>9.4</v>
      </c>
      <c r="F35" s="49">
        <v>0</v>
      </c>
      <c r="G35" s="39">
        <f t="shared" si="0"/>
        <v>0</v>
      </c>
      <c r="H35" s="24"/>
      <c r="I35" s="24"/>
      <c r="J35" s="24"/>
      <c r="K35" s="5"/>
      <c r="N35" s="16"/>
      <c r="Q35" s="16"/>
    </row>
    <row r="36" spans="1:17" s="3" customFormat="1" ht="13.5" thickBot="1" x14ac:dyDescent="0.25">
      <c r="A36" s="19"/>
      <c r="B36" s="19"/>
      <c r="C36" s="30" t="s">
        <v>24</v>
      </c>
      <c r="D36" s="27"/>
      <c r="E36" s="27"/>
      <c r="F36" s="50">
        <f>SUM(F20:F35)</f>
        <v>0</v>
      </c>
      <c r="G36" s="28">
        <f>SUM(G20:G35)</f>
        <v>0</v>
      </c>
      <c r="H36" s="24"/>
      <c r="I36" s="24"/>
      <c r="J36" s="24"/>
      <c r="K36" s="5"/>
      <c r="N36" s="16"/>
      <c r="P36" s="16"/>
    </row>
    <row r="37" spans="1:17" s="3" customFormat="1" ht="15.75" customHeight="1" thickBot="1" x14ac:dyDescent="0.25">
      <c r="A37" s="19"/>
      <c r="B37" s="19"/>
      <c r="C37" s="19"/>
      <c r="D37" s="19"/>
      <c r="E37" s="19"/>
      <c r="F37" s="19"/>
      <c r="G37" s="19"/>
      <c r="H37" s="19"/>
      <c r="I37" s="19"/>
      <c r="J37" s="19"/>
      <c r="K37" s="5"/>
    </row>
    <row r="38" spans="1:17" s="3" customFormat="1" ht="21.75" thickBot="1" x14ac:dyDescent="0.25">
      <c r="A38" s="19"/>
      <c r="B38" s="19"/>
      <c r="C38" s="25" t="s">
        <v>27</v>
      </c>
      <c r="D38" s="26"/>
      <c r="E38" s="26"/>
      <c r="F38" s="27"/>
      <c r="G38" s="27"/>
      <c r="H38" s="28"/>
      <c r="I38" s="24"/>
      <c r="J38" s="24"/>
      <c r="K38" s="5"/>
      <c r="N38" s="13"/>
    </row>
    <row r="39" spans="1:17" s="3" customFormat="1" ht="13.5" thickBot="1" x14ac:dyDescent="0.25">
      <c r="A39" s="19"/>
      <c r="B39" s="19"/>
      <c r="C39" s="19"/>
      <c r="D39" s="19"/>
      <c r="E39" s="19"/>
      <c r="F39" s="29"/>
      <c r="G39" s="19"/>
      <c r="H39" s="24"/>
      <c r="I39" s="24"/>
      <c r="J39" s="24"/>
      <c r="K39" s="5"/>
      <c r="N39" s="16"/>
    </row>
    <row r="40" spans="1:17" s="3" customFormat="1" ht="36.75" customHeight="1" thickBot="1" x14ac:dyDescent="0.25">
      <c r="A40" s="19"/>
      <c r="B40" s="19"/>
      <c r="C40" s="20" t="s">
        <v>11</v>
      </c>
      <c r="D40" s="40" t="s">
        <v>17</v>
      </c>
      <c r="E40" s="21" t="s">
        <v>12</v>
      </c>
      <c r="F40" s="40" t="s">
        <v>14</v>
      </c>
      <c r="G40" s="40" t="s">
        <v>13</v>
      </c>
      <c r="H40" s="40" t="s">
        <v>15</v>
      </c>
      <c r="I40" s="24"/>
      <c r="J40" s="24"/>
      <c r="K40" s="5"/>
      <c r="N40" s="13"/>
    </row>
    <row r="41" spans="1:17" s="3" customFormat="1" ht="39.950000000000003" customHeight="1" thickBot="1" x14ac:dyDescent="0.25">
      <c r="A41" s="19"/>
      <c r="B41" s="19"/>
      <c r="C41" s="41" t="s">
        <v>16</v>
      </c>
      <c r="D41" s="18"/>
      <c r="E41" s="42">
        <v>1238.3985</v>
      </c>
      <c r="F41" s="43">
        <f>IFERROR(D41*E41,0)</f>
        <v>0</v>
      </c>
      <c r="G41" s="44">
        <v>0.5</v>
      </c>
      <c r="H41" s="43">
        <f>IFERROR($F$41*$G$41,0)</f>
        <v>0</v>
      </c>
      <c r="I41" s="24"/>
      <c r="J41" s="24"/>
      <c r="K41" s="5"/>
      <c r="L41" s="14"/>
      <c r="N41" s="13"/>
    </row>
    <row r="42" spans="1:17" s="3" customFormat="1" ht="39.950000000000003" customHeight="1" thickBot="1" x14ac:dyDescent="0.25">
      <c r="A42" s="19"/>
      <c r="B42" s="19"/>
      <c r="C42" s="45" t="s">
        <v>45</v>
      </c>
      <c r="D42" s="18"/>
      <c r="E42" s="42">
        <v>735.10599999999999</v>
      </c>
      <c r="F42" s="43">
        <f>IFERROR(D42*E42,0)</f>
        <v>0</v>
      </c>
      <c r="G42" s="44">
        <v>0.25</v>
      </c>
      <c r="H42" s="43">
        <f>IFERROR($F$42*$G$42,0)</f>
        <v>0</v>
      </c>
      <c r="I42" s="24"/>
      <c r="J42" s="24"/>
      <c r="K42" s="5"/>
      <c r="N42" s="13"/>
    </row>
    <row r="43" spans="1:17" s="3" customFormat="1" ht="13.5" thickBot="1" x14ac:dyDescent="0.25">
      <c r="A43" s="19"/>
      <c r="B43" s="19"/>
      <c r="C43" s="30" t="s">
        <v>19</v>
      </c>
      <c r="D43" s="21"/>
      <c r="E43" s="46">
        <v>1973.5045</v>
      </c>
      <c r="F43" s="47"/>
      <c r="G43" s="21"/>
      <c r="H43" s="48">
        <f>IFERROR(SUM(H41,H42),0)</f>
        <v>0</v>
      </c>
      <c r="I43" s="24"/>
      <c r="J43" s="24"/>
      <c r="K43" s="5"/>
      <c r="N43" s="13"/>
    </row>
    <row r="44" spans="1:17" s="3" customFormat="1" ht="15.75" customHeight="1" thickBot="1" x14ac:dyDescent="0.25">
      <c r="A44" s="19"/>
      <c r="B44" s="19"/>
      <c r="C44" s="19"/>
      <c r="D44" s="19"/>
      <c r="E44" s="19"/>
      <c r="F44" s="19"/>
      <c r="G44" s="19"/>
      <c r="H44" s="19"/>
      <c r="I44" s="19"/>
      <c r="J44" s="19"/>
      <c r="K44" s="5"/>
    </row>
    <row r="45" spans="1:17" s="3" customFormat="1" ht="21.75" thickBot="1" x14ac:dyDescent="0.25">
      <c r="A45" s="19"/>
      <c r="B45" s="19"/>
      <c r="C45" s="25" t="s">
        <v>47</v>
      </c>
      <c r="D45" s="26"/>
      <c r="E45" s="26"/>
      <c r="F45" s="27"/>
      <c r="G45" s="28"/>
      <c r="H45" s="24"/>
      <c r="I45" s="24"/>
      <c r="J45" s="24"/>
      <c r="K45" s="5"/>
      <c r="N45" s="13"/>
    </row>
    <row r="46" spans="1:17" s="3" customFormat="1" ht="13.5" thickBot="1" x14ac:dyDescent="0.25">
      <c r="A46" s="19"/>
      <c r="B46" s="19"/>
      <c r="C46" s="19"/>
      <c r="D46" s="19"/>
      <c r="E46" s="19"/>
      <c r="F46" s="29"/>
      <c r="G46" s="19"/>
      <c r="H46" s="24"/>
      <c r="I46" s="24"/>
      <c r="J46" s="24"/>
      <c r="K46" s="5"/>
      <c r="N46" s="16"/>
    </row>
    <row r="47" spans="1:17" s="3" customFormat="1" ht="13.5" thickBot="1" x14ac:dyDescent="0.25">
      <c r="A47" s="19"/>
      <c r="B47" s="19"/>
      <c r="C47" s="30" t="s">
        <v>48</v>
      </c>
      <c r="D47" s="28"/>
      <c r="E47" s="24"/>
      <c r="F47" s="24"/>
      <c r="G47" s="24"/>
      <c r="H47" s="24"/>
      <c r="I47" s="24"/>
      <c r="J47" s="24"/>
      <c r="K47" s="5"/>
    </row>
    <row r="48" spans="1:17" s="3" customFormat="1" ht="13.5" thickBot="1" x14ac:dyDescent="0.25">
      <c r="A48" s="19"/>
      <c r="B48" s="19"/>
      <c r="C48" s="53" t="s">
        <v>57</v>
      </c>
      <c r="D48" s="18"/>
      <c r="E48" s="24"/>
      <c r="F48" s="24"/>
      <c r="G48" s="24"/>
      <c r="H48" s="24"/>
      <c r="I48" s="24"/>
      <c r="J48" s="24"/>
      <c r="K48" s="5"/>
    </row>
    <row r="49" spans="1:14" s="3" customFormat="1" ht="13.5" thickBot="1" x14ac:dyDescent="0.25">
      <c r="A49" s="19"/>
      <c r="B49" s="19"/>
      <c r="C49" s="51"/>
      <c r="D49" s="52"/>
      <c r="E49" s="24"/>
      <c r="F49" s="19"/>
      <c r="G49" s="24"/>
      <c r="H49" s="24"/>
      <c r="I49" s="24"/>
      <c r="J49" s="24"/>
      <c r="K49" s="5"/>
      <c r="N49" s="16"/>
    </row>
    <row r="50" spans="1:14" s="3" customFormat="1" ht="12.75" customHeight="1" x14ac:dyDescent="0.2">
      <c r="A50" s="19"/>
      <c r="B50" s="19"/>
      <c r="C50" s="55"/>
      <c r="D50" s="55"/>
      <c r="E50" s="55"/>
      <c r="F50" s="55"/>
      <c r="G50" s="55"/>
      <c r="H50" s="55"/>
      <c r="I50" s="24"/>
      <c r="J50" s="24"/>
      <c r="K50" s="5"/>
    </row>
    <row r="51" spans="1:14" s="3" customFormat="1" ht="12.75" customHeight="1" x14ac:dyDescent="0.2">
      <c r="A51" s="19"/>
      <c r="B51" s="19"/>
      <c r="C51" s="55"/>
      <c r="D51" s="55"/>
      <c r="E51" s="55"/>
      <c r="F51" s="55"/>
      <c r="G51" s="55"/>
      <c r="H51" s="55"/>
      <c r="I51" s="24"/>
      <c r="J51" s="24"/>
      <c r="K51" s="5"/>
    </row>
    <row r="52" spans="1:14" s="3" customFormat="1" ht="108" customHeight="1" x14ac:dyDescent="0.2">
      <c r="A52" s="19"/>
      <c r="B52" s="19"/>
      <c r="C52" s="56" t="str">
        <f>IF(SUM(D48,SUMPRODUCT(D41:D42,E41:E42)/E43)&lt;=500," ","STOP: Er geldt een gemaximeerde som van € 500,- per ton textiel voor: 
1) netto vergoeding per ton textiel (in €) en
2) financiële bijdrage verduurzaming textielverwerking (in €)")</f>
        <v xml:space="preserve"> </v>
      </c>
      <c r="D52" s="56"/>
      <c r="E52" s="56"/>
      <c r="F52" s="56"/>
      <c r="G52" s="56"/>
      <c r="H52" s="56"/>
      <c r="I52" s="24"/>
      <c r="J52" s="24"/>
      <c r="K52" s="5"/>
    </row>
    <row r="53" spans="1:14" s="3" customFormat="1" ht="12.75" x14ac:dyDescent="0.2">
      <c r="A53" s="5"/>
      <c r="B53" s="5"/>
      <c r="C53" s="5"/>
      <c r="D53" s="5"/>
      <c r="E53" s="5"/>
      <c r="F53" s="5"/>
      <c r="G53" s="5"/>
      <c r="H53" s="5"/>
      <c r="I53" s="5"/>
      <c r="J53" s="5"/>
      <c r="K53" s="5"/>
    </row>
    <row r="54" spans="1:14" s="3" customFormat="1" ht="12.75" x14ac:dyDescent="0.2">
      <c r="C54" s="2"/>
      <c r="D54" s="2"/>
      <c r="E54" s="2"/>
      <c r="F54" s="2"/>
      <c r="G54" s="2"/>
      <c r="H54" s="2"/>
      <c r="I54" s="2"/>
      <c r="J54" s="2"/>
    </row>
    <row r="55" spans="1:14" s="3" customFormat="1" ht="12.75" x14ac:dyDescent="0.2">
      <c r="C55" s="2"/>
      <c r="D55" s="2"/>
      <c r="E55" s="2"/>
      <c r="F55" s="2"/>
      <c r="G55" s="2"/>
      <c r="H55" s="2"/>
      <c r="I55" s="2"/>
      <c r="J55" s="2"/>
    </row>
    <row r="56" spans="1:14" s="3" customFormat="1" ht="12.75" x14ac:dyDescent="0.2">
      <c r="C56" s="2"/>
      <c r="D56" s="2"/>
      <c r="E56" s="2"/>
      <c r="F56" s="2"/>
      <c r="G56" s="2"/>
      <c r="H56" s="2"/>
      <c r="I56" s="2"/>
      <c r="J56" s="2"/>
    </row>
    <row r="57" spans="1:14" s="3" customFormat="1" ht="12.75" x14ac:dyDescent="0.2">
      <c r="C57" s="2"/>
      <c r="D57" s="2"/>
      <c r="E57" s="2"/>
      <c r="F57" s="2"/>
      <c r="G57" s="2"/>
      <c r="H57" s="2"/>
      <c r="I57" s="2"/>
      <c r="J57" s="2"/>
    </row>
    <row r="58" spans="1:14" s="3" customFormat="1" ht="12.75" x14ac:dyDescent="0.2">
      <c r="C58" s="2"/>
      <c r="D58" s="2"/>
      <c r="E58" s="2"/>
      <c r="F58" s="2"/>
      <c r="G58" s="2"/>
      <c r="H58" s="2"/>
      <c r="I58" s="2"/>
      <c r="J58" s="2"/>
    </row>
    <row r="59" spans="1:14" s="3" customFormat="1" ht="12.75" x14ac:dyDescent="0.2">
      <c r="C59" s="4"/>
      <c r="D59" s="2"/>
      <c r="E59" s="2"/>
      <c r="F59" s="2"/>
      <c r="G59" s="2"/>
      <c r="H59" s="2"/>
      <c r="I59" s="2"/>
      <c r="J59" s="2"/>
    </row>
    <row r="60" spans="1:14" s="3" customFormat="1" ht="12.75" x14ac:dyDescent="0.2">
      <c r="C60" s="2"/>
      <c r="D60" s="2"/>
      <c r="E60" s="2"/>
      <c r="F60" s="2"/>
      <c r="G60" s="2"/>
      <c r="H60" s="2"/>
      <c r="I60" s="2"/>
      <c r="J60" s="2"/>
    </row>
    <row r="61" spans="1:14" s="3" customFormat="1" ht="12.75" x14ac:dyDescent="0.2">
      <c r="C61" s="2"/>
      <c r="D61" s="2"/>
      <c r="E61" s="2"/>
      <c r="F61" s="2"/>
      <c r="G61" s="2"/>
      <c r="H61" s="2"/>
      <c r="I61" s="2"/>
      <c r="J61" s="2"/>
    </row>
    <row r="62" spans="1:14" s="3" customFormat="1" ht="12.75" x14ac:dyDescent="0.2">
      <c r="C62" s="2"/>
      <c r="D62" s="2"/>
      <c r="E62" s="2"/>
      <c r="F62" s="2"/>
      <c r="G62" s="2"/>
      <c r="H62" s="2"/>
      <c r="I62" s="2"/>
      <c r="J62" s="2"/>
    </row>
    <row r="63" spans="1:14" s="3" customFormat="1" ht="12.75" x14ac:dyDescent="0.2">
      <c r="C63" s="2"/>
      <c r="D63" s="2"/>
      <c r="E63" s="2"/>
      <c r="F63" s="2"/>
      <c r="G63" s="2"/>
      <c r="H63" s="2"/>
      <c r="I63" s="2"/>
      <c r="J63" s="2"/>
    </row>
    <row r="64" spans="1:14" s="3" customFormat="1" ht="12.75" x14ac:dyDescent="0.2">
      <c r="C64" s="2"/>
      <c r="D64" s="2"/>
      <c r="E64" s="2"/>
      <c r="F64" s="2"/>
      <c r="G64" s="2"/>
      <c r="H64" s="2"/>
      <c r="I64" s="2"/>
      <c r="J64" s="2"/>
    </row>
    <row r="65" spans="3:10" s="3" customFormat="1" ht="12.75" x14ac:dyDescent="0.2">
      <c r="C65" s="2"/>
      <c r="D65" s="2"/>
      <c r="E65" s="2"/>
      <c r="F65" s="2"/>
      <c r="G65" s="2"/>
      <c r="H65" s="2"/>
      <c r="I65" s="2"/>
      <c r="J65" s="2"/>
    </row>
    <row r="66" spans="3:10" s="3" customFormat="1" ht="12.75" x14ac:dyDescent="0.2">
      <c r="C66" s="2"/>
      <c r="D66" s="2"/>
      <c r="E66" s="2"/>
      <c r="F66" s="2"/>
      <c r="G66" s="2"/>
      <c r="H66" s="2"/>
      <c r="I66" s="2"/>
      <c r="J66" s="2"/>
    </row>
    <row r="67" spans="3:10" s="3" customFormat="1" ht="12.75" x14ac:dyDescent="0.2">
      <c r="C67" s="2"/>
      <c r="D67" s="2"/>
      <c r="E67" s="2"/>
      <c r="F67" s="2"/>
      <c r="G67" s="2"/>
      <c r="H67" s="2"/>
      <c r="I67" s="2"/>
      <c r="J67" s="2"/>
    </row>
  </sheetData>
  <sheetProtection algorithmName="SHA-512" hashValue="VmN9M8gH5+/jXYY+GfxFcm15izqOv40J5yz9bFpgubC+UiT6uNMokw6XNKM8oBkMfg4uU/PiJ5WVYTu1/zLYxw==" saltValue="jWcjas+ruNP4JBFYZOm+hg==" spinCount="100000" sheet="1" objects="1" scenarios="1"/>
  <protectedRanges>
    <protectedRange sqref="D6:F9" name="gegevens_1_2"/>
    <protectedRange sqref="D5 F5" name="gegevens_1_2_1"/>
  </protectedRanges>
  <mergeCells count="6">
    <mergeCell ref="C52:H52"/>
    <mergeCell ref="C2:H2"/>
    <mergeCell ref="D5:F5"/>
    <mergeCell ref="D6:F6"/>
    <mergeCell ref="D7:F7"/>
    <mergeCell ref="D8:F8"/>
  </mergeCells>
  <dataValidations count="2">
    <dataValidation type="whole" allowBlank="1" showInputMessage="1" showErrorMessage="1" errorTitle="Min. netto vergoeding per ton" error="Netto vergoeding voor het door gemeente Utrecht eigenstandig via verzamelcontainers ingezamelde textiel bedraagt minimaal € 260,00 per ton." sqref="D42" xr:uid="{2CDB6B39-27EE-4702-8CAA-683EC2AEE02F}">
      <formula1>260</formula1>
      <formula2>600</formula2>
    </dataValidation>
    <dataValidation type="whole" operator="greaterThan" allowBlank="1" showInputMessage="1" showErrorMessage="1" errorTitle="Netto vergoeding per ton" error="Netto vergoeding voor het textiel Meerderheid Utrechste gemeenten betreft een positieve waarde." sqref="D41" xr:uid="{2F6F438E-3EDF-445C-B081-37FFC79B66D2}">
      <formula1>0</formula1>
    </dataValidation>
  </dataValidations>
  <pageMargins left="0.7" right="0.7" top="0.75" bottom="0.75" header="0.3" footer="0.3"/>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B60139071E04C90F1834030931AEA" ma:contentTypeVersion="16" ma:contentTypeDescription="Een nieuw document maken." ma:contentTypeScope="" ma:versionID="a385d84c9345385ad2340e7fb5d31ba0">
  <xsd:schema xmlns:xsd="http://www.w3.org/2001/XMLSchema" xmlns:xs="http://www.w3.org/2001/XMLSchema" xmlns:p="http://schemas.microsoft.com/office/2006/metadata/properties" xmlns:ns2="e05f295a-23a6-4dea-9b05-6a8d0e188fc3" xmlns:ns3="1fdea4a2-3133-4f85-b50a-5ec3d6478dbf" targetNamespace="http://schemas.microsoft.com/office/2006/metadata/properties" ma:root="true" ma:fieldsID="274c0c33151b6d18aab3b1099dc0d9a7" ns2:_="" ns3:_="">
    <xsd:import namespace="e05f295a-23a6-4dea-9b05-6a8d0e188fc3"/>
    <xsd:import namespace="1fdea4a2-3133-4f85-b50a-5ec3d6478d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f295a-23a6-4dea-9b05-6a8d0e188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346c00d5-30f8-4b7b-af41-b5e66c1702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dea4a2-3133-4f85-b50a-5ec3d6478dbf"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3cac83b6-069e-44cb-8342-80c28d675135}" ma:internalName="TaxCatchAll" ma:showField="CatchAllData" ma:web="1fdea4a2-3133-4f85-b50a-5ec3d6478d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dea4a2-3133-4f85-b50a-5ec3d6478dbf" xsi:nil="true"/>
    <lcf76f155ced4ddcb4097134ff3c332f xmlns="e05f295a-23a6-4dea-9b05-6a8d0e188f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4F29AA-219D-4BFD-85C5-2D63FF9E1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5f295a-23a6-4dea-9b05-6a8d0e188fc3"/>
    <ds:schemaRef ds:uri="1fdea4a2-3133-4f85-b50a-5ec3d6478d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094056-FEEF-4E94-B7A6-B7D21AD6E867}">
  <ds:schemaRefs>
    <ds:schemaRef ds:uri="http://schemas.microsoft.com/sharepoint/v3/contenttype/forms"/>
  </ds:schemaRefs>
</ds:datastoreItem>
</file>

<file path=customXml/itemProps3.xml><?xml version="1.0" encoding="utf-8"?>
<ds:datastoreItem xmlns:ds="http://schemas.openxmlformats.org/officeDocument/2006/customXml" ds:itemID="{87294777-ED23-47B3-8533-4F69D4D06ECF}">
  <ds:schemaRefs>
    <ds:schemaRef ds:uri="http://schemas.microsoft.com/office/2006/metadata/properties"/>
    <ds:schemaRef ds:uri="http://schemas.microsoft.com/office/infopath/2007/PartnerControls"/>
    <ds:schemaRef ds:uri="1fdea4a2-3133-4f85-b50a-5ec3d6478dbf"/>
    <ds:schemaRef ds:uri="e05f295a-23a6-4dea-9b05-6a8d0e188f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Instructie</vt:lpstr>
      <vt:lpstr>Inschrijfformulier</vt:lpstr>
      <vt:lpstr>Inschrijfformulier!_Hlk102137126</vt:lpstr>
      <vt:lpstr>Inschrijfformulier!_Ref102133947</vt:lpstr>
      <vt:lpstr>Inschrijfformulier!Afdrukbereik</vt:lpstr>
      <vt:lpstr>Instructie!Afdrukbereik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Pluckel</dc:creator>
  <cp:lastModifiedBy>Alexander Pluckel</cp:lastModifiedBy>
  <cp:lastPrinted>2021-06-01T11:08:43Z</cp:lastPrinted>
  <dcterms:created xsi:type="dcterms:W3CDTF">2021-06-01T11:06:53Z</dcterms:created>
  <dcterms:modified xsi:type="dcterms:W3CDTF">2022-09-02T14:01:11Z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0x010100D6BB60139071E04C90F1834030931AEA</vt:lpwstr>
  </property>
  <property fmtid="{D5CDD505-2E9C-101B-9397-08002B2CF9AE}" pid="3" name="MediaServiceImageTags">
    <vt:lpwstr/>
  </property>
</Properties>
</file>