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BMO\Inkoop\1. Lopend\2022\2022 - 02 - Milieustraat\4. Gunningsfase\0. Conceptstukken\"/>
    </mc:Choice>
  </mc:AlternateContent>
  <bookViews>
    <workbookView xWindow="-120" yWindow="-120" windowWidth="29040" windowHeight="15720" tabRatio="888" activeTab="3"/>
  </bookViews>
  <sheets>
    <sheet name="VOORBLAD" sheetId="1" r:id="rId1"/>
    <sheet name="Afvalhoeveelheden" sheetId="8" r:id="rId2"/>
    <sheet name="Opstelplekken" sheetId="3" r:id="rId3"/>
    <sheet name="Containers" sheetId="4" r:id="rId4"/>
    <sheet name="Overzichtstekening" sheetId="2" r:id="rId5"/>
    <sheet name="Onderhoud" sheetId="6" r:id="rId6"/>
    <sheet name="Bezoekers" sheetId="10" r:id="rId7"/>
    <sheet name="Bigbags" sheetId="7" r:id="rId8"/>
    <sheet name="Rijbeweging" sheetId="11" r:id="rId9"/>
    <sheet name="slot" sheetId="9" r:id="rId10"/>
  </sheets>
  <definedNames>
    <definedName name="_Toc374881087" localSheetId="5">Onderhoud!#REF!</definedName>
    <definedName name="_xlnm.Print_Area" localSheetId="6">Bezoekers!$A$1:$AA$72</definedName>
    <definedName name="_xlnm.Print_Area" localSheetId="3">Containers!$A$1:$I$48</definedName>
    <definedName name="_xlnm.Print_Area" localSheetId="2">Opstelplekken!$A$1:$F$39</definedName>
    <definedName name="_xlnm.Print_Area" localSheetId="0">VOORBLAD!$A$1:$J$47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" l="1"/>
  <c r="Z24" i="7" l="1"/>
  <c r="Y24" i="7"/>
  <c r="X24" i="7"/>
  <c r="U24" i="7"/>
  <c r="T24" i="7"/>
  <c r="S24" i="7"/>
  <c r="P24" i="7"/>
  <c r="O24" i="7"/>
  <c r="N24" i="7"/>
  <c r="K24" i="7"/>
  <c r="J24" i="7"/>
  <c r="I24" i="7"/>
  <c r="F24" i="7"/>
  <c r="E24" i="7"/>
  <c r="D24" i="7"/>
  <c r="Z22" i="7"/>
  <c r="Y22" i="7"/>
  <c r="X22" i="7"/>
  <c r="U22" i="7"/>
  <c r="T22" i="7"/>
  <c r="S22" i="7"/>
  <c r="P22" i="7"/>
  <c r="O22" i="7"/>
  <c r="N22" i="7"/>
  <c r="K22" i="7"/>
  <c r="J22" i="7"/>
  <c r="I22" i="7"/>
  <c r="F22" i="7"/>
  <c r="E22" i="7"/>
  <c r="D22" i="7"/>
  <c r="V21" i="7"/>
  <c r="Q21" i="7"/>
  <c r="L21" i="7"/>
  <c r="G21" i="7"/>
  <c r="B21" i="7"/>
  <c r="V20" i="7"/>
  <c r="Q20" i="7"/>
  <c r="L20" i="7"/>
  <c r="G20" i="7"/>
  <c r="B20" i="7"/>
  <c r="V19" i="7"/>
  <c r="Q19" i="7"/>
  <c r="L19" i="7"/>
  <c r="G19" i="7"/>
  <c r="B19" i="7"/>
  <c r="V18" i="7"/>
  <c r="Q18" i="7"/>
  <c r="L18" i="7"/>
  <c r="G18" i="7"/>
  <c r="B18" i="7"/>
  <c r="V17" i="7"/>
  <c r="Q17" i="7"/>
  <c r="L17" i="7"/>
  <c r="G17" i="7"/>
  <c r="B17" i="7"/>
  <c r="V16" i="7"/>
  <c r="Q16" i="7"/>
  <c r="L16" i="7"/>
  <c r="G16" i="7"/>
  <c r="B16" i="7"/>
  <c r="V15" i="7"/>
  <c r="Q15" i="7"/>
  <c r="L15" i="7"/>
  <c r="G15" i="7"/>
  <c r="B15" i="7"/>
  <c r="V14" i="7"/>
  <c r="Q14" i="7"/>
  <c r="L14" i="7"/>
  <c r="G14" i="7"/>
  <c r="B14" i="7"/>
  <c r="V13" i="7"/>
  <c r="Q13" i="7"/>
  <c r="L13" i="7"/>
  <c r="G13" i="7"/>
  <c r="B13" i="7"/>
  <c r="V12" i="7"/>
  <c r="Q12" i="7"/>
  <c r="L12" i="7"/>
  <c r="G12" i="7"/>
  <c r="B12" i="7"/>
  <c r="V11" i="7"/>
  <c r="Q11" i="7"/>
  <c r="L11" i="7"/>
  <c r="G11" i="7"/>
  <c r="B11" i="7"/>
  <c r="V10" i="7"/>
  <c r="V25" i="7" s="1"/>
  <c r="Q10" i="7"/>
  <c r="L10" i="7"/>
  <c r="G10" i="7"/>
  <c r="B10" i="7"/>
  <c r="B25" i="7" s="1"/>
  <c r="R12" i="10"/>
  <c r="O20" i="10"/>
  <c r="O19" i="10"/>
  <c r="O15" i="10"/>
  <c r="N23" i="10"/>
  <c r="Z24" i="10"/>
  <c r="X24" i="10"/>
  <c r="V24" i="10"/>
  <c r="U24" i="10"/>
  <c r="S24" i="10"/>
  <c r="Q24" i="10"/>
  <c r="P24" i="10"/>
  <c r="N24" i="10"/>
  <c r="L24" i="10"/>
  <c r="K24" i="10"/>
  <c r="I24" i="10"/>
  <c r="G24" i="10"/>
  <c r="F24" i="10"/>
  <c r="D24" i="10"/>
  <c r="B24" i="10"/>
  <c r="Z23" i="10"/>
  <c r="X23" i="10"/>
  <c r="V23" i="10"/>
  <c r="W20" i="10" s="1"/>
  <c r="U23" i="10"/>
  <c r="S23" i="10"/>
  <c r="Q23" i="10"/>
  <c r="R16" i="10" s="1"/>
  <c r="P23" i="10"/>
  <c r="L23" i="10"/>
  <c r="M20" i="10" s="1"/>
  <c r="K23" i="10"/>
  <c r="I23" i="10"/>
  <c r="G23" i="10"/>
  <c r="H14" i="10" s="1"/>
  <c r="F23" i="10"/>
  <c r="D23" i="10"/>
  <c r="B23" i="10"/>
  <c r="C16" i="10" s="1"/>
  <c r="Y22" i="10"/>
  <c r="T22" i="10"/>
  <c r="O22" i="10"/>
  <c r="J22" i="10"/>
  <c r="E22" i="10"/>
  <c r="Y21" i="10"/>
  <c r="T21" i="10"/>
  <c r="O21" i="10"/>
  <c r="J21" i="10"/>
  <c r="E21" i="10"/>
  <c r="Y20" i="10"/>
  <c r="T20" i="10"/>
  <c r="J20" i="10"/>
  <c r="E20" i="10"/>
  <c r="Y19" i="10"/>
  <c r="T19" i="10"/>
  <c r="E19" i="10"/>
  <c r="Y18" i="10"/>
  <c r="T18" i="10"/>
  <c r="O18" i="10"/>
  <c r="E18" i="10"/>
  <c r="Y17" i="10"/>
  <c r="T17" i="10"/>
  <c r="O17" i="10"/>
  <c r="E17" i="10"/>
  <c r="Y16" i="10"/>
  <c r="T16" i="10"/>
  <c r="O16" i="10"/>
  <c r="E16" i="10"/>
  <c r="Y15" i="10"/>
  <c r="T15" i="10"/>
  <c r="E15" i="10"/>
  <c r="Y14" i="10"/>
  <c r="T14" i="10"/>
  <c r="O14" i="10"/>
  <c r="E14" i="10"/>
  <c r="Y13" i="10"/>
  <c r="T13" i="10"/>
  <c r="O13" i="10"/>
  <c r="J13" i="10"/>
  <c r="Y12" i="10"/>
  <c r="T12" i="10"/>
  <c r="O12" i="10"/>
  <c r="J12" i="10"/>
  <c r="Y11" i="10"/>
  <c r="T11" i="10"/>
  <c r="O11" i="10"/>
  <c r="J11" i="10"/>
  <c r="H21" i="10" l="1"/>
  <c r="H18" i="10"/>
  <c r="W16" i="10"/>
  <c r="H19" i="10"/>
  <c r="H15" i="10"/>
  <c r="W19" i="10"/>
  <c r="H13" i="10"/>
  <c r="W21" i="10"/>
  <c r="M13" i="10"/>
  <c r="M15" i="10"/>
  <c r="R19" i="10"/>
  <c r="M16" i="10"/>
  <c r="W11" i="10"/>
  <c r="M21" i="10"/>
  <c r="W13" i="10"/>
  <c r="C17" i="10"/>
  <c r="R17" i="10"/>
  <c r="R20" i="10"/>
  <c r="M19" i="10"/>
  <c r="C15" i="10"/>
  <c r="H11" i="10"/>
  <c r="R11" i="10"/>
  <c r="W15" i="10"/>
  <c r="C19" i="10"/>
  <c r="C20" i="10"/>
  <c r="M11" i="10"/>
  <c r="R15" i="10"/>
  <c r="Y24" i="10"/>
  <c r="H20" i="10"/>
  <c r="H12" i="10"/>
  <c r="M14" i="10"/>
  <c r="M22" i="10"/>
  <c r="R18" i="10"/>
  <c r="W14" i="10"/>
  <c r="W22" i="10"/>
  <c r="C18" i="10"/>
  <c r="H17" i="10"/>
  <c r="M17" i="10"/>
  <c r="R13" i="10"/>
  <c r="R21" i="10"/>
  <c r="W17" i="10"/>
  <c r="C21" i="10"/>
  <c r="H16" i="10"/>
  <c r="M18" i="10"/>
  <c r="R14" i="10"/>
  <c r="R22" i="10"/>
  <c r="W18" i="10"/>
  <c r="C14" i="10"/>
  <c r="C22" i="10"/>
  <c r="J24" i="10"/>
  <c r="H22" i="10"/>
  <c r="M12" i="10"/>
  <c r="W12" i="10"/>
  <c r="L25" i="7"/>
  <c r="O23" i="7" s="1"/>
  <c r="Q24" i="7"/>
  <c r="G25" i="7"/>
  <c r="K23" i="7" s="1"/>
  <c r="K27" i="7" s="1"/>
  <c r="F23" i="7"/>
  <c r="N23" i="7"/>
  <c r="N27" i="7" s="1"/>
  <c r="Z23" i="7"/>
  <c r="E23" i="7"/>
  <c r="Y23" i="7"/>
  <c r="D23" i="7"/>
  <c r="J23" i="7"/>
  <c r="P23" i="7"/>
  <c r="X23" i="7"/>
  <c r="X27" i="7" s="1"/>
  <c r="Z27" i="7"/>
  <c r="Q25" i="7"/>
  <c r="T23" i="7" s="1"/>
  <c r="B22" i="7"/>
  <c r="G22" i="7"/>
  <c r="L22" i="7"/>
  <c r="Q22" i="7"/>
  <c r="V22" i="7"/>
  <c r="B24" i="7"/>
  <c r="G24" i="7"/>
  <c r="L24" i="7"/>
  <c r="V24" i="7"/>
  <c r="O24" i="10"/>
  <c r="J23" i="10"/>
  <c r="E24" i="10"/>
  <c r="T24" i="10"/>
  <c r="E23" i="10"/>
  <c r="O23" i="10"/>
  <c r="T23" i="10"/>
  <c r="Y23" i="10"/>
  <c r="I23" i="7" l="1"/>
  <c r="U23" i="7"/>
  <c r="S23" i="7"/>
  <c r="S27" i="7" s="1"/>
  <c r="T27" i="7"/>
  <c r="E27" i="7"/>
  <c r="H21" i="7"/>
  <c r="H19" i="7"/>
  <c r="H17" i="7"/>
  <c r="H15" i="7"/>
  <c r="H11" i="7"/>
  <c r="G23" i="7"/>
  <c r="H20" i="7"/>
  <c r="H18" i="7"/>
  <c r="H16" i="7"/>
  <c r="H14" i="7"/>
  <c r="H12" i="7"/>
  <c r="H10" i="7"/>
  <c r="H13" i="7"/>
  <c r="W20" i="7"/>
  <c r="W18" i="7"/>
  <c r="W16" i="7"/>
  <c r="W14" i="7"/>
  <c r="W12" i="7"/>
  <c r="V23" i="7"/>
  <c r="W21" i="7"/>
  <c r="W19" i="7"/>
  <c r="W17" i="7"/>
  <c r="W15" i="7"/>
  <c r="W13" i="7"/>
  <c r="W11" i="7"/>
  <c r="W10" i="7"/>
  <c r="C20" i="7"/>
  <c r="C18" i="7"/>
  <c r="C16" i="7"/>
  <c r="C12" i="7"/>
  <c r="C10" i="7"/>
  <c r="B23" i="7"/>
  <c r="C21" i="7"/>
  <c r="C19" i="7"/>
  <c r="C17" i="7"/>
  <c r="C15" i="7"/>
  <c r="C14" i="7"/>
  <c r="C13" i="7"/>
  <c r="C11" i="7"/>
  <c r="D27" i="7"/>
  <c r="U27" i="7"/>
  <c r="P27" i="7"/>
  <c r="M20" i="7"/>
  <c r="M18" i="7"/>
  <c r="M16" i="7"/>
  <c r="M14" i="7"/>
  <c r="L23" i="7"/>
  <c r="M19" i="7"/>
  <c r="M17" i="7"/>
  <c r="M13" i="7"/>
  <c r="M11" i="7"/>
  <c r="M12" i="7"/>
  <c r="M10" i="7"/>
  <c r="M21" i="7"/>
  <c r="M15" i="7"/>
  <c r="I27" i="7"/>
  <c r="R21" i="7"/>
  <c r="R19" i="7"/>
  <c r="R17" i="7"/>
  <c r="R15" i="7"/>
  <c r="R13" i="7"/>
  <c r="Q23" i="7"/>
  <c r="R12" i="7"/>
  <c r="R10" i="7"/>
  <c r="R11" i="7"/>
  <c r="R20" i="7"/>
  <c r="R18" i="7"/>
  <c r="R16" i="7"/>
  <c r="R14" i="7"/>
  <c r="Y27" i="7"/>
  <c r="O27" i="7"/>
  <c r="J27" i="7"/>
  <c r="F27" i="7"/>
  <c r="B24" i="1" l="1"/>
  <c r="B14" i="1"/>
  <c r="B26" i="1"/>
  <c r="B22" i="1"/>
  <c r="B18" i="1"/>
  <c r="B16" i="1"/>
  <c r="B20" i="1"/>
</calcChain>
</file>

<file path=xl/sharedStrings.xml><?xml version="1.0" encoding="utf-8"?>
<sst xmlns="http://schemas.openxmlformats.org/spreadsheetml/2006/main" count="708" uniqueCount="412">
  <si>
    <t>Bijlageboek Programma van Eisen</t>
  </si>
  <si>
    <t>Milieustraat Hellevoetsluis</t>
  </si>
  <si>
    <t>Gemeente Hellevoetsluis/Voorne aan Zee</t>
  </si>
  <si>
    <t>Gebied</t>
  </si>
  <si>
    <t>Benaming</t>
  </si>
  <si>
    <t>Onderhoudsniveau</t>
  </si>
  <si>
    <t>Rood</t>
  </si>
  <si>
    <t>Voorterrein publiek</t>
  </si>
  <si>
    <t>Hoog/representatief</t>
  </si>
  <si>
    <t>Rood (donker)</t>
  </si>
  <si>
    <t>Voorterrein (achter schapengaas)</t>
  </si>
  <si>
    <t>Middel/functioneel</t>
  </si>
  <si>
    <t>Blauw (donker)</t>
  </si>
  <si>
    <t>Milieustraat publiek</t>
  </si>
  <si>
    <t>Blauw (licht)</t>
  </si>
  <si>
    <t>Milieustraat (containerwissel)</t>
  </si>
  <si>
    <t>Groen (donker)</t>
  </si>
  <si>
    <t>Zijterrein</t>
  </si>
  <si>
    <t>Laag/minimaal</t>
  </si>
  <si>
    <t>Groen (licht)</t>
  </si>
  <si>
    <t>Achterterrein</t>
  </si>
  <si>
    <t>Nummers refereren aan de afvalfractie, zie kolom ‘opstelplek’ volgende pagina</t>
  </si>
  <si>
    <r>
      <t>Containers Milieustraat Hellevoetsluis</t>
    </r>
    <r>
      <rPr>
        <sz val="8"/>
        <color theme="1"/>
        <rFont val="Arial"/>
        <family val="2"/>
      </rPr>
      <t> </t>
    </r>
  </si>
  <si>
    <t>Afvalfractie</t>
  </si>
  <si>
    <t>Huidige containers</t>
  </si>
  <si>
    <t>Legen en transport</t>
  </si>
  <si>
    <t>Verwerker/ overslag</t>
  </si>
  <si>
    <t>Fractie</t>
  </si>
  <si>
    <t>Volume container (m3)</t>
  </si>
  <si>
    <t>Opstelplek</t>
  </si>
  <si>
    <t xml:space="preserve">Eigendom </t>
  </si>
  <si>
    <t>Wanneer container geleegd of hoe vaak per jaar</t>
  </si>
  <si>
    <t>Transport door</t>
  </si>
  <si>
    <t>Grof huish. restafval</t>
  </si>
  <si>
    <t>Open afzet met wals</t>
  </si>
  <si>
    <t>Opdrachtnemer</t>
  </si>
  <si>
    <t>211 xpj</t>
  </si>
  <si>
    <t>ProZero</t>
  </si>
  <si>
    <t>Huish.restafval</t>
  </si>
  <si>
    <t>Ondergronds</t>
  </si>
  <si>
    <t>Gemeente</t>
  </si>
  <si>
    <t>Ma, wo, vr*¹</t>
  </si>
  <si>
    <t>Grof tuinafval</t>
  </si>
  <si>
    <t>Open afzet</t>
  </si>
  <si>
    <t>302 xpj</t>
  </si>
  <si>
    <t>Den Ouden</t>
  </si>
  <si>
    <t>Papier</t>
  </si>
  <si>
    <t>Open afzet met klep</t>
  </si>
  <si>
    <t>Klein Zwartewaal</t>
  </si>
  <si>
    <t>Afroep</t>
  </si>
  <si>
    <t>Karton</t>
  </si>
  <si>
    <t>Di*¹</t>
  </si>
  <si>
    <t>Renewi</t>
  </si>
  <si>
    <t>Vlakglas</t>
  </si>
  <si>
    <t>26/27</t>
  </si>
  <si>
    <t>26 xpj</t>
  </si>
  <si>
    <t>opdrachtnemer</t>
  </si>
  <si>
    <t>28 xpj</t>
  </si>
  <si>
    <t>Textiel</t>
  </si>
  <si>
    <t>Ma, vr*¹</t>
  </si>
  <si>
    <t>Reshare</t>
  </si>
  <si>
    <t>gemeente</t>
  </si>
  <si>
    <t>AEEA</t>
  </si>
  <si>
    <t>Deurcontainer</t>
  </si>
  <si>
    <t>Stichting Open</t>
  </si>
  <si>
    <t>Kringloopgoederen</t>
  </si>
  <si>
    <t>Het Goed</t>
  </si>
  <si>
    <t>Di, vr*¹</t>
  </si>
  <si>
    <t>KCA</t>
  </si>
  <si>
    <t>2 x 35</t>
  </si>
  <si>
    <t>KCA-depot</t>
  </si>
  <si>
    <t>A</t>
  </si>
  <si>
    <t>Frituurvet</t>
  </si>
  <si>
    <t>4wielcontainer in KCA-depot</t>
  </si>
  <si>
    <t>Asbest</t>
  </si>
  <si>
    <t>Open afzet met deksel (afsluitbaar)</t>
  </si>
  <si>
    <t>2 xpj</t>
  </si>
  <si>
    <t>Gasflessen</t>
  </si>
  <si>
    <t>Naast KCA-depot</t>
  </si>
  <si>
    <t>B</t>
  </si>
  <si>
    <t>Afroep*¹</t>
  </si>
  <si>
    <t>Kadavers</t>
  </si>
  <si>
    <t>2wielcontainers in koelunit</t>
  </si>
  <si>
    <t>C</t>
  </si>
  <si>
    <t>25 xpj*¹</t>
  </si>
  <si>
    <t>1 xpj*¹</t>
  </si>
  <si>
    <t>Granuband</t>
  </si>
  <si>
    <t>Dakbedekking</t>
  </si>
  <si>
    <t>15 xpj</t>
  </si>
  <si>
    <t>Gipsmateriaal</t>
  </si>
  <si>
    <t>21 xpj</t>
  </si>
  <si>
    <t>Grond</t>
  </si>
  <si>
    <t>42 xpj</t>
  </si>
  <si>
    <t>Hout, A en B kwaliteit</t>
  </si>
  <si>
    <t>282 xpj</t>
  </si>
  <si>
    <t>Hout, C-kwaliteit</t>
  </si>
  <si>
    <t>72 xpj</t>
  </si>
  <si>
    <t>Metalen</t>
  </si>
  <si>
    <t>85 xpj</t>
  </si>
  <si>
    <t>Schoon puin</t>
  </si>
  <si>
    <t>71 xpj</t>
  </si>
  <si>
    <t>Verbouwingsrestafval (B&amp;S)</t>
  </si>
  <si>
    <t>18 xpj</t>
  </si>
  <si>
    <t xml:space="preserve">Open afzet </t>
  </si>
  <si>
    <t>*¹ Container blijft staat, materiaal wordt uit de container gehaald.</t>
  </si>
  <si>
    <t>Verklaring codering bij restricties:</t>
  </si>
  <si>
    <t>1: Maximaal 5 komo-zak per bezoeker per dag</t>
  </si>
  <si>
    <t>2: Alleen banden van personenauto’s zonder velg mogen worden aangeboden</t>
  </si>
  <si>
    <t>3: Grond maximaal 1 m3 per bezoeker per dag</t>
  </si>
  <si>
    <t>4: Betaalde afvalstroom</t>
  </si>
  <si>
    <t>5: Aanbieden door burger onder begeleiding van beheerder (openen inzamelmiddel)</t>
  </si>
  <si>
    <t>6: Na lediging laten reinigen</t>
  </si>
  <si>
    <t>B2a: Opstelplekken van de containers</t>
  </si>
  <si>
    <t>Regulier/jaarlijks onderhoud</t>
  </si>
  <si>
    <t>Activiteit</t>
  </si>
  <si>
    <t>Frequentie</t>
  </si>
  <si>
    <t>Areaal</t>
  </si>
  <si>
    <t>Verhardingen</t>
  </si>
  <si>
    <r>
      <t xml:space="preserve">Verharding - </t>
    </r>
    <r>
      <rPr>
        <b/>
        <sz val="9"/>
        <color rgb="FFFF0000"/>
        <rFont val="Arial"/>
        <family val="2"/>
      </rPr>
      <t>voorterrein en milieustraat publiek</t>
    </r>
  </si>
  <si>
    <t xml:space="preserve">Mechanisch vegen </t>
  </si>
  <si>
    <t>6x/jr</t>
  </si>
  <si>
    <t>4.015m2</t>
  </si>
  <si>
    <t>Onkruidbestrijding op de elementenverharding</t>
  </si>
  <si>
    <t>2.895m2</t>
  </si>
  <si>
    <t>Onkruidbestrijding op de goot asfaltverharding</t>
  </si>
  <si>
    <t>260m2</t>
  </si>
  <si>
    <r>
      <t xml:space="preserve">Verharding – </t>
    </r>
    <r>
      <rPr>
        <b/>
        <sz val="9"/>
        <color rgb="FF00B0F0"/>
        <rFont val="Arial"/>
        <family val="2"/>
      </rPr>
      <t>milieustraat containerwisselterrein</t>
    </r>
  </si>
  <si>
    <t>Mechanisch vegen</t>
  </si>
  <si>
    <t>3.661m2</t>
  </si>
  <si>
    <t>2x/jr</t>
  </si>
  <si>
    <t>733m2</t>
  </si>
  <si>
    <t>450m2</t>
  </si>
  <si>
    <t>Verhardingen- geheel</t>
  </si>
  <si>
    <t>Herstellen belijning op de verhardingen</t>
  </si>
  <si>
    <t>GEMEENTE</t>
  </si>
  <si>
    <t>Herstellen verharding a.g.v. bedrijfsinterne controle</t>
  </si>
  <si>
    <t>Riolering</t>
  </si>
  <si>
    <t>Reinigen van de straat- en troittoirkolken</t>
  </si>
  <si>
    <t>1x/jr</t>
  </si>
  <si>
    <t>67x stuks</t>
  </si>
  <si>
    <t>Reinigen van de rioolafscheiders (sedimentatie-, coalescentieafscheider en een controle put)</t>
  </si>
  <si>
    <t>4st</t>
  </si>
  <si>
    <t>Reinigen en inspecteren van de totale riolering</t>
  </si>
  <si>
    <t>Bedrijfsinterne controle rioolafscheiders (sedimentatie-, coalescentieafscheider en een controle put)</t>
  </si>
  <si>
    <t>Pompgemaal op het voorterrein</t>
  </si>
  <si>
    <t>Vloeistofdicht</t>
  </si>
  <si>
    <t>Vloeistofdichte bestrating en riolering</t>
  </si>
  <si>
    <t>Bedrijfsinterne controle vloeistofdichte bestratingen en bedrijfsriolering door beheerders (conform controlelijst bij certificaat beheermap) (1x per jaar verplicht: Hellevoetsluis 2x/jaar)</t>
  </si>
  <si>
    <t>1x</t>
  </si>
  <si>
    <t>Hercertificering vloeistofdichte: 1x/6jr (november 2017)</t>
  </si>
  <si>
    <r>
      <t>1.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Arial"/>
        <family val="2"/>
      </rPr>
      <t>Bestrating ter plaatse van containeropstelplaatsen rondom het perron</t>
    </r>
  </si>
  <si>
    <r>
      <t>2.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Arial"/>
        <family val="2"/>
      </rPr>
      <t>Bestrating ter plaatse van KCA-depot</t>
    </r>
  </si>
  <si>
    <r>
      <t>3.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Arial"/>
        <family val="2"/>
      </rPr>
      <t xml:space="preserve">Bedrijfsriolering en bestrating ter plaatse van contaienropstelplaatsen </t>
    </r>
  </si>
  <si>
    <t>770m2</t>
  </si>
  <si>
    <t>9m2</t>
  </si>
  <si>
    <t>215m2</t>
  </si>
  <si>
    <t>Beplantingen en oever</t>
  </si>
  <si>
    <r>
      <t xml:space="preserve">Beplanting – </t>
    </r>
    <r>
      <rPr>
        <b/>
        <sz val="9"/>
        <color rgb="FFFF0000"/>
        <rFont val="Arial"/>
        <family val="2"/>
      </rPr>
      <t>voorterrein publiek (tot afrastering schapengaas)</t>
    </r>
  </si>
  <si>
    <t>Maaien gras en bermen voorterrein</t>
  </si>
  <si>
    <t>462m2</t>
  </si>
  <si>
    <t>Maaien langs obstakels, hekwerken etc.</t>
  </si>
  <si>
    <t>170m1</t>
  </si>
  <si>
    <t xml:space="preserve">Graskanten snijden </t>
  </si>
  <si>
    <t>257m1</t>
  </si>
  <si>
    <t>Verwijderen van onkruid in de plantvakken</t>
  </si>
  <si>
    <t>510m2</t>
  </si>
  <si>
    <t xml:space="preserve">Snoeiwerk plantvakken </t>
  </si>
  <si>
    <t>Snoeiwerk hedera 2 geluidsschermen</t>
  </si>
  <si>
    <t>59 m1</t>
  </si>
  <si>
    <t>Snoeiwerk ligusterhaag (3 meter hoog)</t>
  </si>
  <si>
    <t>285m1</t>
  </si>
  <si>
    <t>Vrijhouden beplanting (hedera) in geluidsschermen door opbinden en geleiden</t>
  </si>
  <si>
    <r>
      <t xml:space="preserve">Beplanting – </t>
    </r>
    <r>
      <rPr>
        <b/>
        <sz val="9"/>
        <color rgb="FFC00000"/>
        <rFont val="Arial"/>
        <family val="2"/>
      </rPr>
      <t>voorterrein (achter afrastering schapengaas)</t>
    </r>
  </si>
  <si>
    <t>Maaien ruwgras</t>
  </si>
  <si>
    <t>6.460m2</t>
  </si>
  <si>
    <r>
      <t xml:space="preserve">Beplanting – </t>
    </r>
    <r>
      <rPr>
        <b/>
        <sz val="9"/>
        <color rgb="FF00B050"/>
        <rFont val="Arial"/>
        <family val="2"/>
      </rPr>
      <t>Zijterrein</t>
    </r>
  </si>
  <si>
    <t>2.296m2</t>
  </si>
  <si>
    <t>1st</t>
  </si>
  <si>
    <t>278m1</t>
  </si>
  <si>
    <t xml:space="preserve">Opbinden en geleiden hederahaag vuilvanghek </t>
  </si>
  <si>
    <t>…m1</t>
  </si>
  <si>
    <r>
      <t>Beplanting –</t>
    </r>
    <r>
      <rPr>
        <b/>
        <sz val="9"/>
        <color rgb="FF92D050"/>
        <rFont val="Arial"/>
        <family val="2"/>
      </rPr>
      <t>Achterterrein</t>
    </r>
  </si>
  <si>
    <t>4.945m2</t>
  </si>
  <si>
    <t>Oever</t>
  </si>
  <si>
    <t>Baggeren watergangen</t>
  </si>
  <si>
    <t>Maaien riet langs oever (waterschap)</t>
  </si>
  <si>
    <t>Installaties en beveiliging</t>
  </si>
  <si>
    <t>Lichtmasten</t>
  </si>
  <si>
    <t>Bedrijfsinterne controle werking lichtmasten en de schemerschakelaar</t>
  </si>
  <si>
    <t>17x</t>
  </si>
  <si>
    <t>NIEUW: Remplace verlichting</t>
  </si>
  <si>
    <t>Beveiliging en camera’s</t>
  </si>
  <si>
    <t>Nalopen en smeren schuif- en draaipoorten</t>
  </si>
  <si>
    <t>2st</t>
  </si>
  <si>
    <t>NIEUW: Servicecontract slagboom</t>
  </si>
  <si>
    <t>Bedrijfsinterne controle poorten, hekwerken, prikkeldraad en sloot</t>
  </si>
  <si>
    <t>Brandblusmiddelen en EHBO/AED</t>
  </si>
  <si>
    <t>Bedrijfsinterne controle aanwezigheid brandblusmiddelen</t>
  </si>
  <si>
    <t>12x/jr</t>
  </si>
  <si>
    <t>3st</t>
  </si>
  <si>
    <t>Bedrijfsinterne controle en aanvullen EHBO-kit en AED</t>
  </si>
  <si>
    <t>Inspectie brandblusmiddelen (servicecontract)</t>
  </si>
  <si>
    <t>Vervangen brandblusmiddelen</t>
  </si>
  <si>
    <t>Gebouwen</t>
  </si>
  <si>
    <t>KCA-depot, toezichtunit en wachthuisje</t>
  </si>
  <si>
    <t>Reinigen beglazing buitenzijde</t>
  </si>
  <si>
    <t>Reinigen (hoge druk) gevel depot, toezichtunit en wachthuisje en welkomstborden entree</t>
  </si>
  <si>
    <t>(Storings)onderhoud milieustraat</t>
  </si>
  <si>
    <t>Werkzaamheden gladheidsbestrijding</t>
  </si>
  <si>
    <t>Voorber.</t>
  </si>
  <si>
    <t>Voorbereiding gladheidbestrijding</t>
  </si>
  <si>
    <t>Controle aanwezigheid gladheidbestrijdingsmateriaal en organiseren eigen gladheidbestrijdingsorganisatie</t>
  </si>
  <si>
    <t>Plaatsen en vullen van een zoutkist nabij oprit van het perron</t>
  </si>
  <si>
    <t>Bestrijding</t>
  </si>
  <si>
    <t>Preventieve en curatieve gladheidbestrijding (machinaal)</t>
  </si>
  <si>
    <t>Preventieve en curatieve gladheidbestrijding (mechanisch) op publieksterrein (voorterrein en milieustraat) op aangeven van gladheidbestrijdingscoördinator van de gemeente</t>
  </si>
  <si>
    <t>PM</t>
  </si>
  <si>
    <t>Bijvullen van de zoutkist op basis van verbruikssnelheid</t>
  </si>
  <si>
    <t>Op voorraad hebben van voldoende zout</t>
  </si>
  <si>
    <t>Curatieve gladheidbestrijding oprit perron (activiteit dagelijks beheer)</t>
  </si>
  <si>
    <t>Nvt</t>
  </si>
  <si>
    <t>Servicecontract rollpacker (Bergman)</t>
  </si>
  <si>
    <t>Servicecontract camera’s</t>
  </si>
  <si>
    <t>Beveiliging (alarmopvolging, stilalarm)</t>
  </si>
  <si>
    <t>jaar</t>
  </si>
  <si>
    <t xml:space="preserve">Aantal </t>
  </si>
  <si>
    <t>betalen</t>
  </si>
  <si>
    <t>niet</t>
  </si>
  <si>
    <t>maand</t>
  </si>
  <si>
    <t>aanbieders</t>
  </si>
  <si>
    <t>geweigerd</t>
  </si>
  <si>
    <t>jan</t>
  </si>
  <si>
    <t>feb</t>
  </si>
  <si>
    <t>mrt</t>
  </si>
  <si>
    <t>april</t>
  </si>
  <si>
    <t>mei</t>
  </si>
  <si>
    <t>juni</t>
  </si>
  <si>
    <t>juli</t>
  </si>
  <si>
    <t>aug</t>
  </si>
  <si>
    <t>sept</t>
  </si>
  <si>
    <t>okt</t>
  </si>
  <si>
    <t>nov</t>
  </si>
  <si>
    <t>dec</t>
  </si>
  <si>
    <t>subtotaal</t>
  </si>
  <si>
    <t>gemiddeld/mnd</t>
  </si>
  <si>
    <t>Bron: Afvalmonitor Hellevoetsluis</t>
  </si>
  <si>
    <t>Verkoop bigbags</t>
  </si>
  <si>
    <t>Verkoop bigbags*</t>
  </si>
  <si>
    <t>bigbag´22</t>
  </si>
  <si>
    <t>bigbag´21</t>
  </si>
  <si>
    <t>bigbag´20</t>
  </si>
  <si>
    <t>bigbag´19</t>
  </si>
  <si>
    <t>bigbag´18</t>
  </si>
  <si>
    <t>bigbag gha´22</t>
  </si>
  <si>
    <t>bigbag tuin'22</t>
  </si>
  <si>
    <t>bigbag gv´22</t>
  </si>
  <si>
    <t>bigbag gha´21</t>
  </si>
  <si>
    <t>bigbag tuin'21</t>
  </si>
  <si>
    <t>bigbag gv´21</t>
  </si>
  <si>
    <t>bigbag gha´20</t>
  </si>
  <si>
    <t>bigbag tuin'20</t>
  </si>
  <si>
    <t>bigbag gv´20</t>
  </si>
  <si>
    <t>bigbag gha´19</t>
  </si>
  <si>
    <t>bigbag tuin'19</t>
  </si>
  <si>
    <t>bigbag gv´19</t>
  </si>
  <si>
    <t>bigbag gha´18</t>
  </si>
  <si>
    <t>bigbag tuin'18</t>
  </si>
  <si>
    <t>bigbag gv´18</t>
  </si>
  <si>
    <t>totaal</t>
  </si>
  <si>
    <t>Totaal/prognose**</t>
  </si>
  <si>
    <t>hoogste</t>
  </si>
  <si>
    <t>maanden geregistreerd</t>
  </si>
  <si>
    <t>hoeveelheid (ton/jaar)</t>
  </si>
  <si>
    <t>kg per bigbag</t>
  </si>
  <si>
    <t>Bezoekers op de Milieustraat per maand</t>
  </si>
  <si>
    <t>B3a: Overzichtstekening en onderhoudsniveau</t>
  </si>
  <si>
    <t xml:space="preserve">B3b: Overzicht beheer en onderhoudsmaatregelen </t>
  </si>
  <si>
    <t>B4: Bezoekers Milieustation Hellevoetsluis</t>
  </si>
  <si>
    <t xml:space="preserve">B5: Aantallen bigbags </t>
  </si>
  <si>
    <t>B1: Afvalhoeveelheden (totaal gemeente Hellevoetsluis)</t>
  </si>
  <si>
    <t>B2b: Afvalstromen op Milieustraat Hellevoetsluis</t>
  </si>
  <si>
    <t>Ontwikkelingen per jaar:</t>
  </si>
  <si>
    <t>2007:</t>
  </si>
  <si>
    <t>Start MC voor OPK</t>
  </si>
  <si>
    <t>2012:</t>
  </si>
  <si>
    <t>Vernieuwde MS</t>
  </si>
  <si>
    <t>dec.'16:</t>
  </si>
  <si>
    <t>Matrassen op MS</t>
  </si>
  <si>
    <t>2004:</t>
  </si>
  <si>
    <t>Ondergr.VC REST</t>
  </si>
  <si>
    <t>2008:</t>
  </si>
  <si>
    <t>Start WC met PVA</t>
  </si>
  <si>
    <t>Start MC kunststof</t>
  </si>
  <si>
    <t>2018:</t>
  </si>
  <si>
    <t>Oudenhoorn</t>
  </si>
  <si>
    <t>2005:</t>
  </si>
  <si>
    <t>Start kringloopgoederen</t>
  </si>
  <si>
    <t>Frituurvet op MS</t>
  </si>
  <si>
    <t>nov.'15:</t>
  </si>
  <si>
    <t>PMD ipv PVA</t>
  </si>
  <si>
    <t>2021:</t>
  </si>
  <si>
    <t>Nieuwe OC's</t>
  </si>
  <si>
    <t>Hoeveelheden (* 1.000 kg) per jaar</t>
  </si>
  <si>
    <t>Hoeveelheid (in kg)  per inwoner</t>
  </si>
  <si>
    <t>21 tov 20</t>
  </si>
  <si>
    <t>scheidings%</t>
  </si>
  <si>
    <t>bronscheiding</t>
  </si>
  <si>
    <t>nascheiding</t>
  </si>
  <si>
    <t>scheidings% conform RWS</t>
  </si>
  <si>
    <t>%nasorteren</t>
  </si>
  <si>
    <t>ongesorteerd</t>
  </si>
  <si>
    <t>rest</t>
  </si>
  <si>
    <t>grof huisvuil (ghv)</t>
  </si>
  <si>
    <t xml:space="preserve">gesorteerd </t>
  </si>
  <si>
    <t>gft</t>
  </si>
  <si>
    <t>opk</t>
  </si>
  <si>
    <t>glas</t>
  </si>
  <si>
    <t>textiel</t>
  </si>
  <si>
    <t>plastic</t>
  </si>
  <si>
    <t>kca</t>
  </si>
  <si>
    <t>gesorteerd ghv</t>
  </si>
  <si>
    <t xml:space="preserve"> asbest</t>
  </si>
  <si>
    <t xml:space="preserve"> banden</t>
  </si>
  <si>
    <t xml:space="preserve"> dakbedekking</t>
  </si>
  <si>
    <t xml:space="preserve"> drukhouders</t>
  </si>
  <si>
    <t xml:space="preserve"> matrassen</t>
  </si>
  <si>
    <t xml:space="preserve"> metaal</t>
  </si>
  <si>
    <t xml:space="preserve"> frituurvet</t>
  </si>
  <si>
    <t xml:space="preserve"> gips</t>
  </si>
  <si>
    <t xml:space="preserve"> vlakglas</t>
  </si>
  <si>
    <t xml:space="preserve"> grond</t>
  </si>
  <si>
    <t xml:space="preserve"> hout: bielzen</t>
  </si>
  <si>
    <t xml:space="preserve"> hout: B</t>
  </si>
  <si>
    <t xml:space="preserve"> kringloop</t>
  </si>
  <si>
    <t xml:space="preserve"> hard kunststof</t>
  </si>
  <si>
    <t xml:space="preserve"> piepschuim/EPS</t>
  </si>
  <si>
    <t xml:space="preserve"> tapijt</t>
  </si>
  <si>
    <t xml:space="preserve"> tuinafval</t>
  </si>
  <si>
    <t xml:space="preserve"> schoon puin</t>
  </si>
  <si>
    <t xml:space="preserve"> web</t>
  </si>
  <si>
    <t>verbouwrest*</t>
  </si>
  <si>
    <t>melden DCMR Milieustraat: minder dan 50 kg opslag (25a26ton): afvalhoeveelheden KCA, asbest, frituurvet, c-hout en verbouwingsafval</t>
  </si>
  <si>
    <t>* verbouwingsrest en grof huisvuil (sinds 2011) worden nagescheden (= is geen bronscheiding)</t>
  </si>
  <si>
    <t>Matrassen</t>
  </si>
  <si>
    <t>Piepschuim</t>
  </si>
  <si>
    <t>Glas (3kleur)</t>
  </si>
  <si>
    <t>Zie tabel ‘aantal transporten’*¹</t>
  </si>
  <si>
    <t>D</t>
  </si>
  <si>
    <t>Nb</t>
  </si>
  <si>
    <t>8x1,5m3</t>
  </si>
  <si>
    <t>5 en 6</t>
  </si>
  <si>
    <t>9 en 10</t>
  </si>
  <si>
    <t>16 en 17</t>
  </si>
  <si>
    <t>3x240 ltr in kunststof bak</t>
  </si>
  <si>
    <t>8 karren (trolleys)</t>
  </si>
  <si>
    <t>Restrictie (toelichting onderaan)</t>
  </si>
  <si>
    <t>Vrije plek</t>
  </si>
  <si>
    <t>Autobanden(excl. velg!)</t>
  </si>
  <si>
    <t>Container soort</t>
  </si>
  <si>
    <t>Harde kunststoffen</t>
  </si>
  <si>
    <t>7: Kleppen zoveel mogelijk gesloten ivm verwaaiing</t>
  </si>
  <si>
    <t>5 en 7</t>
  </si>
  <si>
    <t>Bovengronds</t>
  </si>
  <si>
    <t>2 x 3m3</t>
  </si>
  <si>
    <t>1.100 ltr</t>
  </si>
  <si>
    <t>1.200 ltr cocon met gaas</t>
  </si>
  <si>
    <t>Open afzet met kleppen (afsluitbaar)</t>
  </si>
  <si>
    <t>2 x 2.000 ltr</t>
  </si>
  <si>
    <t>Aanbieder per dag</t>
  </si>
  <si>
    <t>gemiddeld ma - vr (8 uur):</t>
  </si>
  <si>
    <t>bezoekers/uur</t>
  </si>
  <si>
    <t>bez./minuut</t>
  </si>
  <si>
    <t>gemiddeld za (4 uur):</t>
  </si>
  <si>
    <t>Gemiddeld aantal aanbieders per dag</t>
  </si>
  <si>
    <t>(zaterdagochtend = 4 uur)</t>
  </si>
  <si>
    <t>gemiddeld o.b.v. maanden: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</si>
  <si>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</si>
  <si>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</si>
  <si>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</si>
  <si>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</si>
  <si>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</si>
  <si>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</si>
  <si>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</si>
  <si>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</si>
  <si>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</si>
  <si>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</si>
  <si>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</si>
  <si>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</si>
  <si>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ma</t>
  </si>
  <si>
    <t>di</t>
  </si>
  <si>
    <t>wo</t>
  </si>
  <si>
    <t>do</t>
  </si>
  <si>
    <t>vr</t>
  </si>
  <si>
    <t>za</t>
  </si>
  <si>
    <t>gemiddeld</t>
  </si>
  <si>
    <t>Gem.'21</t>
  </si>
  <si>
    <t>Gem.'20</t>
  </si>
  <si>
    <t>Gem.'19</t>
  </si>
  <si>
    <t>B4a: Bezoekers Milieustation Hellevoetsluis per MAAND</t>
  </si>
  <si>
    <t>B4b: Bezoekers Milieustation Hellevoetsluis per DAG voor 2022 tm 2019</t>
  </si>
  <si>
    <t>Bron: Afvalmonitor Hellevoetsluis (vanaf maart 2022 nieuwe registratie)</t>
  </si>
  <si>
    <t>Slot</t>
  </si>
  <si>
    <t>juli tm december 2021</t>
  </si>
  <si>
    <t>januari 2021 tm juni</t>
  </si>
  <si>
    <t>Som van route wijkcont.:</t>
  </si>
  <si>
    <t>Som van vaste route/dag:</t>
  </si>
  <si>
    <t>Som van rit op afroep</t>
  </si>
  <si>
    <t>Inzamelvoertuig dat de wijkcontainers (glas, PMD en textiel) komen legen. Meestal een vaste route.</t>
  </si>
  <si>
    <t>Inzamelvoertuig dat in een vaste route containers in Hellevoetsluis komt legen.</t>
  </si>
  <si>
    <t>Inzamelvoertuig dat op afroep en dus op afspraak afval(containers) komt weghalen. Deze ritten zijn planbaar voor de beheerder.</t>
  </si>
  <si>
    <t>B6: Rijbewegingen afvaltransporten van/naar milieustraat per dag</t>
  </si>
  <si>
    <t>PVA / PMD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</si>
</sst>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_-* #,##0_-;_-* #,##0\-;_-* &quot;-&quot;??_-;_-@_-"/>
    <numFmt numFmtId="165" formatCode="_-&quot;€&quot;\ * #,##0.00_-;_-&quot;€&quot;\ * #,##0.00\-;_-&quot;€&quot;\ * &quot;-&quot;??_-;_-@_-"/>
    <numFmt numFmtId="166" formatCode="_-&quot;€&quot;\ * #,##0_-;_-&quot;€&quot;\ * #,##0\-;_-&quot;€&quot;\ * &quot;-&quot;??_-;_-@_-"/>
    <numFmt numFmtId="167" formatCode="0.0"/>
    <numFmt numFmtId="168" formatCode="_-* #,##0.00_-;_-* #,##0.00\-;_-* &quot;-&quot;??_-;_-@_-"/>
    <numFmt numFmtId="169" formatCode="_-&quot;fl&quot;\ * #,##0.00_-;_-&quot;fl&quot;\ * #,##0.00\-;_-&quot;fl&quot;\ * &quot;-&quot;??_-;_-@_-"/>
    <numFmt numFmtId="170" formatCode="_-[$€]\ * #,##0.00_-;_-[$€]\ * #,##0.00\-;_-[$€]\ * &quot;-&quot;??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808080"/>
      <name val="Arial"/>
      <family val="2"/>
    </font>
    <font>
      <sz val="22"/>
      <color rgb="FFFFFFFF"/>
      <name val="Arial"/>
      <family val="2"/>
    </font>
    <font>
      <sz val="11"/>
      <color rgb="FFFFFFFF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800000"/>
      <name val="Arial"/>
      <family val="2"/>
    </font>
    <font>
      <sz val="11"/>
      <color rgb="FF0000FF"/>
      <name val="Arial"/>
      <family val="2"/>
    </font>
    <font>
      <sz val="11"/>
      <color rgb="FF3366FF"/>
      <name val="Arial"/>
      <family val="2"/>
    </font>
    <font>
      <sz val="11"/>
      <color rgb="FF00B050"/>
      <name val="Arial"/>
      <family val="2"/>
    </font>
    <font>
      <sz val="11"/>
      <color rgb="FF92D050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Times New Roman"/>
      <family val="1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rgb="FF00B0F0"/>
      <name val="Arial"/>
      <family val="2"/>
    </font>
    <font>
      <b/>
      <sz val="9"/>
      <color rgb="FFC00000"/>
      <name val="Arial"/>
      <family val="2"/>
    </font>
    <font>
      <b/>
      <sz val="9"/>
      <color rgb="FF00B050"/>
      <name val="Arial"/>
      <family val="2"/>
    </font>
    <font>
      <b/>
      <sz val="9"/>
      <color rgb="FF92D05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u/>
      <sz val="8"/>
      <color theme="0"/>
      <name val="Arial"/>
      <family val="2"/>
    </font>
    <font>
      <sz val="8"/>
      <color indexed="62"/>
      <name val="Arial"/>
      <family val="2"/>
    </font>
    <font>
      <sz val="10"/>
      <name val="Arial"/>
      <family val="2"/>
    </font>
    <font>
      <sz val="8"/>
      <color indexed="18"/>
      <name val="Arial"/>
      <family val="2"/>
    </font>
    <font>
      <sz val="10"/>
      <color theme="0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6"/>
      <color theme="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6"/>
      <color indexed="23"/>
      <name val="Arial"/>
      <family val="2"/>
    </font>
    <font>
      <sz val="6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i/>
      <sz val="6"/>
      <name val="Arial"/>
      <family val="2"/>
    </font>
    <font>
      <i/>
      <sz val="8"/>
      <color theme="0"/>
      <name val="Arial"/>
      <family val="2"/>
    </font>
    <font>
      <u/>
      <sz val="10"/>
      <color indexed="12"/>
      <name val="Arial"/>
      <family val="2"/>
    </font>
    <font>
      <u/>
      <sz val="8"/>
      <name val="Arial"/>
      <family val="2"/>
    </font>
    <font>
      <i/>
      <sz val="10"/>
      <name val="Arial"/>
      <family val="2"/>
    </font>
    <font>
      <b/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2" fillId="0" borderId="0"/>
    <xf numFmtId="170" fontId="32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168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2" fillId="0" borderId="0"/>
    <xf numFmtId="168" fontId="32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indent="6"/>
    </xf>
    <xf numFmtId="0" fontId="5" fillId="0" borderId="0" xfId="0" applyFont="1" applyAlignment="1">
      <alignment horizontal="left" vertical="center" indent="6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 indent="2"/>
    </xf>
    <xf numFmtId="0" fontId="2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Border="1"/>
    <xf numFmtId="0" fontId="27" fillId="0" borderId="0" xfId="0" applyFont="1" applyBorder="1"/>
    <xf numFmtId="0" fontId="28" fillId="3" borderId="3" xfId="0" applyFont="1" applyFill="1" applyBorder="1" applyAlignment="1">
      <alignment horizontal="right"/>
    </xf>
    <xf numFmtId="0" fontId="29" fillId="3" borderId="4" xfId="0" applyFont="1" applyFill="1" applyBorder="1" applyAlignment="1">
      <alignment horizontal="left"/>
    </xf>
    <xf numFmtId="0" fontId="28" fillId="3" borderId="5" xfId="0" applyFont="1" applyFill="1" applyBorder="1" applyAlignment="1">
      <alignment horizontal="left"/>
    </xf>
    <xf numFmtId="0" fontId="30" fillId="3" borderId="5" xfId="0" applyFont="1" applyFill="1" applyBorder="1" applyAlignment="1">
      <alignment horizontal="center"/>
    </xf>
    <xf numFmtId="0" fontId="30" fillId="3" borderId="6" xfId="0" applyFont="1" applyFill="1" applyBorder="1"/>
    <xf numFmtId="0" fontId="28" fillId="3" borderId="3" xfId="0" applyFont="1" applyFill="1" applyBorder="1" applyAlignment="1">
      <alignment horizontal="center"/>
    </xf>
    <xf numFmtId="0" fontId="28" fillId="3" borderId="7" xfId="0" applyFont="1" applyFill="1" applyBorder="1" applyAlignment="1">
      <alignment horizontal="center"/>
    </xf>
    <xf numFmtId="20" fontId="28" fillId="3" borderId="7" xfId="0" applyNumberFormat="1" applyFont="1" applyFill="1" applyBorder="1" applyAlignment="1">
      <alignment horizontal="center"/>
    </xf>
    <xf numFmtId="0" fontId="28" fillId="3" borderId="8" xfId="0" applyFont="1" applyFill="1" applyBorder="1" applyAlignment="1">
      <alignment horizontal="center"/>
    </xf>
    <xf numFmtId="0" fontId="28" fillId="3" borderId="9" xfId="0" applyFont="1" applyFill="1" applyBorder="1" applyAlignment="1">
      <alignment horizontal="left"/>
    </xf>
    <xf numFmtId="0" fontId="28" fillId="3" borderId="9" xfId="0" applyFont="1" applyFill="1" applyBorder="1" applyAlignment="1">
      <alignment horizontal="center"/>
    </xf>
    <xf numFmtId="0" fontId="28" fillId="3" borderId="10" xfId="0" applyFont="1" applyFill="1" applyBorder="1" applyAlignment="1">
      <alignment horizontal="center"/>
    </xf>
    <xf numFmtId="0" fontId="28" fillId="3" borderId="11" xfId="0" applyFont="1" applyFill="1" applyBorder="1" applyAlignment="1">
      <alignment horizontal="center"/>
    </xf>
    <xf numFmtId="0" fontId="27" fillId="0" borderId="12" xfId="0" applyFont="1" applyFill="1" applyBorder="1" applyAlignment="1"/>
    <xf numFmtId="3" fontId="31" fillId="0" borderId="12" xfId="0" applyNumberFormat="1" applyFont="1" applyBorder="1" applyAlignment="1">
      <alignment horizontal="right"/>
    </xf>
    <xf numFmtId="9" fontId="27" fillId="0" borderId="0" xfId="2" applyFont="1" applyBorder="1" applyAlignment="1">
      <alignment horizontal="right"/>
    </xf>
    <xf numFmtId="0" fontId="31" fillId="0" borderId="7" xfId="0" applyFont="1" applyBorder="1" applyAlignment="1">
      <alignment horizontal="right"/>
    </xf>
    <xf numFmtId="0" fontId="27" fillId="0" borderId="7" xfId="0" applyFont="1" applyBorder="1" applyAlignment="1">
      <alignment horizontal="right"/>
    </xf>
    <xf numFmtId="0" fontId="33" fillId="0" borderId="13" xfId="0" applyFont="1" applyBorder="1" applyAlignment="1">
      <alignment horizontal="right"/>
    </xf>
    <xf numFmtId="0" fontId="31" fillId="0" borderId="12" xfId="0" applyFont="1" applyBorder="1" applyAlignment="1">
      <alignment horizontal="right"/>
    </xf>
    <xf numFmtId="0" fontId="31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/>
    </xf>
    <xf numFmtId="0" fontId="31" fillId="0" borderId="10" xfId="0" applyFont="1" applyBorder="1" applyAlignment="1">
      <alignment horizontal="right"/>
    </xf>
    <xf numFmtId="0" fontId="27" fillId="0" borderId="10" xfId="0" applyFont="1" applyBorder="1" applyAlignment="1">
      <alignment horizontal="right"/>
    </xf>
    <xf numFmtId="16" fontId="28" fillId="3" borderId="4" xfId="0" applyNumberFormat="1" applyFont="1" applyFill="1" applyBorder="1" applyAlignment="1">
      <alignment horizontal="right"/>
    </xf>
    <xf numFmtId="0" fontId="28" fillId="3" borderId="5" xfId="0" applyFont="1" applyFill="1" applyBorder="1" applyAlignment="1">
      <alignment horizontal="right"/>
    </xf>
    <xf numFmtId="0" fontId="28" fillId="3" borderId="6" xfId="0" applyFont="1" applyFill="1" applyBorder="1" applyAlignment="1">
      <alignment horizontal="right"/>
    </xf>
    <xf numFmtId="3" fontId="28" fillId="3" borderId="4" xfId="0" applyNumberFormat="1" applyFont="1" applyFill="1" applyBorder="1" applyAlignment="1">
      <alignment horizontal="right"/>
    </xf>
    <xf numFmtId="1" fontId="28" fillId="3" borderId="4" xfId="0" applyNumberFormat="1" applyFont="1" applyFill="1" applyBorder="1" applyAlignment="1">
      <alignment horizontal="right"/>
    </xf>
    <xf numFmtId="1" fontId="28" fillId="3" borderId="5" xfId="0" applyNumberFormat="1" applyFont="1" applyFill="1" applyBorder="1" applyAlignment="1">
      <alignment horizontal="right"/>
    </xf>
    <xf numFmtId="1" fontId="28" fillId="3" borderId="6" xfId="0" applyNumberFormat="1" applyFont="1" applyFill="1" applyBorder="1" applyAlignment="1">
      <alignment horizontal="right"/>
    </xf>
    <xf numFmtId="0" fontId="26" fillId="4" borderId="0" xfId="0" applyFont="1" applyFill="1" applyBorder="1" applyAlignment="1"/>
    <xf numFmtId="0" fontId="28" fillId="3" borderId="3" xfId="0" applyFont="1" applyFill="1" applyBorder="1" applyAlignment="1"/>
    <xf numFmtId="0" fontId="29" fillId="3" borderId="5" xfId="0" applyFont="1" applyFill="1" applyBorder="1" applyAlignment="1"/>
    <xf numFmtId="0" fontId="28" fillId="3" borderId="5" xfId="0" applyFont="1" applyFill="1" applyBorder="1" applyAlignment="1"/>
    <xf numFmtId="0" fontId="28" fillId="3" borderId="14" xfId="0" applyFont="1" applyFill="1" applyBorder="1" applyAlignment="1"/>
    <xf numFmtId="0" fontId="28" fillId="3" borderId="10" xfId="0" applyFont="1" applyFill="1" applyBorder="1" applyAlignment="1"/>
    <xf numFmtId="0" fontId="28" fillId="3" borderId="11" xfId="0" applyFont="1" applyFill="1" applyBorder="1" applyAlignment="1"/>
    <xf numFmtId="0" fontId="28" fillId="3" borderId="15" xfId="0" applyFont="1" applyFill="1" applyBorder="1" applyAlignment="1"/>
    <xf numFmtId="0" fontId="28" fillId="3" borderId="7" xfId="0" applyFont="1" applyFill="1" applyBorder="1" applyAlignment="1"/>
    <xf numFmtId="0" fontId="28" fillId="3" borderId="16" xfId="0" applyFont="1" applyFill="1" applyBorder="1" applyAlignment="1"/>
    <xf numFmtId="0" fontId="34" fillId="3" borderId="9" xfId="0" applyFont="1" applyFill="1" applyBorder="1" applyAlignment="1"/>
    <xf numFmtId="0" fontId="28" fillId="3" borderId="11" xfId="0" applyFont="1" applyFill="1" applyBorder="1" applyAlignment="1">
      <alignment wrapText="1"/>
    </xf>
    <xf numFmtId="0" fontId="28" fillId="3" borderId="5" xfId="0" applyFont="1" applyFill="1" applyBorder="1" applyAlignment="1">
      <alignment wrapText="1"/>
    </xf>
    <xf numFmtId="0" fontId="28" fillId="3" borderId="6" xfId="0" applyFont="1" applyFill="1" applyBorder="1" applyAlignment="1">
      <alignment wrapText="1"/>
    </xf>
    <xf numFmtId="3" fontId="27" fillId="0" borderId="12" xfId="0" applyNumberFormat="1" applyFont="1" applyFill="1" applyBorder="1" applyAlignment="1"/>
    <xf numFmtId="9" fontId="27" fillId="0" borderId="13" xfId="2" applyFont="1" applyFill="1" applyBorder="1" applyAlignment="1"/>
    <xf numFmtId="3" fontId="33" fillId="0" borderId="0" xfId="0" applyNumberFormat="1" applyFont="1" applyFill="1" applyBorder="1" applyAlignment="1"/>
    <xf numFmtId="3" fontId="33" fillId="0" borderId="13" xfId="0" applyNumberFormat="1" applyFont="1" applyFill="1" applyBorder="1" applyAlignment="1"/>
    <xf numFmtId="3" fontId="28" fillId="3" borderId="3" xfId="0" applyNumberFormat="1" applyFont="1" applyFill="1" applyBorder="1" applyAlignment="1"/>
    <xf numFmtId="3" fontId="28" fillId="3" borderId="8" xfId="0" applyNumberFormat="1" applyFont="1" applyFill="1" applyBorder="1" applyAlignment="1"/>
    <xf numFmtId="3" fontId="28" fillId="3" borderId="7" xfId="0" applyNumberFormat="1" applyFont="1" applyFill="1" applyBorder="1" applyAlignment="1"/>
    <xf numFmtId="0" fontId="28" fillId="3" borderId="9" xfId="0" applyFont="1" applyFill="1" applyBorder="1" applyAlignment="1"/>
    <xf numFmtId="3" fontId="28" fillId="3" borderId="9" xfId="0" applyNumberFormat="1" applyFont="1" applyFill="1" applyBorder="1" applyAlignment="1"/>
    <xf numFmtId="3" fontId="28" fillId="3" borderId="11" xfId="0" applyNumberFormat="1" applyFont="1" applyFill="1" applyBorder="1" applyAlignment="1"/>
    <xf numFmtId="3" fontId="28" fillId="3" borderId="10" xfId="0" applyNumberFormat="1" applyFont="1" applyFill="1" applyBorder="1" applyAlignment="1"/>
    <xf numFmtId="0" fontId="27" fillId="0" borderId="4" xfId="0" applyFont="1" applyFill="1" applyBorder="1" applyAlignment="1"/>
    <xf numFmtId="3" fontId="27" fillId="0" borderId="4" xfId="0" applyNumberFormat="1" applyFont="1" applyFill="1" applyBorder="1" applyAlignment="1"/>
    <xf numFmtId="3" fontId="27" fillId="0" borderId="5" xfId="0" applyNumberFormat="1" applyFont="1" applyFill="1" applyBorder="1" applyAlignment="1"/>
    <xf numFmtId="3" fontId="27" fillId="0" borderId="6" xfId="0" applyNumberFormat="1" applyFont="1" applyFill="1" applyBorder="1" applyAlignment="1"/>
    <xf numFmtId="1" fontId="27" fillId="0" borderId="12" xfId="0" applyNumberFormat="1" applyFont="1" applyFill="1" applyBorder="1" applyAlignment="1"/>
    <xf numFmtId="1" fontId="27" fillId="0" borderId="0" xfId="0" applyNumberFormat="1" applyFont="1" applyFill="1" applyBorder="1" applyAlignment="1"/>
    <xf numFmtId="0" fontId="0" fillId="0" borderId="0" xfId="0" applyFill="1" applyBorder="1" applyAlignment="1"/>
    <xf numFmtId="1" fontId="27" fillId="0" borderId="13" xfId="0" applyNumberFormat="1" applyFont="1" applyFill="1" applyBorder="1" applyAlignment="1"/>
    <xf numFmtId="0" fontId="27" fillId="0" borderId="9" xfId="0" applyFont="1" applyFill="1" applyBorder="1" applyAlignment="1"/>
    <xf numFmtId="0" fontId="27" fillId="0" borderId="3" xfId="0" applyFont="1" applyFill="1" applyBorder="1" applyAlignment="1"/>
    <xf numFmtId="164" fontId="35" fillId="0" borderId="3" xfId="1" applyNumberFormat="1" applyFont="1" applyFill="1" applyBorder="1" applyAlignment="1"/>
    <xf numFmtId="166" fontId="27" fillId="0" borderId="8" xfId="3" applyNumberFormat="1" applyFont="1" applyFill="1" applyBorder="1" applyAlignment="1"/>
    <xf numFmtId="164" fontId="36" fillId="0" borderId="7" xfId="1" applyNumberFormat="1" applyFont="1" applyFill="1" applyBorder="1" applyAlignment="1"/>
    <xf numFmtId="164" fontId="36" fillId="0" borderId="8" xfId="1" applyNumberFormat="1" applyFont="1" applyFill="1" applyBorder="1" applyAlignment="1"/>
    <xf numFmtId="164" fontId="35" fillId="0" borderId="9" xfId="1" applyNumberFormat="1" applyFont="1" applyFill="1" applyBorder="1" applyAlignment="1"/>
    <xf numFmtId="166" fontId="27" fillId="0" borderId="11" xfId="3" applyNumberFormat="1" applyFont="1" applyFill="1" applyBorder="1" applyAlignment="1"/>
    <xf numFmtId="1" fontId="36" fillId="0" borderId="10" xfId="1" applyNumberFormat="1" applyFont="1" applyFill="1" applyBorder="1" applyAlignment="1"/>
    <xf numFmtId="164" fontId="36" fillId="0" borderId="10" xfId="1" applyNumberFormat="1" applyFont="1" applyFill="1" applyBorder="1" applyAlignment="1"/>
    <xf numFmtId="0" fontId="6" fillId="2" borderId="0" xfId="0" applyFont="1" applyFill="1" applyAlignment="1">
      <alignment horizontal="center" vertical="center"/>
    </xf>
    <xf numFmtId="0" fontId="0" fillId="0" borderId="0" xfId="0" applyFont="1"/>
    <xf numFmtId="0" fontId="29" fillId="2" borderId="4" xfId="0" applyFont="1" applyFill="1" applyBorder="1"/>
    <xf numFmtId="0" fontId="37" fillId="2" borderId="5" xfId="0" applyFont="1" applyFill="1" applyBorder="1"/>
    <xf numFmtId="0" fontId="28" fillId="2" borderId="5" xfId="0" applyFont="1" applyFill="1" applyBorder="1"/>
    <xf numFmtId="0" fontId="28" fillId="2" borderId="6" xfId="0" applyFont="1" applyFill="1" applyBorder="1"/>
    <xf numFmtId="0" fontId="27" fillId="0" borderId="7" xfId="0" applyFont="1" applyFill="1" applyBorder="1"/>
    <xf numFmtId="0" fontId="27" fillId="0" borderId="7" xfId="0" quotePrefix="1" applyFont="1" applyFill="1" applyBorder="1"/>
    <xf numFmtId="0" fontId="27" fillId="0" borderId="8" xfId="0" applyFont="1" applyFill="1" applyBorder="1"/>
    <xf numFmtId="0" fontId="27" fillId="0" borderId="12" xfId="0" quotePrefix="1" applyFont="1" applyFill="1" applyBorder="1"/>
    <xf numFmtId="0" fontId="27" fillId="0" borderId="0" xfId="0" applyFont="1" applyFill="1" applyBorder="1"/>
    <xf numFmtId="0" fontId="27" fillId="0" borderId="0" xfId="0" quotePrefix="1" applyFont="1" applyFill="1" applyBorder="1"/>
    <xf numFmtId="46" fontId="27" fillId="0" borderId="0" xfId="0" quotePrefix="1" applyNumberFormat="1" applyFont="1" applyFill="1" applyBorder="1"/>
    <xf numFmtId="0" fontId="27" fillId="0" borderId="13" xfId="0" applyFont="1" applyFill="1" applyBorder="1"/>
    <xf numFmtId="46" fontId="27" fillId="0" borderId="9" xfId="0" quotePrefix="1" applyNumberFormat="1" applyFont="1" applyFill="1" applyBorder="1"/>
    <xf numFmtId="0" fontId="27" fillId="0" borderId="10" xfId="0" applyFont="1" applyFill="1" applyBorder="1"/>
    <xf numFmtId="46" fontId="27" fillId="0" borderId="10" xfId="0" quotePrefix="1" applyNumberFormat="1" applyFont="1" applyFill="1" applyBorder="1"/>
    <xf numFmtId="0" fontId="27" fillId="0" borderId="11" xfId="0" applyFont="1" applyFill="1" applyBorder="1"/>
    <xf numFmtId="0" fontId="38" fillId="0" borderId="0" xfId="0" applyFont="1" applyFill="1"/>
    <xf numFmtId="0" fontId="39" fillId="0" borderId="0" xfId="0" applyFont="1" applyFill="1"/>
    <xf numFmtId="0" fontId="27" fillId="0" borderId="0" xfId="0" applyFont="1" applyFill="1"/>
    <xf numFmtId="0" fontId="29" fillId="5" borderId="0" xfId="0" applyFont="1" applyFill="1"/>
    <xf numFmtId="0" fontId="28" fillId="5" borderId="0" xfId="0" applyFont="1" applyFill="1"/>
    <xf numFmtId="0" fontId="38" fillId="6" borderId="0" xfId="0" applyFont="1" applyFill="1"/>
    <xf numFmtId="0" fontId="38" fillId="6" borderId="0" xfId="0" applyFont="1" applyFill="1" applyBorder="1"/>
    <xf numFmtId="0" fontId="28" fillId="5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27" fillId="6" borderId="0" xfId="0" applyFont="1" applyFill="1" applyAlignment="1">
      <alignment horizontal="center"/>
    </xf>
    <xf numFmtId="0" fontId="27" fillId="6" borderId="0" xfId="0" applyFont="1" applyFill="1"/>
    <xf numFmtId="9" fontId="29" fillId="5" borderId="0" xfId="0" applyNumberFormat="1" applyFont="1" applyFill="1"/>
    <xf numFmtId="9" fontId="38" fillId="0" borderId="0" xfId="0" applyNumberFormat="1" applyFont="1" applyFill="1"/>
    <xf numFmtId="9" fontId="27" fillId="0" borderId="0" xfId="0" applyNumberFormat="1" applyFont="1" applyFill="1"/>
    <xf numFmtId="9" fontId="28" fillId="5" borderId="0" xfId="0" applyNumberFormat="1" applyFont="1" applyFill="1"/>
    <xf numFmtId="0" fontId="40" fillId="0" borderId="0" xfId="0" applyFont="1" applyFill="1"/>
    <xf numFmtId="9" fontId="41" fillId="5" borderId="0" xfId="0" applyNumberFormat="1" applyFont="1" applyFill="1"/>
    <xf numFmtId="9" fontId="40" fillId="0" borderId="0" xfId="0" applyNumberFormat="1" applyFont="1" applyFill="1"/>
    <xf numFmtId="0" fontId="35" fillId="0" borderId="0" xfId="0" applyFont="1" applyFill="1"/>
    <xf numFmtId="0" fontId="38" fillId="0" borderId="1" xfId="0" applyFont="1" applyFill="1" applyBorder="1"/>
    <xf numFmtId="0" fontId="39" fillId="0" borderId="2" xfId="0" applyFont="1" applyFill="1" applyBorder="1"/>
    <xf numFmtId="0" fontId="27" fillId="0" borderId="2" xfId="0" applyFont="1" applyFill="1" applyBorder="1"/>
    <xf numFmtId="3" fontId="29" fillId="5" borderId="2" xfId="0" applyNumberFormat="1" applyFont="1" applyFill="1" applyBorder="1"/>
    <xf numFmtId="3" fontId="38" fillId="0" borderId="2" xfId="0" applyNumberFormat="1" applyFont="1" applyFill="1" applyBorder="1"/>
    <xf numFmtId="3" fontId="38" fillId="6" borderId="2" xfId="0" applyNumberFormat="1" applyFont="1" applyFill="1" applyBorder="1"/>
    <xf numFmtId="0" fontId="38" fillId="0" borderId="17" xfId="0" applyFont="1" applyFill="1" applyBorder="1"/>
    <xf numFmtId="0" fontId="39" fillId="0" borderId="0" xfId="0" applyFont="1" applyFill="1" applyBorder="1"/>
    <xf numFmtId="3" fontId="29" fillId="5" borderId="0" xfId="0" applyNumberFormat="1" applyFont="1" applyFill="1" applyBorder="1"/>
    <xf numFmtId="3" fontId="38" fillId="0" borderId="0" xfId="0" applyNumberFormat="1" applyFont="1" applyFill="1" applyBorder="1"/>
    <xf numFmtId="3" fontId="38" fillId="6" borderId="0" xfId="0" applyNumberFormat="1" applyFont="1" applyFill="1" applyBorder="1"/>
    <xf numFmtId="0" fontId="42" fillId="0" borderId="0" xfId="0" applyFont="1" applyFill="1" applyAlignment="1">
      <alignment horizontal="center"/>
    </xf>
    <xf numFmtId="0" fontId="38" fillId="0" borderId="5" xfId="0" applyFont="1" applyFill="1" applyBorder="1"/>
    <xf numFmtId="0" fontId="39" fillId="0" borderId="5" xfId="0" applyFont="1" applyFill="1" applyBorder="1"/>
    <xf numFmtId="0" fontId="43" fillId="0" borderId="5" xfId="0" applyFont="1" applyFill="1" applyBorder="1"/>
    <xf numFmtId="3" fontId="29" fillId="5" borderId="5" xfId="0" applyNumberFormat="1" applyFont="1" applyFill="1" applyBorder="1"/>
    <xf numFmtId="3" fontId="38" fillId="0" borderId="5" xfId="0" applyNumberFormat="1" applyFont="1" applyFill="1" applyBorder="1"/>
    <xf numFmtId="167" fontId="38" fillId="6" borderId="5" xfId="0" applyNumberFormat="1" applyFont="1" applyFill="1" applyBorder="1"/>
    <xf numFmtId="167" fontId="38" fillId="0" borderId="5" xfId="0" applyNumberFormat="1" applyFont="1" applyFill="1" applyBorder="1"/>
    <xf numFmtId="0" fontId="35" fillId="0" borderId="0" xfId="0" applyFont="1" applyFill="1" applyBorder="1"/>
    <xf numFmtId="0" fontId="42" fillId="0" borderId="0" xfId="0" applyFont="1" applyFill="1" applyBorder="1"/>
    <xf numFmtId="3" fontId="28" fillId="5" borderId="0" xfId="0" applyNumberFormat="1" applyFont="1" applyFill="1" applyBorder="1"/>
    <xf numFmtId="3" fontId="27" fillId="0" borderId="0" xfId="0" applyNumberFormat="1" applyFont="1" applyFill="1" applyBorder="1"/>
    <xf numFmtId="167" fontId="27" fillId="6" borderId="0" xfId="0" applyNumberFormat="1" applyFont="1" applyFill="1" applyBorder="1"/>
    <xf numFmtId="167" fontId="27" fillId="0" borderId="0" xfId="0" applyNumberFormat="1" applyFont="1" applyFill="1" applyBorder="1"/>
    <xf numFmtId="9" fontId="42" fillId="0" borderId="0" xfId="0" applyNumberFormat="1" applyFont="1" applyFill="1" applyBorder="1"/>
    <xf numFmtId="3" fontId="28" fillId="5" borderId="0" xfId="0" applyNumberFormat="1" applyFont="1" applyFill="1" applyBorder="1" applyAlignment="1">
      <alignment horizontal="right"/>
    </xf>
    <xf numFmtId="3" fontId="27" fillId="0" borderId="0" xfId="0" applyNumberFormat="1" applyFont="1" applyFill="1" applyBorder="1" applyAlignment="1">
      <alignment horizontal="right"/>
    </xf>
    <xf numFmtId="167" fontId="27" fillId="6" borderId="0" xfId="0" applyNumberFormat="1" applyFont="1" applyFill="1"/>
    <xf numFmtId="167" fontId="27" fillId="0" borderId="0" xfId="0" applyNumberFormat="1" applyFont="1" applyFill="1"/>
    <xf numFmtId="0" fontId="42" fillId="0" borderId="18" xfId="0" applyFont="1" applyFill="1" applyBorder="1"/>
    <xf numFmtId="0" fontId="44" fillId="0" borderId="18" xfId="0" applyFont="1" applyFill="1" applyBorder="1"/>
    <xf numFmtId="3" fontId="45" fillId="5" borderId="18" xfId="0" applyNumberFormat="1" applyFont="1" applyFill="1" applyBorder="1"/>
    <xf numFmtId="3" fontId="42" fillId="0" borderId="18" xfId="0" applyNumberFormat="1" applyFont="1" applyFill="1" applyBorder="1"/>
    <xf numFmtId="0" fontId="27" fillId="0" borderId="18" xfId="0" applyFont="1" applyFill="1" applyBorder="1"/>
    <xf numFmtId="167" fontId="42" fillId="6" borderId="18" xfId="0" applyNumberFormat="1" applyFont="1" applyFill="1" applyBorder="1"/>
    <xf numFmtId="167" fontId="42" fillId="0" borderId="18" xfId="0" applyNumberFormat="1" applyFont="1" applyFill="1" applyBorder="1"/>
    <xf numFmtId="0" fontId="7" fillId="0" borderId="19" xfId="0" applyFont="1" applyBorder="1" applyAlignment="1">
      <alignment vertical="center" wrapText="1"/>
    </xf>
    <xf numFmtId="0" fontId="7" fillId="0" borderId="19" xfId="0" applyFont="1" applyBorder="1" applyAlignment="1">
      <alignment horizontal="center" textRotation="90" wrapText="1"/>
    </xf>
    <xf numFmtId="0" fontId="7" fillId="0" borderId="19" xfId="0" applyFont="1" applyBorder="1" applyAlignment="1">
      <alignment horizontal="left" vertical="center" wrapText="1"/>
    </xf>
    <xf numFmtId="16" fontId="7" fillId="0" borderId="19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8" fillId="0" borderId="19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0" fillId="0" borderId="19" xfId="0" applyFont="1" applyBorder="1" applyAlignment="1">
      <alignment horizontal="justify" vertical="center" wrapText="1"/>
    </xf>
    <xf numFmtId="0" fontId="0" fillId="0" borderId="19" xfId="0" applyBorder="1" applyAlignment="1">
      <alignment vertical="top" wrapText="1"/>
    </xf>
    <xf numFmtId="0" fontId="32" fillId="0" borderId="0" xfId="4"/>
    <xf numFmtId="0" fontId="47" fillId="0" borderId="0" xfId="4" applyFont="1" applyBorder="1"/>
    <xf numFmtId="0" fontId="47" fillId="0" borderId="0" xfId="4" applyFont="1" applyBorder="1" applyAlignment="1">
      <alignment horizontal="center"/>
    </xf>
    <xf numFmtId="0" fontId="27" fillId="0" borderId="0" xfId="4" applyFont="1" applyBorder="1"/>
    <xf numFmtId="0" fontId="27" fillId="0" borderId="0" xfId="4" applyFont="1" applyBorder="1" applyAlignment="1">
      <alignment horizontal="right"/>
    </xf>
    <xf numFmtId="0" fontId="26" fillId="0" borderId="0" xfId="4" applyFont="1" applyBorder="1"/>
    <xf numFmtId="0" fontId="48" fillId="0" borderId="0" xfId="4" applyFont="1" applyBorder="1"/>
    <xf numFmtId="164" fontId="27" fillId="0" borderId="0" xfId="7" applyNumberFormat="1" applyFont="1" applyBorder="1"/>
    <xf numFmtId="164" fontId="27" fillId="0" borderId="0" xfId="4" applyNumberFormat="1" applyFont="1" applyBorder="1" applyAlignment="1">
      <alignment horizontal="right"/>
    </xf>
    <xf numFmtId="164" fontId="27" fillId="0" borderId="0" xfId="4" applyNumberFormat="1" applyFont="1" applyBorder="1"/>
    <xf numFmtId="0" fontId="27" fillId="0" borderId="14" xfId="4" applyFont="1" applyBorder="1"/>
    <xf numFmtId="164" fontId="27" fillId="0" borderId="12" xfId="7" applyNumberFormat="1" applyFont="1" applyBorder="1"/>
    <xf numFmtId="9" fontId="27" fillId="0" borderId="13" xfId="8" applyFont="1" applyBorder="1"/>
    <xf numFmtId="164" fontId="38" fillId="0" borderId="12" xfId="7" applyNumberFormat="1" applyFont="1" applyBorder="1"/>
    <xf numFmtId="0" fontId="27" fillId="0" borderId="15" xfId="4" applyFont="1" applyBorder="1"/>
    <xf numFmtId="0" fontId="27" fillId="0" borderId="15" xfId="4" applyFont="1" applyFill="1" applyBorder="1"/>
    <xf numFmtId="0" fontId="27" fillId="0" borderId="0" xfId="4" applyNumberFormat="1" applyFont="1" applyBorder="1"/>
    <xf numFmtId="0" fontId="27" fillId="0" borderId="0" xfId="4" applyNumberFormat="1" applyFont="1" applyBorder="1" applyAlignment="1">
      <alignment horizontal="right"/>
    </xf>
    <xf numFmtId="0" fontId="28" fillId="3" borderId="6" xfId="4" applyFont="1" applyFill="1" applyBorder="1"/>
    <xf numFmtId="0" fontId="28" fillId="3" borderId="0" xfId="4" applyFont="1" applyFill="1" applyBorder="1"/>
    <xf numFmtId="16" fontId="28" fillId="3" borderId="4" xfId="4" applyNumberFormat="1" applyFont="1" applyFill="1" applyBorder="1" applyAlignment="1">
      <alignment horizontal="right"/>
    </xf>
    <xf numFmtId="0" fontId="29" fillId="3" borderId="0" xfId="4" applyFont="1" applyFill="1" applyBorder="1"/>
    <xf numFmtId="0" fontId="28" fillId="3" borderId="0" xfId="4" applyFont="1" applyFill="1" applyBorder="1" applyAlignment="1">
      <alignment horizontal="right"/>
    </xf>
    <xf numFmtId="0" fontId="29" fillId="3" borderId="4" xfId="4" applyFont="1" applyFill="1" applyBorder="1"/>
    <xf numFmtId="16" fontId="28" fillId="3" borderId="4" xfId="4" applyNumberFormat="1" applyFont="1" applyFill="1" applyBorder="1" applyAlignment="1">
      <alignment horizontal="left"/>
    </xf>
    <xf numFmtId="0" fontId="28" fillId="3" borderId="19" xfId="4" applyFont="1" applyFill="1" applyBorder="1"/>
    <xf numFmtId="164" fontId="28" fillId="3" borderId="4" xfId="7" applyNumberFormat="1" applyFont="1" applyFill="1" applyBorder="1"/>
    <xf numFmtId="9" fontId="28" fillId="3" borderId="6" xfId="8" applyFont="1" applyFill="1" applyBorder="1"/>
    <xf numFmtId="0" fontId="49" fillId="0" borderId="0" xfId="0" applyFont="1"/>
    <xf numFmtId="0" fontId="3" fillId="7" borderId="20" xfId="0" applyFont="1" applyFill="1" applyBorder="1"/>
    <xf numFmtId="0" fontId="3" fillId="2" borderId="20" xfId="0" applyFont="1" applyFill="1" applyBorder="1"/>
    <xf numFmtId="0" fontId="3" fillId="9" borderId="20" xfId="0" applyFont="1" applyFill="1" applyBorder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7" fillId="0" borderId="19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 textRotation="90" wrapText="1"/>
    </xf>
    <xf numFmtId="0" fontId="20" fillId="0" borderId="19" xfId="0" applyFont="1" applyBorder="1" applyAlignment="1">
      <alignment vertical="center" wrapText="1"/>
    </xf>
    <xf numFmtId="0" fontId="5" fillId="8" borderId="0" xfId="0" applyFont="1" applyFill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10" borderId="19" xfId="0" applyFont="1" applyFill="1" applyBorder="1" applyAlignment="1">
      <alignment vertical="center" wrapText="1"/>
    </xf>
  </cellXfs>
  <cellStyles count="15">
    <cellStyle name="Euro" xfId="5"/>
    <cellStyle name="Hyperlink 2" xfId="6"/>
    <cellStyle name="Komma" xfId="1" builtinId="3"/>
    <cellStyle name="Komma 2" xfId="10"/>
    <cellStyle name="Komma 2 2" xfId="13"/>
    <cellStyle name="Komma 3" xfId="7"/>
    <cellStyle name="Procent" xfId="2" builtinId="5"/>
    <cellStyle name="Procent 2" xfId="11"/>
    <cellStyle name="Procent 2 2" xfId="14"/>
    <cellStyle name="Procent 3" xfId="8"/>
    <cellStyle name="Standaard" xfId="0" builtinId="0"/>
    <cellStyle name="Standaard 2" xfId="12"/>
    <cellStyle name="Standaard 3" xfId="4"/>
    <cellStyle name="Valuta 2" xfId="9"/>
    <cellStyle name="Valuta_Verkoop bigbags tm aug 2003" xfId="3"/>
  </cellStyles>
  <dxfs count="5">
    <dxf>
      <font>
        <b/>
        <i val="0"/>
        <condense val="0"/>
        <extend val="0"/>
        <color indexed="9"/>
      </font>
      <fill>
        <patternFill>
          <bgColor indexed="23"/>
        </patternFill>
      </fill>
    </dxf>
    <dxf>
      <font>
        <b/>
        <i val="0"/>
        <condense val="0"/>
        <extend val="0"/>
        <color indexed="9"/>
      </font>
      <fill>
        <patternFill>
          <bgColor indexed="23"/>
        </patternFill>
      </fill>
    </dxf>
    <dxf>
      <font>
        <b/>
        <i val="0"/>
        <condense val="0"/>
        <extend val="0"/>
        <color indexed="9"/>
      </font>
      <fill>
        <patternFill>
          <bgColor indexed="23"/>
        </patternFill>
      </fill>
    </dxf>
    <dxf>
      <font>
        <b/>
        <i val="0"/>
        <condense val="0"/>
        <extend val="0"/>
        <color indexed="9"/>
      </font>
      <fill>
        <patternFill>
          <bgColor indexed="23"/>
        </patternFill>
      </fill>
    </dxf>
    <dxf>
      <font>
        <b/>
        <i val="0"/>
        <condense val="0"/>
        <extend val="0"/>
        <color indexed="9"/>
      </font>
      <fill>
        <patternFill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v>Som van rit op afroep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54"/>
              <c:pt idx="0">
                <c:v>1 4-1-2021 8</c:v>
              </c:pt>
              <c:pt idx="1">
                <c:v>1 5-1-2021 8</c:v>
              </c:pt>
              <c:pt idx="2">
                <c:v>1 6-1-2021 5</c:v>
              </c:pt>
              <c:pt idx="3">
                <c:v>1 7-1-2021 3</c:v>
              </c:pt>
              <c:pt idx="4">
                <c:v>1 8-1-2021 8</c:v>
              </c:pt>
              <c:pt idx="5">
                <c:v>1 9-1-2021 0</c:v>
              </c:pt>
              <c:pt idx="6">
                <c:v>2 11-1-2021 10</c:v>
              </c:pt>
              <c:pt idx="7">
                <c:v>2 12-1-2021 7</c:v>
              </c:pt>
              <c:pt idx="8">
                <c:v>2 13-1-2021 4</c:v>
              </c:pt>
              <c:pt idx="9">
                <c:v>2 14-1-2021 3</c:v>
              </c:pt>
              <c:pt idx="10">
                <c:v>2 15-1-2021 8</c:v>
              </c:pt>
              <c:pt idx="11">
                <c:v>2 16-1-2021 0</c:v>
              </c:pt>
              <c:pt idx="12">
                <c:v>3 18-1-2021 10</c:v>
              </c:pt>
              <c:pt idx="13">
                <c:v>3 19-1-2021 6</c:v>
              </c:pt>
              <c:pt idx="14">
                <c:v>3 20-1-2021 4</c:v>
              </c:pt>
              <c:pt idx="15">
                <c:v>3 21-1-2021 6</c:v>
              </c:pt>
              <c:pt idx="16">
                <c:v>3 22-1-2021 8</c:v>
              </c:pt>
              <c:pt idx="17">
                <c:v>3 23-1-2021 0</c:v>
              </c:pt>
              <c:pt idx="18">
                <c:v>4 25-1-2021 11</c:v>
              </c:pt>
              <c:pt idx="19">
                <c:v>4 26-1-2021 6</c:v>
              </c:pt>
              <c:pt idx="20">
                <c:v>4 27-1-2021 1</c:v>
              </c:pt>
              <c:pt idx="21">
                <c:v>4 28-1-2021 6</c:v>
              </c:pt>
              <c:pt idx="22">
                <c:v>4 29-1-2021 9</c:v>
              </c:pt>
              <c:pt idx="23">
                <c:v>4 30-1-2021 0</c:v>
              </c:pt>
              <c:pt idx="24">
                <c:v>5 1-2-2021 9</c:v>
              </c:pt>
              <c:pt idx="25">
                <c:v>5 2-2-2021 3</c:v>
              </c:pt>
              <c:pt idx="26">
                <c:v>5 3-2-2021 5</c:v>
              </c:pt>
              <c:pt idx="27">
                <c:v>5 4-2-2021 6</c:v>
              </c:pt>
              <c:pt idx="28">
                <c:v>5 5-2-2021 9</c:v>
              </c:pt>
              <c:pt idx="29">
                <c:v>5 6-2-2021 0</c:v>
              </c:pt>
              <c:pt idx="30">
                <c:v>6 8-2-2021 4</c:v>
              </c:pt>
              <c:pt idx="31">
                <c:v>6 9-2-2021 9</c:v>
              </c:pt>
              <c:pt idx="32">
                <c:v>6 10-2-2021 2</c:v>
              </c:pt>
              <c:pt idx="33">
                <c:v>6 11-2-2021 5</c:v>
              </c:pt>
              <c:pt idx="34">
                <c:v>6 12-2-2021 11</c:v>
              </c:pt>
              <c:pt idx="35">
                <c:v>6 13-2-2021 0</c:v>
              </c:pt>
              <c:pt idx="36">
                <c:v>7 15-2-2021 8</c:v>
              </c:pt>
              <c:pt idx="37">
                <c:v>7 16-2-2021 4</c:v>
              </c:pt>
              <c:pt idx="38">
                <c:v>7 17-2-2021 1</c:v>
              </c:pt>
              <c:pt idx="39">
                <c:v>7 18-2-2021 6</c:v>
              </c:pt>
              <c:pt idx="40">
                <c:v>7 19-2-2021 9</c:v>
              </c:pt>
              <c:pt idx="41">
                <c:v>7 20-2-2021 0</c:v>
              </c:pt>
              <c:pt idx="42">
                <c:v>8 22-2-2021 11</c:v>
              </c:pt>
              <c:pt idx="43">
                <c:v>8 23-2-2021 7</c:v>
              </c:pt>
              <c:pt idx="44">
                <c:v>8 24-2-2021 4</c:v>
              </c:pt>
              <c:pt idx="45">
                <c:v>8 25-2-2021 9</c:v>
              </c:pt>
              <c:pt idx="46">
                <c:v>8 26-2-2021 11</c:v>
              </c:pt>
              <c:pt idx="47">
                <c:v>8 27-2-2021 0</c:v>
              </c:pt>
              <c:pt idx="48">
                <c:v>9 1-3-2021 12</c:v>
              </c:pt>
              <c:pt idx="49">
                <c:v>9 2-3-2021 10</c:v>
              </c:pt>
              <c:pt idx="50">
                <c:v>9 3-3-2021 6</c:v>
              </c:pt>
              <c:pt idx="51">
                <c:v>9 4-3-2021 4</c:v>
              </c:pt>
              <c:pt idx="52">
                <c:v>9 5-3-2021 11</c:v>
              </c:pt>
              <c:pt idx="53">
                <c:v>9 6-3-2021 0</c:v>
              </c:pt>
              <c:pt idx="54">
                <c:v>10 8-3-2021 11</c:v>
              </c:pt>
              <c:pt idx="55">
                <c:v>10 9-3-2021 7</c:v>
              </c:pt>
              <c:pt idx="56">
                <c:v>10 10-3-2021 4</c:v>
              </c:pt>
              <c:pt idx="57">
                <c:v>10 11-3-2021 6</c:v>
              </c:pt>
              <c:pt idx="58">
                <c:v>10 12-3-2021 9</c:v>
              </c:pt>
              <c:pt idx="59">
                <c:v>10 13-3-2021 0</c:v>
              </c:pt>
              <c:pt idx="60">
                <c:v>11 15-3-2021 10</c:v>
              </c:pt>
              <c:pt idx="61">
                <c:v>11 16-3-2021 7</c:v>
              </c:pt>
              <c:pt idx="62">
                <c:v>11 17-3-2021 4</c:v>
              </c:pt>
              <c:pt idx="63">
                <c:v>11 18-3-2021 7</c:v>
              </c:pt>
              <c:pt idx="64">
                <c:v>11 19-3-2021 9</c:v>
              </c:pt>
              <c:pt idx="65">
                <c:v>11 20-3-2021 0</c:v>
              </c:pt>
              <c:pt idx="66">
                <c:v>12 22-3-2021 10</c:v>
              </c:pt>
              <c:pt idx="67">
                <c:v>12 23-3-2021 9</c:v>
              </c:pt>
              <c:pt idx="68">
                <c:v>12 24-3-2021 6</c:v>
              </c:pt>
              <c:pt idx="69">
                <c:v>12 25-3-2021 7</c:v>
              </c:pt>
              <c:pt idx="70">
                <c:v>12 26-3-2021 9</c:v>
              </c:pt>
              <c:pt idx="71">
                <c:v>12 27-3-2021 0</c:v>
              </c:pt>
              <c:pt idx="72">
                <c:v>13 29-3-2021 9</c:v>
              </c:pt>
              <c:pt idx="73">
                <c:v>13 30-3-2021 7</c:v>
              </c:pt>
              <c:pt idx="74">
                <c:v>13 31-3-2021 6</c:v>
              </c:pt>
              <c:pt idx="75">
                <c:v>13 1-4-2021 7</c:v>
              </c:pt>
              <c:pt idx="76">
                <c:v>13 2-4-2021 9</c:v>
              </c:pt>
              <c:pt idx="77">
                <c:v>13 3-4-2021 0</c:v>
              </c:pt>
              <c:pt idx="78">
                <c:v>14 5-4-2021 0</c:v>
              </c:pt>
              <c:pt idx="79">
                <c:v>14 6-4-2021 10</c:v>
              </c:pt>
              <c:pt idx="80">
                <c:v>14 7-4-2021 5</c:v>
              </c:pt>
              <c:pt idx="81">
                <c:v>14 8-4-2021 8</c:v>
              </c:pt>
              <c:pt idx="82">
                <c:v>14 9-4-2021 8</c:v>
              </c:pt>
              <c:pt idx="83">
                <c:v>14 10-4-2021 0</c:v>
              </c:pt>
              <c:pt idx="84">
                <c:v>15 12-4-2021 10</c:v>
              </c:pt>
              <c:pt idx="85">
                <c:v>15 13-4-2021 8</c:v>
              </c:pt>
              <c:pt idx="86">
                <c:v>15 14-4-2021 6</c:v>
              </c:pt>
              <c:pt idx="87">
                <c:v>15 15-4-2021 7</c:v>
              </c:pt>
              <c:pt idx="88">
                <c:v>15 16-4-2021 9</c:v>
              </c:pt>
              <c:pt idx="89">
                <c:v>15 17-4-2021 0</c:v>
              </c:pt>
              <c:pt idx="90">
                <c:v>16 19-4-2021 11</c:v>
              </c:pt>
              <c:pt idx="91">
                <c:v>16 20-4-2021 7</c:v>
              </c:pt>
              <c:pt idx="92">
                <c:v>16 21-4-2021 7</c:v>
              </c:pt>
              <c:pt idx="93">
                <c:v>16 22-4-2021 10</c:v>
              </c:pt>
              <c:pt idx="94">
                <c:v>16 23-4-2021 11</c:v>
              </c:pt>
              <c:pt idx="95">
                <c:v>16 24-4-2021 0</c:v>
              </c:pt>
              <c:pt idx="96">
                <c:v>17 26-4-2021 13</c:v>
              </c:pt>
              <c:pt idx="97">
                <c:v>17 27-4-2021 0</c:v>
              </c:pt>
              <c:pt idx="98">
                <c:v>17 28-4-2021 10</c:v>
              </c:pt>
              <c:pt idx="99">
                <c:v>17 29-4-2021 7</c:v>
              </c:pt>
              <c:pt idx="100">
                <c:v>17 30-4-2021 10</c:v>
              </c:pt>
              <c:pt idx="101">
                <c:v>17 1-5-2021 0</c:v>
              </c:pt>
              <c:pt idx="102">
                <c:v>18 3-5-2021 9</c:v>
              </c:pt>
              <c:pt idx="103">
                <c:v>18 4-5-2021 9</c:v>
              </c:pt>
              <c:pt idx="104">
                <c:v>18 5-5-2021 5</c:v>
              </c:pt>
              <c:pt idx="105">
                <c:v>18 6-5-2021 9</c:v>
              </c:pt>
              <c:pt idx="106">
                <c:v>18 7-5-2021 12</c:v>
              </c:pt>
              <c:pt idx="107">
                <c:v>18 8-5-2021 0</c:v>
              </c:pt>
              <c:pt idx="108">
                <c:v>19 10-5-2021 13</c:v>
              </c:pt>
              <c:pt idx="109">
                <c:v>19 11-5-2021 8</c:v>
              </c:pt>
              <c:pt idx="110">
                <c:v>19 12-5-2021 7</c:v>
              </c:pt>
              <c:pt idx="111">
                <c:v>19 13-5-2021 0</c:v>
              </c:pt>
              <c:pt idx="112">
                <c:v>19 14-5-2021 10</c:v>
              </c:pt>
              <c:pt idx="113">
                <c:v>19 15-5-2021 0</c:v>
              </c:pt>
              <c:pt idx="114">
                <c:v>20 17-5-2021 12</c:v>
              </c:pt>
              <c:pt idx="115">
                <c:v>20 18-5-2021 7</c:v>
              </c:pt>
              <c:pt idx="116">
                <c:v>20 19-5-2021 7</c:v>
              </c:pt>
              <c:pt idx="117">
                <c:v>20 20-5-2021 8</c:v>
              </c:pt>
              <c:pt idx="118">
                <c:v>20 21-5-2021 8</c:v>
              </c:pt>
              <c:pt idx="119">
                <c:v>20 22-5-2021 0</c:v>
              </c:pt>
              <c:pt idx="120">
                <c:v>21 24-5-2021 0</c:v>
              </c:pt>
              <c:pt idx="121">
                <c:v>21 25-5-2021 9</c:v>
              </c:pt>
              <c:pt idx="122">
                <c:v>21 26-5-2021 8</c:v>
              </c:pt>
              <c:pt idx="123">
                <c:v>21 27-5-2021 7</c:v>
              </c:pt>
              <c:pt idx="124">
                <c:v>21 28-5-2021 9</c:v>
              </c:pt>
              <c:pt idx="125">
                <c:v>21 29-5-2021 0</c:v>
              </c:pt>
              <c:pt idx="126">
                <c:v>22 31-5-2021 12</c:v>
              </c:pt>
              <c:pt idx="127">
                <c:v>22 1-6-2021 7</c:v>
              </c:pt>
              <c:pt idx="128">
                <c:v>22 2-6-2021 6</c:v>
              </c:pt>
              <c:pt idx="129">
                <c:v>22 3-6-2021 10</c:v>
              </c:pt>
              <c:pt idx="130">
                <c:v>22 4-6-2021 7</c:v>
              </c:pt>
              <c:pt idx="131">
                <c:v>22 5-6-2021 0</c:v>
              </c:pt>
              <c:pt idx="132">
                <c:v>23 7-6-2021 12</c:v>
              </c:pt>
              <c:pt idx="133">
                <c:v>23 8-6-2021 7</c:v>
              </c:pt>
              <c:pt idx="134">
                <c:v>23 9-6-2021 7</c:v>
              </c:pt>
              <c:pt idx="135">
                <c:v>23 10-6-2021 5</c:v>
              </c:pt>
              <c:pt idx="136">
                <c:v>23 11-6-2021 13</c:v>
              </c:pt>
              <c:pt idx="137">
                <c:v>23 12-6-2021 0</c:v>
              </c:pt>
              <c:pt idx="138">
                <c:v>24 14-6-2021 10</c:v>
              </c:pt>
              <c:pt idx="139">
                <c:v>24 15-6-2021 7</c:v>
              </c:pt>
              <c:pt idx="140">
                <c:v>24 16-6-2021 7</c:v>
              </c:pt>
              <c:pt idx="141">
                <c:v>24 17-6-2021 8</c:v>
              </c:pt>
              <c:pt idx="142">
                <c:v>24 18-6-2021 11</c:v>
              </c:pt>
              <c:pt idx="143">
                <c:v>24 19-6-2021 0</c:v>
              </c:pt>
              <c:pt idx="144">
                <c:v>25 21-6-2021 10</c:v>
              </c:pt>
              <c:pt idx="145">
                <c:v>25 22-6-2021 8</c:v>
              </c:pt>
              <c:pt idx="146">
                <c:v>25 23-6-2021 6</c:v>
              </c:pt>
              <c:pt idx="147">
                <c:v>25 24-6-2021 7</c:v>
              </c:pt>
              <c:pt idx="148">
                <c:v>25 25-6-2021 10</c:v>
              </c:pt>
              <c:pt idx="149">
                <c:v>25 26-6-2021 0</c:v>
              </c:pt>
              <c:pt idx="150">
                <c:v>26 28-6-2021 9</c:v>
              </c:pt>
              <c:pt idx="151">
                <c:v>26 29-6-2021 9</c:v>
              </c:pt>
              <c:pt idx="152">
                <c:v>26 30-6-2021 6</c:v>
              </c:pt>
              <c:pt idx="153">
                <c:v>52 1-1-2022 0</c:v>
              </c:pt>
            </c:strLit>
          </c:cat>
          <c:val>
            <c:numLit>
              <c:formatCode>General</c:formatCode>
              <c:ptCount val="154"/>
              <c:pt idx="0">
                <c:v>10</c:v>
              </c:pt>
              <c:pt idx="1">
                <c:v>14</c:v>
              </c:pt>
              <c:pt idx="2">
                <c:v>10</c:v>
              </c:pt>
              <c:pt idx="3">
                <c:v>2</c:v>
              </c:pt>
              <c:pt idx="4">
                <c:v>12</c:v>
              </c:pt>
              <c:pt idx="5">
                <c:v>0</c:v>
              </c:pt>
              <c:pt idx="6">
                <c:v>14</c:v>
              </c:pt>
              <c:pt idx="7">
                <c:v>12</c:v>
              </c:pt>
              <c:pt idx="8">
                <c:v>8</c:v>
              </c:pt>
              <c:pt idx="9">
                <c:v>4</c:v>
              </c:pt>
              <c:pt idx="10">
                <c:v>12</c:v>
              </c:pt>
              <c:pt idx="11">
                <c:v>0</c:v>
              </c:pt>
              <c:pt idx="12">
                <c:v>16</c:v>
              </c:pt>
              <c:pt idx="13">
                <c:v>10</c:v>
              </c:pt>
              <c:pt idx="14">
                <c:v>8</c:v>
              </c:pt>
              <c:pt idx="15">
                <c:v>8</c:v>
              </c:pt>
              <c:pt idx="16">
                <c:v>12</c:v>
              </c:pt>
              <c:pt idx="17">
                <c:v>0</c:v>
              </c:pt>
              <c:pt idx="18">
                <c:v>16</c:v>
              </c:pt>
              <c:pt idx="19">
                <c:v>10</c:v>
              </c:pt>
              <c:pt idx="20">
                <c:v>2</c:v>
              </c:pt>
              <c:pt idx="21">
                <c:v>10</c:v>
              </c:pt>
              <c:pt idx="22">
                <c:v>14</c:v>
              </c:pt>
              <c:pt idx="23">
                <c:v>0</c:v>
              </c:pt>
              <c:pt idx="24">
                <c:v>12</c:v>
              </c:pt>
              <c:pt idx="25">
                <c:v>4</c:v>
              </c:pt>
              <c:pt idx="26">
                <c:v>10</c:v>
              </c:pt>
              <c:pt idx="27">
                <c:v>8</c:v>
              </c:pt>
              <c:pt idx="28">
                <c:v>14</c:v>
              </c:pt>
              <c:pt idx="29">
                <c:v>0</c:v>
              </c:pt>
              <c:pt idx="30">
                <c:v>8</c:v>
              </c:pt>
              <c:pt idx="31">
                <c:v>12</c:v>
              </c:pt>
              <c:pt idx="32">
                <c:v>4</c:v>
              </c:pt>
              <c:pt idx="33">
                <c:v>10</c:v>
              </c:pt>
              <c:pt idx="34">
                <c:v>16</c:v>
              </c:pt>
              <c:pt idx="35">
                <c:v>0</c:v>
              </c:pt>
              <c:pt idx="36">
                <c:v>12</c:v>
              </c:pt>
              <c:pt idx="37">
                <c:v>4</c:v>
              </c:pt>
              <c:pt idx="38">
                <c:v>2</c:v>
              </c:pt>
              <c:pt idx="39">
                <c:v>10</c:v>
              </c:pt>
              <c:pt idx="40">
                <c:v>14</c:v>
              </c:pt>
              <c:pt idx="41">
                <c:v>0</c:v>
              </c:pt>
              <c:pt idx="42">
                <c:v>16</c:v>
              </c:pt>
              <c:pt idx="43">
                <c:v>12</c:v>
              </c:pt>
              <c:pt idx="44">
                <c:v>8</c:v>
              </c:pt>
              <c:pt idx="45">
                <c:v>18</c:v>
              </c:pt>
              <c:pt idx="46">
                <c:v>16</c:v>
              </c:pt>
              <c:pt idx="47">
                <c:v>0</c:v>
              </c:pt>
              <c:pt idx="48">
                <c:v>18</c:v>
              </c:pt>
              <c:pt idx="49">
                <c:v>18</c:v>
              </c:pt>
              <c:pt idx="50">
                <c:v>12</c:v>
              </c:pt>
              <c:pt idx="51">
                <c:v>8</c:v>
              </c:pt>
              <c:pt idx="52">
                <c:v>14</c:v>
              </c:pt>
              <c:pt idx="53">
                <c:v>0</c:v>
              </c:pt>
              <c:pt idx="54">
                <c:v>16</c:v>
              </c:pt>
              <c:pt idx="55">
                <c:v>12</c:v>
              </c:pt>
              <c:pt idx="56">
                <c:v>8</c:v>
              </c:pt>
              <c:pt idx="57">
                <c:v>10</c:v>
              </c:pt>
              <c:pt idx="58">
                <c:v>14</c:v>
              </c:pt>
              <c:pt idx="59">
                <c:v>0</c:v>
              </c:pt>
              <c:pt idx="60">
                <c:v>14</c:v>
              </c:pt>
              <c:pt idx="61">
                <c:v>12</c:v>
              </c:pt>
              <c:pt idx="62">
                <c:v>8</c:v>
              </c:pt>
              <c:pt idx="63">
                <c:v>10</c:v>
              </c:pt>
              <c:pt idx="64">
                <c:v>14</c:v>
              </c:pt>
              <c:pt idx="65">
                <c:v>0</c:v>
              </c:pt>
              <c:pt idx="66">
                <c:v>14</c:v>
              </c:pt>
              <c:pt idx="67">
                <c:v>16</c:v>
              </c:pt>
              <c:pt idx="68">
                <c:v>12</c:v>
              </c:pt>
              <c:pt idx="69">
                <c:v>12</c:v>
              </c:pt>
              <c:pt idx="70">
                <c:v>14</c:v>
              </c:pt>
              <c:pt idx="71">
                <c:v>0</c:v>
              </c:pt>
              <c:pt idx="72">
                <c:v>12</c:v>
              </c:pt>
              <c:pt idx="73">
                <c:v>12</c:v>
              </c:pt>
              <c:pt idx="74">
                <c:v>12</c:v>
              </c:pt>
              <c:pt idx="75">
                <c:v>10</c:v>
              </c:pt>
              <c:pt idx="76">
                <c:v>16</c:v>
              </c:pt>
              <c:pt idx="77">
                <c:v>0</c:v>
              </c:pt>
              <c:pt idx="78">
                <c:v>0</c:v>
              </c:pt>
              <c:pt idx="79">
                <c:v>16</c:v>
              </c:pt>
              <c:pt idx="80">
                <c:v>8</c:v>
              </c:pt>
              <c:pt idx="81">
                <c:v>14</c:v>
              </c:pt>
              <c:pt idx="82">
                <c:v>12</c:v>
              </c:pt>
              <c:pt idx="83">
                <c:v>0</c:v>
              </c:pt>
              <c:pt idx="84">
                <c:v>14</c:v>
              </c:pt>
              <c:pt idx="85">
                <c:v>16</c:v>
              </c:pt>
              <c:pt idx="86">
                <c:v>12</c:v>
              </c:pt>
              <c:pt idx="87">
                <c:v>10</c:v>
              </c:pt>
              <c:pt idx="88">
                <c:v>16</c:v>
              </c:pt>
              <c:pt idx="89">
                <c:v>0</c:v>
              </c:pt>
              <c:pt idx="90">
                <c:v>16</c:v>
              </c:pt>
              <c:pt idx="91">
                <c:v>12</c:v>
              </c:pt>
              <c:pt idx="92">
                <c:v>14</c:v>
              </c:pt>
              <c:pt idx="93">
                <c:v>16</c:v>
              </c:pt>
              <c:pt idx="94">
                <c:v>18</c:v>
              </c:pt>
              <c:pt idx="95">
                <c:v>0</c:v>
              </c:pt>
              <c:pt idx="96">
                <c:v>20</c:v>
              </c:pt>
              <c:pt idx="97">
                <c:v>0</c:v>
              </c:pt>
              <c:pt idx="98">
                <c:v>18</c:v>
              </c:pt>
              <c:pt idx="99">
                <c:v>14</c:v>
              </c:pt>
              <c:pt idx="100">
                <c:v>16</c:v>
              </c:pt>
              <c:pt idx="101">
                <c:v>0</c:v>
              </c:pt>
              <c:pt idx="102">
                <c:v>12</c:v>
              </c:pt>
              <c:pt idx="103">
                <c:v>16</c:v>
              </c:pt>
              <c:pt idx="104">
                <c:v>10</c:v>
              </c:pt>
              <c:pt idx="105">
                <c:v>14</c:v>
              </c:pt>
              <c:pt idx="106">
                <c:v>18</c:v>
              </c:pt>
              <c:pt idx="107">
                <c:v>0</c:v>
              </c:pt>
              <c:pt idx="108">
                <c:v>20</c:v>
              </c:pt>
              <c:pt idx="109">
                <c:v>14</c:v>
              </c:pt>
              <c:pt idx="110">
                <c:v>12</c:v>
              </c:pt>
              <c:pt idx="111">
                <c:v>0</c:v>
              </c:pt>
              <c:pt idx="112">
                <c:v>14</c:v>
              </c:pt>
              <c:pt idx="113">
                <c:v>0</c:v>
              </c:pt>
              <c:pt idx="114">
                <c:v>18</c:v>
              </c:pt>
              <c:pt idx="115">
                <c:v>12</c:v>
              </c:pt>
              <c:pt idx="116">
                <c:v>12</c:v>
              </c:pt>
              <c:pt idx="117">
                <c:v>14</c:v>
              </c:pt>
              <c:pt idx="118">
                <c:v>14</c:v>
              </c:pt>
              <c:pt idx="119">
                <c:v>0</c:v>
              </c:pt>
              <c:pt idx="120">
                <c:v>0</c:v>
              </c:pt>
              <c:pt idx="121">
                <c:v>14</c:v>
              </c:pt>
              <c:pt idx="122">
                <c:v>14</c:v>
              </c:pt>
              <c:pt idx="123">
                <c:v>12</c:v>
              </c:pt>
              <c:pt idx="124">
                <c:v>14</c:v>
              </c:pt>
              <c:pt idx="125">
                <c:v>0</c:v>
              </c:pt>
              <c:pt idx="126">
                <c:v>20</c:v>
              </c:pt>
              <c:pt idx="127">
                <c:v>10</c:v>
              </c:pt>
              <c:pt idx="128">
                <c:v>12</c:v>
              </c:pt>
              <c:pt idx="129">
                <c:v>16</c:v>
              </c:pt>
              <c:pt idx="130">
                <c:v>14</c:v>
              </c:pt>
              <c:pt idx="131">
                <c:v>0</c:v>
              </c:pt>
              <c:pt idx="132">
                <c:v>20</c:v>
              </c:pt>
              <c:pt idx="133">
                <c:v>12</c:v>
              </c:pt>
              <c:pt idx="134">
                <c:v>14</c:v>
              </c:pt>
              <c:pt idx="135">
                <c:v>10</c:v>
              </c:pt>
              <c:pt idx="136">
                <c:v>18</c:v>
              </c:pt>
              <c:pt idx="137">
                <c:v>0</c:v>
              </c:pt>
              <c:pt idx="138">
                <c:v>14</c:v>
              </c:pt>
              <c:pt idx="139">
                <c:v>12</c:v>
              </c:pt>
              <c:pt idx="140">
                <c:v>14</c:v>
              </c:pt>
              <c:pt idx="141">
                <c:v>16</c:v>
              </c:pt>
              <c:pt idx="142">
                <c:v>14</c:v>
              </c:pt>
              <c:pt idx="143">
                <c:v>0</c:v>
              </c:pt>
              <c:pt idx="144">
                <c:v>16</c:v>
              </c:pt>
              <c:pt idx="145">
                <c:v>12</c:v>
              </c:pt>
              <c:pt idx="146">
                <c:v>12</c:v>
              </c:pt>
              <c:pt idx="147">
                <c:v>12</c:v>
              </c:pt>
              <c:pt idx="148">
                <c:v>16</c:v>
              </c:pt>
              <c:pt idx="149">
                <c:v>0</c:v>
              </c:pt>
              <c:pt idx="150">
                <c:v>14</c:v>
              </c:pt>
              <c:pt idx="151">
                <c:v>14</c:v>
              </c:pt>
              <c:pt idx="152">
                <c:v>10</c:v>
              </c:pt>
              <c:pt idx="15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3B1-4797-BF51-FAD44659AFD9}"/>
            </c:ext>
          </c:extLst>
        </c:ser>
        <c:ser>
          <c:idx val="1"/>
          <c:order val="1"/>
          <c:tx>
            <c:v>Som van vaste route/dag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54"/>
              <c:pt idx="0">
                <c:v>1 4-1-2021 8</c:v>
              </c:pt>
              <c:pt idx="1">
                <c:v>1 5-1-2021 8</c:v>
              </c:pt>
              <c:pt idx="2">
                <c:v>1 6-1-2021 5</c:v>
              </c:pt>
              <c:pt idx="3">
                <c:v>1 7-1-2021 3</c:v>
              </c:pt>
              <c:pt idx="4">
                <c:v>1 8-1-2021 8</c:v>
              </c:pt>
              <c:pt idx="5">
                <c:v>1 9-1-2021 0</c:v>
              </c:pt>
              <c:pt idx="6">
                <c:v>2 11-1-2021 10</c:v>
              </c:pt>
              <c:pt idx="7">
                <c:v>2 12-1-2021 7</c:v>
              </c:pt>
              <c:pt idx="8">
                <c:v>2 13-1-2021 4</c:v>
              </c:pt>
              <c:pt idx="9">
                <c:v>2 14-1-2021 3</c:v>
              </c:pt>
              <c:pt idx="10">
                <c:v>2 15-1-2021 8</c:v>
              </c:pt>
              <c:pt idx="11">
                <c:v>2 16-1-2021 0</c:v>
              </c:pt>
              <c:pt idx="12">
                <c:v>3 18-1-2021 10</c:v>
              </c:pt>
              <c:pt idx="13">
                <c:v>3 19-1-2021 6</c:v>
              </c:pt>
              <c:pt idx="14">
                <c:v>3 20-1-2021 4</c:v>
              </c:pt>
              <c:pt idx="15">
                <c:v>3 21-1-2021 6</c:v>
              </c:pt>
              <c:pt idx="16">
                <c:v>3 22-1-2021 8</c:v>
              </c:pt>
              <c:pt idx="17">
                <c:v>3 23-1-2021 0</c:v>
              </c:pt>
              <c:pt idx="18">
                <c:v>4 25-1-2021 11</c:v>
              </c:pt>
              <c:pt idx="19">
                <c:v>4 26-1-2021 6</c:v>
              </c:pt>
              <c:pt idx="20">
                <c:v>4 27-1-2021 1</c:v>
              </c:pt>
              <c:pt idx="21">
                <c:v>4 28-1-2021 6</c:v>
              </c:pt>
              <c:pt idx="22">
                <c:v>4 29-1-2021 9</c:v>
              </c:pt>
              <c:pt idx="23">
                <c:v>4 30-1-2021 0</c:v>
              </c:pt>
              <c:pt idx="24">
                <c:v>5 1-2-2021 9</c:v>
              </c:pt>
              <c:pt idx="25">
                <c:v>5 2-2-2021 3</c:v>
              </c:pt>
              <c:pt idx="26">
                <c:v>5 3-2-2021 5</c:v>
              </c:pt>
              <c:pt idx="27">
                <c:v>5 4-2-2021 6</c:v>
              </c:pt>
              <c:pt idx="28">
                <c:v>5 5-2-2021 9</c:v>
              </c:pt>
              <c:pt idx="29">
                <c:v>5 6-2-2021 0</c:v>
              </c:pt>
              <c:pt idx="30">
                <c:v>6 8-2-2021 4</c:v>
              </c:pt>
              <c:pt idx="31">
                <c:v>6 9-2-2021 9</c:v>
              </c:pt>
              <c:pt idx="32">
                <c:v>6 10-2-2021 2</c:v>
              </c:pt>
              <c:pt idx="33">
                <c:v>6 11-2-2021 5</c:v>
              </c:pt>
              <c:pt idx="34">
                <c:v>6 12-2-2021 11</c:v>
              </c:pt>
              <c:pt idx="35">
                <c:v>6 13-2-2021 0</c:v>
              </c:pt>
              <c:pt idx="36">
                <c:v>7 15-2-2021 8</c:v>
              </c:pt>
              <c:pt idx="37">
                <c:v>7 16-2-2021 4</c:v>
              </c:pt>
              <c:pt idx="38">
                <c:v>7 17-2-2021 1</c:v>
              </c:pt>
              <c:pt idx="39">
                <c:v>7 18-2-2021 6</c:v>
              </c:pt>
              <c:pt idx="40">
                <c:v>7 19-2-2021 9</c:v>
              </c:pt>
              <c:pt idx="41">
                <c:v>7 20-2-2021 0</c:v>
              </c:pt>
              <c:pt idx="42">
                <c:v>8 22-2-2021 11</c:v>
              </c:pt>
              <c:pt idx="43">
                <c:v>8 23-2-2021 7</c:v>
              </c:pt>
              <c:pt idx="44">
                <c:v>8 24-2-2021 4</c:v>
              </c:pt>
              <c:pt idx="45">
                <c:v>8 25-2-2021 9</c:v>
              </c:pt>
              <c:pt idx="46">
                <c:v>8 26-2-2021 11</c:v>
              </c:pt>
              <c:pt idx="47">
                <c:v>8 27-2-2021 0</c:v>
              </c:pt>
              <c:pt idx="48">
                <c:v>9 1-3-2021 12</c:v>
              </c:pt>
              <c:pt idx="49">
                <c:v>9 2-3-2021 10</c:v>
              </c:pt>
              <c:pt idx="50">
                <c:v>9 3-3-2021 6</c:v>
              </c:pt>
              <c:pt idx="51">
                <c:v>9 4-3-2021 4</c:v>
              </c:pt>
              <c:pt idx="52">
                <c:v>9 5-3-2021 11</c:v>
              </c:pt>
              <c:pt idx="53">
                <c:v>9 6-3-2021 0</c:v>
              </c:pt>
              <c:pt idx="54">
                <c:v>10 8-3-2021 11</c:v>
              </c:pt>
              <c:pt idx="55">
                <c:v>10 9-3-2021 7</c:v>
              </c:pt>
              <c:pt idx="56">
                <c:v>10 10-3-2021 4</c:v>
              </c:pt>
              <c:pt idx="57">
                <c:v>10 11-3-2021 6</c:v>
              </c:pt>
              <c:pt idx="58">
                <c:v>10 12-3-2021 9</c:v>
              </c:pt>
              <c:pt idx="59">
                <c:v>10 13-3-2021 0</c:v>
              </c:pt>
              <c:pt idx="60">
                <c:v>11 15-3-2021 10</c:v>
              </c:pt>
              <c:pt idx="61">
                <c:v>11 16-3-2021 7</c:v>
              </c:pt>
              <c:pt idx="62">
                <c:v>11 17-3-2021 4</c:v>
              </c:pt>
              <c:pt idx="63">
                <c:v>11 18-3-2021 7</c:v>
              </c:pt>
              <c:pt idx="64">
                <c:v>11 19-3-2021 9</c:v>
              </c:pt>
              <c:pt idx="65">
                <c:v>11 20-3-2021 0</c:v>
              </c:pt>
              <c:pt idx="66">
                <c:v>12 22-3-2021 10</c:v>
              </c:pt>
              <c:pt idx="67">
                <c:v>12 23-3-2021 9</c:v>
              </c:pt>
              <c:pt idx="68">
                <c:v>12 24-3-2021 6</c:v>
              </c:pt>
              <c:pt idx="69">
                <c:v>12 25-3-2021 7</c:v>
              </c:pt>
              <c:pt idx="70">
                <c:v>12 26-3-2021 9</c:v>
              </c:pt>
              <c:pt idx="71">
                <c:v>12 27-3-2021 0</c:v>
              </c:pt>
              <c:pt idx="72">
                <c:v>13 29-3-2021 9</c:v>
              </c:pt>
              <c:pt idx="73">
                <c:v>13 30-3-2021 7</c:v>
              </c:pt>
              <c:pt idx="74">
                <c:v>13 31-3-2021 6</c:v>
              </c:pt>
              <c:pt idx="75">
                <c:v>13 1-4-2021 7</c:v>
              </c:pt>
              <c:pt idx="76">
                <c:v>13 2-4-2021 9</c:v>
              </c:pt>
              <c:pt idx="77">
                <c:v>13 3-4-2021 0</c:v>
              </c:pt>
              <c:pt idx="78">
                <c:v>14 5-4-2021 0</c:v>
              </c:pt>
              <c:pt idx="79">
                <c:v>14 6-4-2021 10</c:v>
              </c:pt>
              <c:pt idx="80">
                <c:v>14 7-4-2021 5</c:v>
              </c:pt>
              <c:pt idx="81">
                <c:v>14 8-4-2021 8</c:v>
              </c:pt>
              <c:pt idx="82">
                <c:v>14 9-4-2021 8</c:v>
              </c:pt>
              <c:pt idx="83">
                <c:v>14 10-4-2021 0</c:v>
              </c:pt>
              <c:pt idx="84">
                <c:v>15 12-4-2021 10</c:v>
              </c:pt>
              <c:pt idx="85">
                <c:v>15 13-4-2021 8</c:v>
              </c:pt>
              <c:pt idx="86">
                <c:v>15 14-4-2021 6</c:v>
              </c:pt>
              <c:pt idx="87">
                <c:v>15 15-4-2021 7</c:v>
              </c:pt>
              <c:pt idx="88">
                <c:v>15 16-4-2021 9</c:v>
              </c:pt>
              <c:pt idx="89">
                <c:v>15 17-4-2021 0</c:v>
              </c:pt>
              <c:pt idx="90">
                <c:v>16 19-4-2021 11</c:v>
              </c:pt>
              <c:pt idx="91">
                <c:v>16 20-4-2021 7</c:v>
              </c:pt>
              <c:pt idx="92">
                <c:v>16 21-4-2021 7</c:v>
              </c:pt>
              <c:pt idx="93">
                <c:v>16 22-4-2021 10</c:v>
              </c:pt>
              <c:pt idx="94">
                <c:v>16 23-4-2021 11</c:v>
              </c:pt>
              <c:pt idx="95">
                <c:v>16 24-4-2021 0</c:v>
              </c:pt>
              <c:pt idx="96">
                <c:v>17 26-4-2021 13</c:v>
              </c:pt>
              <c:pt idx="97">
                <c:v>17 27-4-2021 0</c:v>
              </c:pt>
              <c:pt idx="98">
                <c:v>17 28-4-2021 10</c:v>
              </c:pt>
              <c:pt idx="99">
                <c:v>17 29-4-2021 7</c:v>
              </c:pt>
              <c:pt idx="100">
                <c:v>17 30-4-2021 10</c:v>
              </c:pt>
              <c:pt idx="101">
                <c:v>17 1-5-2021 0</c:v>
              </c:pt>
              <c:pt idx="102">
                <c:v>18 3-5-2021 9</c:v>
              </c:pt>
              <c:pt idx="103">
                <c:v>18 4-5-2021 9</c:v>
              </c:pt>
              <c:pt idx="104">
                <c:v>18 5-5-2021 5</c:v>
              </c:pt>
              <c:pt idx="105">
                <c:v>18 6-5-2021 9</c:v>
              </c:pt>
              <c:pt idx="106">
                <c:v>18 7-5-2021 12</c:v>
              </c:pt>
              <c:pt idx="107">
                <c:v>18 8-5-2021 0</c:v>
              </c:pt>
              <c:pt idx="108">
                <c:v>19 10-5-2021 13</c:v>
              </c:pt>
              <c:pt idx="109">
                <c:v>19 11-5-2021 8</c:v>
              </c:pt>
              <c:pt idx="110">
                <c:v>19 12-5-2021 7</c:v>
              </c:pt>
              <c:pt idx="111">
                <c:v>19 13-5-2021 0</c:v>
              </c:pt>
              <c:pt idx="112">
                <c:v>19 14-5-2021 10</c:v>
              </c:pt>
              <c:pt idx="113">
                <c:v>19 15-5-2021 0</c:v>
              </c:pt>
              <c:pt idx="114">
                <c:v>20 17-5-2021 12</c:v>
              </c:pt>
              <c:pt idx="115">
                <c:v>20 18-5-2021 7</c:v>
              </c:pt>
              <c:pt idx="116">
                <c:v>20 19-5-2021 7</c:v>
              </c:pt>
              <c:pt idx="117">
                <c:v>20 20-5-2021 8</c:v>
              </c:pt>
              <c:pt idx="118">
                <c:v>20 21-5-2021 8</c:v>
              </c:pt>
              <c:pt idx="119">
                <c:v>20 22-5-2021 0</c:v>
              </c:pt>
              <c:pt idx="120">
                <c:v>21 24-5-2021 0</c:v>
              </c:pt>
              <c:pt idx="121">
                <c:v>21 25-5-2021 9</c:v>
              </c:pt>
              <c:pt idx="122">
                <c:v>21 26-5-2021 8</c:v>
              </c:pt>
              <c:pt idx="123">
                <c:v>21 27-5-2021 7</c:v>
              </c:pt>
              <c:pt idx="124">
                <c:v>21 28-5-2021 9</c:v>
              </c:pt>
              <c:pt idx="125">
                <c:v>21 29-5-2021 0</c:v>
              </c:pt>
              <c:pt idx="126">
                <c:v>22 31-5-2021 12</c:v>
              </c:pt>
              <c:pt idx="127">
                <c:v>22 1-6-2021 7</c:v>
              </c:pt>
              <c:pt idx="128">
                <c:v>22 2-6-2021 6</c:v>
              </c:pt>
              <c:pt idx="129">
                <c:v>22 3-6-2021 10</c:v>
              </c:pt>
              <c:pt idx="130">
                <c:v>22 4-6-2021 7</c:v>
              </c:pt>
              <c:pt idx="131">
                <c:v>22 5-6-2021 0</c:v>
              </c:pt>
              <c:pt idx="132">
                <c:v>23 7-6-2021 12</c:v>
              </c:pt>
              <c:pt idx="133">
                <c:v>23 8-6-2021 7</c:v>
              </c:pt>
              <c:pt idx="134">
                <c:v>23 9-6-2021 7</c:v>
              </c:pt>
              <c:pt idx="135">
                <c:v>23 10-6-2021 5</c:v>
              </c:pt>
              <c:pt idx="136">
                <c:v>23 11-6-2021 13</c:v>
              </c:pt>
              <c:pt idx="137">
                <c:v>23 12-6-2021 0</c:v>
              </c:pt>
              <c:pt idx="138">
                <c:v>24 14-6-2021 10</c:v>
              </c:pt>
              <c:pt idx="139">
                <c:v>24 15-6-2021 7</c:v>
              </c:pt>
              <c:pt idx="140">
                <c:v>24 16-6-2021 7</c:v>
              </c:pt>
              <c:pt idx="141">
                <c:v>24 17-6-2021 8</c:v>
              </c:pt>
              <c:pt idx="142">
                <c:v>24 18-6-2021 11</c:v>
              </c:pt>
              <c:pt idx="143">
                <c:v>24 19-6-2021 0</c:v>
              </c:pt>
              <c:pt idx="144">
                <c:v>25 21-6-2021 10</c:v>
              </c:pt>
              <c:pt idx="145">
                <c:v>25 22-6-2021 8</c:v>
              </c:pt>
              <c:pt idx="146">
                <c:v>25 23-6-2021 6</c:v>
              </c:pt>
              <c:pt idx="147">
                <c:v>25 24-6-2021 7</c:v>
              </c:pt>
              <c:pt idx="148">
                <c:v>25 25-6-2021 10</c:v>
              </c:pt>
              <c:pt idx="149">
                <c:v>25 26-6-2021 0</c:v>
              </c:pt>
              <c:pt idx="150">
                <c:v>26 28-6-2021 9</c:v>
              </c:pt>
              <c:pt idx="151">
                <c:v>26 29-6-2021 9</c:v>
              </c:pt>
              <c:pt idx="152">
                <c:v>26 30-6-2021 6</c:v>
              </c:pt>
              <c:pt idx="153">
                <c:v>52 1-1-2022 0</c:v>
              </c:pt>
            </c:strLit>
          </c:cat>
          <c:val>
            <c:numLit>
              <c:formatCode>General</c:formatCode>
              <c:ptCount val="154"/>
              <c:pt idx="0">
                <c:v>2</c:v>
              </c:pt>
              <c:pt idx="1">
                <c:v>2</c:v>
              </c:pt>
              <c:pt idx="2">
                <c:v>0</c:v>
              </c:pt>
              <c:pt idx="3">
                <c:v>0</c:v>
              </c:pt>
              <c:pt idx="4">
                <c:v>2</c:v>
              </c:pt>
              <c:pt idx="5">
                <c:v>0</c:v>
              </c:pt>
              <c:pt idx="6">
                <c:v>2</c:v>
              </c:pt>
              <c:pt idx="7">
                <c:v>2</c:v>
              </c:pt>
              <c:pt idx="8">
                <c:v>0</c:v>
              </c:pt>
              <c:pt idx="9">
                <c:v>0</c:v>
              </c:pt>
              <c:pt idx="10">
                <c:v>2</c:v>
              </c:pt>
              <c:pt idx="11">
                <c:v>0</c:v>
              </c:pt>
              <c:pt idx="12">
                <c:v>2</c:v>
              </c:pt>
              <c:pt idx="13">
                <c:v>2</c:v>
              </c:pt>
              <c:pt idx="14">
                <c:v>0</c:v>
              </c:pt>
              <c:pt idx="15">
                <c:v>0</c:v>
              </c:pt>
              <c:pt idx="16">
                <c:v>2</c:v>
              </c:pt>
              <c:pt idx="17">
                <c:v>0</c:v>
              </c:pt>
              <c:pt idx="18">
                <c:v>2</c:v>
              </c:pt>
              <c:pt idx="19">
                <c:v>2</c:v>
              </c:pt>
              <c:pt idx="20">
                <c:v>0</c:v>
              </c:pt>
              <c:pt idx="21">
                <c:v>0</c:v>
              </c:pt>
              <c:pt idx="22">
                <c:v>2</c:v>
              </c:pt>
              <c:pt idx="23">
                <c:v>0</c:v>
              </c:pt>
              <c:pt idx="24">
                <c:v>2</c:v>
              </c:pt>
              <c:pt idx="25">
                <c:v>2</c:v>
              </c:pt>
              <c:pt idx="26">
                <c:v>0</c:v>
              </c:pt>
              <c:pt idx="27">
                <c:v>0</c:v>
              </c:pt>
              <c:pt idx="28">
                <c:v>2</c:v>
              </c:pt>
              <c:pt idx="29">
                <c:v>0</c:v>
              </c:pt>
              <c:pt idx="30">
                <c:v>0</c:v>
              </c:pt>
              <c:pt idx="31">
                <c:v>4</c:v>
              </c:pt>
              <c:pt idx="32">
                <c:v>0</c:v>
              </c:pt>
              <c:pt idx="33">
                <c:v>0</c:v>
              </c:pt>
              <c:pt idx="34">
                <c:v>2</c:v>
              </c:pt>
              <c:pt idx="35">
                <c:v>0</c:v>
              </c:pt>
              <c:pt idx="36">
                <c:v>0</c:v>
              </c:pt>
              <c:pt idx="37">
                <c:v>2</c:v>
              </c:pt>
              <c:pt idx="38">
                <c:v>0</c:v>
              </c:pt>
              <c:pt idx="39">
                <c:v>0</c:v>
              </c:pt>
              <c:pt idx="40">
                <c:v>2</c:v>
              </c:pt>
              <c:pt idx="41">
                <c:v>0</c:v>
              </c:pt>
              <c:pt idx="42">
                <c:v>2</c:v>
              </c:pt>
              <c:pt idx="43">
                <c:v>2</c:v>
              </c:pt>
              <c:pt idx="44">
                <c:v>0</c:v>
              </c:pt>
              <c:pt idx="45">
                <c:v>0</c:v>
              </c:pt>
              <c:pt idx="46">
                <c:v>2</c:v>
              </c:pt>
              <c:pt idx="47">
                <c:v>0</c:v>
              </c:pt>
              <c:pt idx="48">
                <c:v>2</c:v>
              </c:pt>
              <c:pt idx="49">
                <c:v>2</c:v>
              </c:pt>
              <c:pt idx="50">
                <c:v>0</c:v>
              </c:pt>
              <c:pt idx="51">
                <c:v>0</c:v>
              </c:pt>
              <c:pt idx="52">
                <c:v>2</c:v>
              </c:pt>
              <c:pt idx="53">
                <c:v>0</c:v>
              </c:pt>
              <c:pt idx="54">
                <c:v>2</c:v>
              </c:pt>
              <c:pt idx="55">
                <c:v>2</c:v>
              </c:pt>
              <c:pt idx="56">
                <c:v>0</c:v>
              </c:pt>
              <c:pt idx="57">
                <c:v>0</c:v>
              </c:pt>
              <c:pt idx="58">
                <c:v>2</c:v>
              </c:pt>
              <c:pt idx="59">
                <c:v>0</c:v>
              </c:pt>
              <c:pt idx="60">
                <c:v>2</c:v>
              </c:pt>
              <c:pt idx="61">
                <c:v>2</c:v>
              </c:pt>
              <c:pt idx="62">
                <c:v>0</c:v>
              </c:pt>
              <c:pt idx="63">
                <c:v>0</c:v>
              </c:pt>
              <c:pt idx="64">
                <c:v>2</c:v>
              </c:pt>
              <c:pt idx="65">
                <c:v>0</c:v>
              </c:pt>
              <c:pt idx="66">
                <c:v>2</c:v>
              </c:pt>
              <c:pt idx="67">
                <c:v>2</c:v>
              </c:pt>
              <c:pt idx="68">
                <c:v>0</c:v>
              </c:pt>
              <c:pt idx="69">
                <c:v>0</c:v>
              </c:pt>
              <c:pt idx="70">
                <c:v>2</c:v>
              </c:pt>
              <c:pt idx="71">
                <c:v>0</c:v>
              </c:pt>
              <c:pt idx="72">
                <c:v>2</c:v>
              </c:pt>
              <c:pt idx="73">
                <c:v>2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2</c:v>
              </c:pt>
              <c:pt idx="80">
                <c:v>0</c:v>
              </c:pt>
              <c:pt idx="81">
                <c:v>0</c:v>
              </c:pt>
              <c:pt idx="82">
                <c:v>2</c:v>
              </c:pt>
              <c:pt idx="83">
                <c:v>0</c:v>
              </c:pt>
              <c:pt idx="84">
                <c:v>2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2</c:v>
              </c:pt>
              <c:pt idx="91">
                <c:v>2</c:v>
              </c:pt>
              <c:pt idx="92">
                <c:v>0</c:v>
              </c:pt>
              <c:pt idx="93">
                <c:v>0</c:v>
              </c:pt>
              <c:pt idx="94">
                <c:v>2</c:v>
              </c:pt>
              <c:pt idx="95">
                <c:v>0</c:v>
              </c:pt>
              <c:pt idx="96">
                <c:v>4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2</c:v>
              </c:pt>
              <c:pt idx="101">
                <c:v>0</c:v>
              </c:pt>
              <c:pt idx="102">
                <c:v>2</c:v>
              </c:pt>
              <c:pt idx="103">
                <c:v>2</c:v>
              </c:pt>
              <c:pt idx="104">
                <c:v>0</c:v>
              </c:pt>
              <c:pt idx="105">
                <c:v>2</c:v>
              </c:pt>
              <c:pt idx="106">
                <c:v>2</c:v>
              </c:pt>
              <c:pt idx="107">
                <c:v>0</c:v>
              </c:pt>
              <c:pt idx="108">
                <c:v>2</c:v>
              </c:pt>
              <c:pt idx="109">
                <c:v>2</c:v>
              </c:pt>
              <c:pt idx="110">
                <c:v>0</c:v>
              </c:pt>
              <c:pt idx="111">
                <c:v>0</c:v>
              </c:pt>
              <c:pt idx="112">
                <c:v>2</c:v>
              </c:pt>
              <c:pt idx="113">
                <c:v>0</c:v>
              </c:pt>
              <c:pt idx="114">
                <c:v>2</c:v>
              </c:pt>
              <c:pt idx="115">
                <c:v>2</c:v>
              </c:pt>
              <c:pt idx="116">
                <c:v>0</c:v>
              </c:pt>
              <c:pt idx="117">
                <c:v>0</c:v>
              </c:pt>
              <c:pt idx="118">
                <c:v>2</c:v>
              </c:pt>
              <c:pt idx="119">
                <c:v>0</c:v>
              </c:pt>
              <c:pt idx="120">
                <c:v>0</c:v>
              </c:pt>
              <c:pt idx="121">
                <c:v>2</c:v>
              </c:pt>
              <c:pt idx="122">
                <c:v>0</c:v>
              </c:pt>
              <c:pt idx="123">
                <c:v>0</c:v>
              </c:pt>
              <c:pt idx="124">
                <c:v>2</c:v>
              </c:pt>
              <c:pt idx="125">
                <c:v>0</c:v>
              </c:pt>
              <c:pt idx="126">
                <c:v>2</c:v>
              </c:pt>
              <c:pt idx="127">
                <c:v>2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2</c:v>
              </c:pt>
              <c:pt idx="134">
                <c:v>0</c:v>
              </c:pt>
              <c:pt idx="135">
                <c:v>0</c:v>
              </c:pt>
              <c:pt idx="136">
                <c:v>2</c:v>
              </c:pt>
              <c:pt idx="137">
                <c:v>0</c:v>
              </c:pt>
              <c:pt idx="138">
                <c:v>2</c:v>
              </c:pt>
              <c:pt idx="139">
                <c:v>2</c:v>
              </c:pt>
              <c:pt idx="140">
                <c:v>0</c:v>
              </c:pt>
              <c:pt idx="141">
                <c:v>0</c:v>
              </c:pt>
              <c:pt idx="142">
                <c:v>2</c:v>
              </c:pt>
              <c:pt idx="143">
                <c:v>0</c:v>
              </c:pt>
              <c:pt idx="144">
                <c:v>2</c:v>
              </c:pt>
              <c:pt idx="145">
                <c:v>2</c:v>
              </c:pt>
              <c:pt idx="146">
                <c:v>0</c:v>
              </c:pt>
              <c:pt idx="147">
                <c:v>0</c:v>
              </c:pt>
              <c:pt idx="148">
                <c:v>2</c:v>
              </c:pt>
              <c:pt idx="149">
                <c:v>0</c:v>
              </c:pt>
              <c:pt idx="150">
                <c:v>2</c:v>
              </c:pt>
              <c:pt idx="151">
                <c:v>2</c:v>
              </c:pt>
              <c:pt idx="152">
                <c:v>0</c:v>
              </c:pt>
              <c:pt idx="15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3B1-4797-BF51-FAD44659AFD9}"/>
            </c:ext>
          </c:extLst>
        </c:ser>
        <c:ser>
          <c:idx val="2"/>
          <c:order val="2"/>
          <c:tx>
            <c:v>Som van route wijkcont.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54"/>
              <c:pt idx="0">
                <c:v>1 4-1-2021 8</c:v>
              </c:pt>
              <c:pt idx="1">
                <c:v>1 5-1-2021 8</c:v>
              </c:pt>
              <c:pt idx="2">
                <c:v>1 6-1-2021 5</c:v>
              </c:pt>
              <c:pt idx="3">
                <c:v>1 7-1-2021 3</c:v>
              </c:pt>
              <c:pt idx="4">
                <c:v>1 8-1-2021 8</c:v>
              </c:pt>
              <c:pt idx="5">
                <c:v>1 9-1-2021 0</c:v>
              </c:pt>
              <c:pt idx="6">
                <c:v>2 11-1-2021 10</c:v>
              </c:pt>
              <c:pt idx="7">
                <c:v>2 12-1-2021 7</c:v>
              </c:pt>
              <c:pt idx="8">
                <c:v>2 13-1-2021 4</c:v>
              </c:pt>
              <c:pt idx="9">
                <c:v>2 14-1-2021 3</c:v>
              </c:pt>
              <c:pt idx="10">
                <c:v>2 15-1-2021 8</c:v>
              </c:pt>
              <c:pt idx="11">
                <c:v>2 16-1-2021 0</c:v>
              </c:pt>
              <c:pt idx="12">
                <c:v>3 18-1-2021 10</c:v>
              </c:pt>
              <c:pt idx="13">
                <c:v>3 19-1-2021 6</c:v>
              </c:pt>
              <c:pt idx="14">
                <c:v>3 20-1-2021 4</c:v>
              </c:pt>
              <c:pt idx="15">
                <c:v>3 21-1-2021 6</c:v>
              </c:pt>
              <c:pt idx="16">
                <c:v>3 22-1-2021 8</c:v>
              </c:pt>
              <c:pt idx="17">
                <c:v>3 23-1-2021 0</c:v>
              </c:pt>
              <c:pt idx="18">
                <c:v>4 25-1-2021 11</c:v>
              </c:pt>
              <c:pt idx="19">
                <c:v>4 26-1-2021 6</c:v>
              </c:pt>
              <c:pt idx="20">
                <c:v>4 27-1-2021 1</c:v>
              </c:pt>
              <c:pt idx="21">
                <c:v>4 28-1-2021 6</c:v>
              </c:pt>
              <c:pt idx="22">
                <c:v>4 29-1-2021 9</c:v>
              </c:pt>
              <c:pt idx="23">
                <c:v>4 30-1-2021 0</c:v>
              </c:pt>
              <c:pt idx="24">
                <c:v>5 1-2-2021 9</c:v>
              </c:pt>
              <c:pt idx="25">
                <c:v>5 2-2-2021 3</c:v>
              </c:pt>
              <c:pt idx="26">
                <c:v>5 3-2-2021 5</c:v>
              </c:pt>
              <c:pt idx="27">
                <c:v>5 4-2-2021 6</c:v>
              </c:pt>
              <c:pt idx="28">
                <c:v>5 5-2-2021 9</c:v>
              </c:pt>
              <c:pt idx="29">
                <c:v>5 6-2-2021 0</c:v>
              </c:pt>
              <c:pt idx="30">
                <c:v>6 8-2-2021 4</c:v>
              </c:pt>
              <c:pt idx="31">
                <c:v>6 9-2-2021 9</c:v>
              </c:pt>
              <c:pt idx="32">
                <c:v>6 10-2-2021 2</c:v>
              </c:pt>
              <c:pt idx="33">
                <c:v>6 11-2-2021 5</c:v>
              </c:pt>
              <c:pt idx="34">
                <c:v>6 12-2-2021 11</c:v>
              </c:pt>
              <c:pt idx="35">
                <c:v>6 13-2-2021 0</c:v>
              </c:pt>
              <c:pt idx="36">
                <c:v>7 15-2-2021 8</c:v>
              </c:pt>
              <c:pt idx="37">
                <c:v>7 16-2-2021 4</c:v>
              </c:pt>
              <c:pt idx="38">
                <c:v>7 17-2-2021 1</c:v>
              </c:pt>
              <c:pt idx="39">
                <c:v>7 18-2-2021 6</c:v>
              </c:pt>
              <c:pt idx="40">
                <c:v>7 19-2-2021 9</c:v>
              </c:pt>
              <c:pt idx="41">
                <c:v>7 20-2-2021 0</c:v>
              </c:pt>
              <c:pt idx="42">
                <c:v>8 22-2-2021 11</c:v>
              </c:pt>
              <c:pt idx="43">
                <c:v>8 23-2-2021 7</c:v>
              </c:pt>
              <c:pt idx="44">
                <c:v>8 24-2-2021 4</c:v>
              </c:pt>
              <c:pt idx="45">
                <c:v>8 25-2-2021 9</c:v>
              </c:pt>
              <c:pt idx="46">
                <c:v>8 26-2-2021 11</c:v>
              </c:pt>
              <c:pt idx="47">
                <c:v>8 27-2-2021 0</c:v>
              </c:pt>
              <c:pt idx="48">
                <c:v>9 1-3-2021 12</c:v>
              </c:pt>
              <c:pt idx="49">
                <c:v>9 2-3-2021 10</c:v>
              </c:pt>
              <c:pt idx="50">
                <c:v>9 3-3-2021 6</c:v>
              </c:pt>
              <c:pt idx="51">
                <c:v>9 4-3-2021 4</c:v>
              </c:pt>
              <c:pt idx="52">
                <c:v>9 5-3-2021 11</c:v>
              </c:pt>
              <c:pt idx="53">
                <c:v>9 6-3-2021 0</c:v>
              </c:pt>
              <c:pt idx="54">
                <c:v>10 8-3-2021 11</c:v>
              </c:pt>
              <c:pt idx="55">
                <c:v>10 9-3-2021 7</c:v>
              </c:pt>
              <c:pt idx="56">
                <c:v>10 10-3-2021 4</c:v>
              </c:pt>
              <c:pt idx="57">
                <c:v>10 11-3-2021 6</c:v>
              </c:pt>
              <c:pt idx="58">
                <c:v>10 12-3-2021 9</c:v>
              </c:pt>
              <c:pt idx="59">
                <c:v>10 13-3-2021 0</c:v>
              </c:pt>
              <c:pt idx="60">
                <c:v>11 15-3-2021 10</c:v>
              </c:pt>
              <c:pt idx="61">
                <c:v>11 16-3-2021 7</c:v>
              </c:pt>
              <c:pt idx="62">
                <c:v>11 17-3-2021 4</c:v>
              </c:pt>
              <c:pt idx="63">
                <c:v>11 18-3-2021 7</c:v>
              </c:pt>
              <c:pt idx="64">
                <c:v>11 19-3-2021 9</c:v>
              </c:pt>
              <c:pt idx="65">
                <c:v>11 20-3-2021 0</c:v>
              </c:pt>
              <c:pt idx="66">
                <c:v>12 22-3-2021 10</c:v>
              </c:pt>
              <c:pt idx="67">
                <c:v>12 23-3-2021 9</c:v>
              </c:pt>
              <c:pt idx="68">
                <c:v>12 24-3-2021 6</c:v>
              </c:pt>
              <c:pt idx="69">
                <c:v>12 25-3-2021 7</c:v>
              </c:pt>
              <c:pt idx="70">
                <c:v>12 26-3-2021 9</c:v>
              </c:pt>
              <c:pt idx="71">
                <c:v>12 27-3-2021 0</c:v>
              </c:pt>
              <c:pt idx="72">
                <c:v>13 29-3-2021 9</c:v>
              </c:pt>
              <c:pt idx="73">
                <c:v>13 30-3-2021 7</c:v>
              </c:pt>
              <c:pt idx="74">
                <c:v>13 31-3-2021 6</c:v>
              </c:pt>
              <c:pt idx="75">
                <c:v>13 1-4-2021 7</c:v>
              </c:pt>
              <c:pt idx="76">
                <c:v>13 2-4-2021 9</c:v>
              </c:pt>
              <c:pt idx="77">
                <c:v>13 3-4-2021 0</c:v>
              </c:pt>
              <c:pt idx="78">
                <c:v>14 5-4-2021 0</c:v>
              </c:pt>
              <c:pt idx="79">
                <c:v>14 6-4-2021 10</c:v>
              </c:pt>
              <c:pt idx="80">
                <c:v>14 7-4-2021 5</c:v>
              </c:pt>
              <c:pt idx="81">
                <c:v>14 8-4-2021 8</c:v>
              </c:pt>
              <c:pt idx="82">
                <c:v>14 9-4-2021 8</c:v>
              </c:pt>
              <c:pt idx="83">
                <c:v>14 10-4-2021 0</c:v>
              </c:pt>
              <c:pt idx="84">
                <c:v>15 12-4-2021 10</c:v>
              </c:pt>
              <c:pt idx="85">
                <c:v>15 13-4-2021 8</c:v>
              </c:pt>
              <c:pt idx="86">
                <c:v>15 14-4-2021 6</c:v>
              </c:pt>
              <c:pt idx="87">
                <c:v>15 15-4-2021 7</c:v>
              </c:pt>
              <c:pt idx="88">
                <c:v>15 16-4-2021 9</c:v>
              </c:pt>
              <c:pt idx="89">
                <c:v>15 17-4-2021 0</c:v>
              </c:pt>
              <c:pt idx="90">
                <c:v>16 19-4-2021 11</c:v>
              </c:pt>
              <c:pt idx="91">
                <c:v>16 20-4-2021 7</c:v>
              </c:pt>
              <c:pt idx="92">
                <c:v>16 21-4-2021 7</c:v>
              </c:pt>
              <c:pt idx="93">
                <c:v>16 22-4-2021 10</c:v>
              </c:pt>
              <c:pt idx="94">
                <c:v>16 23-4-2021 11</c:v>
              </c:pt>
              <c:pt idx="95">
                <c:v>16 24-4-2021 0</c:v>
              </c:pt>
              <c:pt idx="96">
                <c:v>17 26-4-2021 13</c:v>
              </c:pt>
              <c:pt idx="97">
                <c:v>17 27-4-2021 0</c:v>
              </c:pt>
              <c:pt idx="98">
                <c:v>17 28-4-2021 10</c:v>
              </c:pt>
              <c:pt idx="99">
                <c:v>17 29-4-2021 7</c:v>
              </c:pt>
              <c:pt idx="100">
                <c:v>17 30-4-2021 10</c:v>
              </c:pt>
              <c:pt idx="101">
                <c:v>17 1-5-2021 0</c:v>
              </c:pt>
              <c:pt idx="102">
                <c:v>18 3-5-2021 9</c:v>
              </c:pt>
              <c:pt idx="103">
                <c:v>18 4-5-2021 9</c:v>
              </c:pt>
              <c:pt idx="104">
                <c:v>18 5-5-2021 5</c:v>
              </c:pt>
              <c:pt idx="105">
                <c:v>18 6-5-2021 9</c:v>
              </c:pt>
              <c:pt idx="106">
                <c:v>18 7-5-2021 12</c:v>
              </c:pt>
              <c:pt idx="107">
                <c:v>18 8-5-2021 0</c:v>
              </c:pt>
              <c:pt idx="108">
                <c:v>19 10-5-2021 13</c:v>
              </c:pt>
              <c:pt idx="109">
                <c:v>19 11-5-2021 8</c:v>
              </c:pt>
              <c:pt idx="110">
                <c:v>19 12-5-2021 7</c:v>
              </c:pt>
              <c:pt idx="111">
                <c:v>19 13-5-2021 0</c:v>
              </c:pt>
              <c:pt idx="112">
                <c:v>19 14-5-2021 10</c:v>
              </c:pt>
              <c:pt idx="113">
                <c:v>19 15-5-2021 0</c:v>
              </c:pt>
              <c:pt idx="114">
                <c:v>20 17-5-2021 12</c:v>
              </c:pt>
              <c:pt idx="115">
                <c:v>20 18-5-2021 7</c:v>
              </c:pt>
              <c:pt idx="116">
                <c:v>20 19-5-2021 7</c:v>
              </c:pt>
              <c:pt idx="117">
                <c:v>20 20-5-2021 8</c:v>
              </c:pt>
              <c:pt idx="118">
                <c:v>20 21-5-2021 8</c:v>
              </c:pt>
              <c:pt idx="119">
                <c:v>20 22-5-2021 0</c:v>
              </c:pt>
              <c:pt idx="120">
                <c:v>21 24-5-2021 0</c:v>
              </c:pt>
              <c:pt idx="121">
                <c:v>21 25-5-2021 9</c:v>
              </c:pt>
              <c:pt idx="122">
                <c:v>21 26-5-2021 8</c:v>
              </c:pt>
              <c:pt idx="123">
                <c:v>21 27-5-2021 7</c:v>
              </c:pt>
              <c:pt idx="124">
                <c:v>21 28-5-2021 9</c:v>
              </c:pt>
              <c:pt idx="125">
                <c:v>21 29-5-2021 0</c:v>
              </c:pt>
              <c:pt idx="126">
                <c:v>22 31-5-2021 12</c:v>
              </c:pt>
              <c:pt idx="127">
                <c:v>22 1-6-2021 7</c:v>
              </c:pt>
              <c:pt idx="128">
                <c:v>22 2-6-2021 6</c:v>
              </c:pt>
              <c:pt idx="129">
                <c:v>22 3-6-2021 10</c:v>
              </c:pt>
              <c:pt idx="130">
                <c:v>22 4-6-2021 7</c:v>
              </c:pt>
              <c:pt idx="131">
                <c:v>22 5-6-2021 0</c:v>
              </c:pt>
              <c:pt idx="132">
                <c:v>23 7-6-2021 12</c:v>
              </c:pt>
              <c:pt idx="133">
                <c:v>23 8-6-2021 7</c:v>
              </c:pt>
              <c:pt idx="134">
                <c:v>23 9-6-2021 7</c:v>
              </c:pt>
              <c:pt idx="135">
                <c:v>23 10-6-2021 5</c:v>
              </c:pt>
              <c:pt idx="136">
                <c:v>23 11-6-2021 13</c:v>
              </c:pt>
              <c:pt idx="137">
                <c:v>23 12-6-2021 0</c:v>
              </c:pt>
              <c:pt idx="138">
                <c:v>24 14-6-2021 10</c:v>
              </c:pt>
              <c:pt idx="139">
                <c:v>24 15-6-2021 7</c:v>
              </c:pt>
              <c:pt idx="140">
                <c:v>24 16-6-2021 7</c:v>
              </c:pt>
              <c:pt idx="141">
                <c:v>24 17-6-2021 8</c:v>
              </c:pt>
              <c:pt idx="142">
                <c:v>24 18-6-2021 11</c:v>
              </c:pt>
              <c:pt idx="143">
                <c:v>24 19-6-2021 0</c:v>
              </c:pt>
              <c:pt idx="144">
                <c:v>25 21-6-2021 10</c:v>
              </c:pt>
              <c:pt idx="145">
                <c:v>25 22-6-2021 8</c:v>
              </c:pt>
              <c:pt idx="146">
                <c:v>25 23-6-2021 6</c:v>
              </c:pt>
              <c:pt idx="147">
                <c:v>25 24-6-2021 7</c:v>
              </c:pt>
              <c:pt idx="148">
                <c:v>25 25-6-2021 10</c:v>
              </c:pt>
              <c:pt idx="149">
                <c:v>25 26-6-2021 0</c:v>
              </c:pt>
              <c:pt idx="150">
                <c:v>26 28-6-2021 9</c:v>
              </c:pt>
              <c:pt idx="151">
                <c:v>26 29-6-2021 9</c:v>
              </c:pt>
              <c:pt idx="152">
                <c:v>26 30-6-2021 6</c:v>
              </c:pt>
              <c:pt idx="153">
                <c:v>52 1-1-2022 0</c:v>
              </c:pt>
            </c:strLit>
          </c:cat>
          <c:val>
            <c:numLit>
              <c:formatCode>General</c:formatCode>
              <c:ptCount val="154"/>
              <c:pt idx="0">
                <c:v>4</c:v>
              </c:pt>
              <c:pt idx="1">
                <c:v>0</c:v>
              </c:pt>
              <c:pt idx="2">
                <c:v>0</c:v>
              </c:pt>
              <c:pt idx="3">
                <c:v>4</c:v>
              </c:pt>
              <c:pt idx="4">
                <c:v>2</c:v>
              </c:pt>
              <c:pt idx="5">
                <c:v>0</c:v>
              </c:pt>
              <c:pt idx="6">
                <c:v>4</c:v>
              </c:pt>
              <c:pt idx="7">
                <c:v>0</c:v>
              </c:pt>
              <c:pt idx="8">
                <c:v>0</c:v>
              </c:pt>
              <c:pt idx="9">
                <c:v>2</c:v>
              </c:pt>
              <c:pt idx="10">
                <c:v>2</c:v>
              </c:pt>
              <c:pt idx="11">
                <c:v>0</c:v>
              </c:pt>
              <c:pt idx="12">
                <c:v>2</c:v>
              </c:pt>
              <c:pt idx="13">
                <c:v>0</c:v>
              </c:pt>
              <c:pt idx="14">
                <c:v>0</c:v>
              </c:pt>
              <c:pt idx="15">
                <c:v>4</c:v>
              </c:pt>
              <c:pt idx="16">
                <c:v>2</c:v>
              </c:pt>
              <c:pt idx="17">
                <c:v>0</c:v>
              </c:pt>
              <c:pt idx="18">
                <c:v>4</c:v>
              </c:pt>
              <c:pt idx="19">
                <c:v>0</c:v>
              </c:pt>
              <c:pt idx="20">
                <c:v>0</c:v>
              </c:pt>
              <c:pt idx="21">
                <c:v>2</c:v>
              </c:pt>
              <c:pt idx="22">
                <c:v>2</c:v>
              </c:pt>
              <c:pt idx="23">
                <c:v>0</c:v>
              </c:pt>
              <c:pt idx="24">
                <c:v>4</c:v>
              </c:pt>
              <c:pt idx="25">
                <c:v>0</c:v>
              </c:pt>
              <c:pt idx="26">
                <c:v>0</c:v>
              </c:pt>
              <c:pt idx="27">
                <c:v>4</c:v>
              </c:pt>
              <c:pt idx="28">
                <c:v>2</c:v>
              </c:pt>
              <c:pt idx="29">
                <c:v>0</c:v>
              </c:pt>
              <c:pt idx="30">
                <c:v>0</c:v>
              </c:pt>
              <c:pt idx="31">
                <c:v>2</c:v>
              </c:pt>
              <c:pt idx="32">
                <c:v>0</c:v>
              </c:pt>
              <c:pt idx="33">
                <c:v>0</c:v>
              </c:pt>
              <c:pt idx="34">
                <c:v>4</c:v>
              </c:pt>
              <c:pt idx="35">
                <c:v>0</c:v>
              </c:pt>
              <c:pt idx="36">
                <c:v>4</c:v>
              </c:pt>
              <c:pt idx="37">
                <c:v>2</c:v>
              </c:pt>
              <c:pt idx="38">
                <c:v>0</c:v>
              </c:pt>
              <c:pt idx="39">
                <c:v>2</c:v>
              </c:pt>
              <c:pt idx="40">
                <c:v>2</c:v>
              </c:pt>
              <c:pt idx="41">
                <c:v>0</c:v>
              </c:pt>
              <c:pt idx="42">
                <c:v>4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4</c:v>
              </c:pt>
              <c:pt idx="47">
                <c:v>0</c:v>
              </c:pt>
              <c:pt idx="48">
                <c:v>4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6</c:v>
              </c:pt>
              <c:pt idx="53">
                <c:v>0</c:v>
              </c:pt>
              <c:pt idx="54">
                <c:v>4</c:v>
              </c:pt>
              <c:pt idx="55">
                <c:v>0</c:v>
              </c:pt>
              <c:pt idx="56">
                <c:v>0</c:v>
              </c:pt>
              <c:pt idx="57">
                <c:v>2</c:v>
              </c:pt>
              <c:pt idx="58">
                <c:v>2</c:v>
              </c:pt>
              <c:pt idx="59">
                <c:v>0</c:v>
              </c:pt>
              <c:pt idx="60">
                <c:v>4</c:v>
              </c:pt>
              <c:pt idx="61">
                <c:v>0</c:v>
              </c:pt>
              <c:pt idx="62">
                <c:v>0</c:v>
              </c:pt>
              <c:pt idx="63">
                <c:v>4</c:v>
              </c:pt>
              <c:pt idx="64">
                <c:v>2</c:v>
              </c:pt>
              <c:pt idx="65">
                <c:v>0</c:v>
              </c:pt>
              <c:pt idx="66">
                <c:v>4</c:v>
              </c:pt>
              <c:pt idx="67">
                <c:v>0</c:v>
              </c:pt>
              <c:pt idx="68">
                <c:v>0</c:v>
              </c:pt>
              <c:pt idx="69">
                <c:v>2</c:v>
              </c:pt>
              <c:pt idx="70">
                <c:v>2</c:v>
              </c:pt>
              <c:pt idx="71">
                <c:v>0</c:v>
              </c:pt>
              <c:pt idx="72">
                <c:v>4</c:v>
              </c:pt>
              <c:pt idx="73">
                <c:v>0</c:v>
              </c:pt>
              <c:pt idx="74">
                <c:v>0</c:v>
              </c:pt>
              <c:pt idx="75">
                <c:v>4</c:v>
              </c:pt>
              <c:pt idx="76">
                <c:v>2</c:v>
              </c:pt>
              <c:pt idx="77">
                <c:v>0</c:v>
              </c:pt>
              <c:pt idx="78">
                <c:v>0</c:v>
              </c:pt>
              <c:pt idx="79">
                <c:v>2</c:v>
              </c:pt>
              <c:pt idx="80">
                <c:v>2</c:v>
              </c:pt>
              <c:pt idx="81">
                <c:v>2</c:v>
              </c:pt>
              <c:pt idx="82">
                <c:v>2</c:v>
              </c:pt>
              <c:pt idx="83">
                <c:v>0</c:v>
              </c:pt>
              <c:pt idx="84">
                <c:v>4</c:v>
              </c:pt>
              <c:pt idx="85">
                <c:v>0</c:v>
              </c:pt>
              <c:pt idx="86">
                <c:v>0</c:v>
              </c:pt>
              <c:pt idx="87">
                <c:v>4</c:v>
              </c:pt>
              <c:pt idx="88">
                <c:v>2</c:v>
              </c:pt>
              <c:pt idx="89">
                <c:v>0</c:v>
              </c:pt>
              <c:pt idx="90">
                <c:v>4</c:v>
              </c:pt>
              <c:pt idx="91">
                <c:v>0</c:v>
              </c:pt>
              <c:pt idx="92">
                <c:v>0</c:v>
              </c:pt>
              <c:pt idx="93">
                <c:v>4</c:v>
              </c:pt>
              <c:pt idx="94">
                <c:v>2</c:v>
              </c:pt>
              <c:pt idx="95">
                <c:v>0</c:v>
              </c:pt>
              <c:pt idx="96">
                <c:v>2</c:v>
              </c:pt>
              <c:pt idx="97">
                <c:v>0</c:v>
              </c:pt>
              <c:pt idx="98">
                <c:v>2</c:v>
              </c:pt>
              <c:pt idx="99">
                <c:v>0</c:v>
              </c:pt>
              <c:pt idx="100">
                <c:v>2</c:v>
              </c:pt>
              <c:pt idx="101">
                <c:v>0</c:v>
              </c:pt>
              <c:pt idx="102">
                <c:v>4</c:v>
              </c:pt>
              <c:pt idx="103">
                <c:v>0</c:v>
              </c:pt>
              <c:pt idx="104">
                <c:v>0</c:v>
              </c:pt>
              <c:pt idx="105">
                <c:v>2</c:v>
              </c:pt>
              <c:pt idx="106">
                <c:v>4</c:v>
              </c:pt>
              <c:pt idx="107">
                <c:v>0</c:v>
              </c:pt>
              <c:pt idx="108">
                <c:v>4</c:v>
              </c:pt>
              <c:pt idx="109">
                <c:v>0</c:v>
              </c:pt>
              <c:pt idx="110">
                <c:v>2</c:v>
              </c:pt>
              <c:pt idx="111">
                <c:v>0</c:v>
              </c:pt>
              <c:pt idx="112">
                <c:v>4</c:v>
              </c:pt>
              <c:pt idx="113">
                <c:v>0</c:v>
              </c:pt>
              <c:pt idx="114">
                <c:v>4</c:v>
              </c:pt>
              <c:pt idx="115">
                <c:v>0</c:v>
              </c:pt>
              <c:pt idx="116">
                <c:v>2</c:v>
              </c:pt>
              <c:pt idx="117">
                <c:v>2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2</c:v>
              </c:pt>
              <c:pt idx="122">
                <c:v>2</c:v>
              </c:pt>
              <c:pt idx="123">
                <c:v>2</c:v>
              </c:pt>
              <c:pt idx="124">
                <c:v>2</c:v>
              </c:pt>
              <c:pt idx="125">
                <c:v>0</c:v>
              </c:pt>
              <c:pt idx="126">
                <c:v>2</c:v>
              </c:pt>
              <c:pt idx="127">
                <c:v>2</c:v>
              </c:pt>
              <c:pt idx="128">
                <c:v>0</c:v>
              </c:pt>
              <c:pt idx="129">
                <c:v>4</c:v>
              </c:pt>
              <c:pt idx="130">
                <c:v>0</c:v>
              </c:pt>
              <c:pt idx="131">
                <c:v>0</c:v>
              </c:pt>
              <c:pt idx="132">
                <c:v>4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6</c:v>
              </c:pt>
              <c:pt idx="137">
                <c:v>0</c:v>
              </c:pt>
              <c:pt idx="138">
                <c:v>4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6</c:v>
              </c:pt>
              <c:pt idx="143">
                <c:v>0</c:v>
              </c:pt>
              <c:pt idx="144">
                <c:v>2</c:v>
              </c:pt>
              <c:pt idx="145">
                <c:v>2</c:v>
              </c:pt>
              <c:pt idx="146">
                <c:v>0</c:v>
              </c:pt>
              <c:pt idx="147">
                <c:v>2</c:v>
              </c:pt>
              <c:pt idx="148">
                <c:v>2</c:v>
              </c:pt>
              <c:pt idx="149">
                <c:v>0</c:v>
              </c:pt>
              <c:pt idx="150">
                <c:v>2</c:v>
              </c:pt>
              <c:pt idx="151">
                <c:v>2</c:v>
              </c:pt>
              <c:pt idx="152">
                <c:v>2</c:v>
              </c:pt>
              <c:pt idx="15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3B1-4797-BF51-FAD44659A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6996104"/>
        <c:axId val="996995120"/>
      </c:barChart>
      <c:catAx>
        <c:axId val="996996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96995120"/>
        <c:crosses val="autoZero"/>
        <c:auto val="1"/>
        <c:lblAlgn val="ctr"/>
        <c:lblOffset val="100"/>
        <c:noMultiLvlLbl val="0"/>
      </c:catAx>
      <c:valAx>
        <c:axId val="99699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96996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v>Som van rit op afroep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58"/>
              <c:pt idx="0">
                <c:v>26 1-7-2021 7</c:v>
              </c:pt>
              <c:pt idx="1">
                <c:v>26 2-7-2021 11</c:v>
              </c:pt>
              <c:pt idx="2">
                <c:v>26 3-7-2021 0</c:v>
              </c:pt>
              <c:pt idx="3">
                <c:v>27 5-7-2021 9</c:v>
              </c:pt>
              <c:pt idx="4">
                <c:v>27 6-7-2021 7</c:v>
              </c:pt>
              <c:pt idx="5">
                <c:v>27 7-7-2021 7</c:v>
              </c:pt>
              <c:pt idx="6">
                <c:v>27 8-7-2021 6</c:v>
              </c:pt>
              <c:pt idx="7">
                <c:v>27 9-7-2021 11</c:v>
              </c:pt>
              <c:pt idx="8">
                <c:v>27 10-7-2021 0</c:v>
              </c:pt>
              <c:pt idx="9">
                <c:v>28 12-7-2021 8</c:v>
              </c:pt>
              <c:pt idx="10">
                <c:v>28 13-7-2021 9</c:v>
              </c:pt>
              <c:pt idx="11">
                <c:v>28 14-7-2021 7</c:v>
              </c:pt>
              <c:pt idx="12">
                <c:v>28 15-7-2021 7</c:v>
              </c:pt>
              <c:pt idx="13">
                <c:v>28 16-7-2021 9</c:v>
              </c:pt>
              <c:pt idx="14">
                <c:v>28 17-7-2021 0</c:v>
              </c:pt>
              <c:pt idx="15">
                <c:v>29 19-7-2021 9</c:v>
              </c:pt>
              <c:pt idx="16">
                <c:v>29 20-7-2021 8</c:v>
              </c:pt>
              <c:pt idx="17">
                <c:v>29 21-7-2021 6</c:v>
              </c:pt>
              <c:pt idx="18">
                <c:v>29 22-7-2021 8</c:v>
              </c:pt>
              <c:pt idx="19">
                <c:v>29 23-7-2021 11</c:v>
              </c:pt>
              <c:pt idx="20">
                <c:v>29 24-7-2021 0</c:v>
              </c:pt>
              <c:pt idx="21">
                <c:v>30 26-7-2021 10</c:v>
              </c:pt>
              <c:pt idx="22">
                <c:v>30 27-7-2021 6</c:v>
              </c:pt>
              <c:pt idx="23">
                <c:v>30 28-7-2021 6</c:v>
              </c:pt>
              <c:pt idx="24">
                <c:v>30 29-7-2021 6</c:v>
              </c:pt>
              <c:pt idx="25">
                <c:v>30 30-7-2021 13</c:v>
              </c:pt>
              <c:pt idx="26">
                <c:v>30 31-7-2021 0</c:v>
              </c:pt>
              <c:pt idx="27">
                <c:v>31 2-8-2021 9</c:v>
              </c:pt>
              <c:pt idx="28">
                <c:v>31 3-8-2021 6</c:v>
              </c:pt>
              <c:pt idx="29">
                <c:v>31 4-8-2021 7</c:v>
              </c:pt>
              <c:pt idx="30">
                <c:v>31 5-8-2021 8</c:v>
              </c:pt>
              <c:pt idx="31">
                <c:v>31 6-8-2021 11</c:v>
              </c:pt>
              <c:pt idx="32">
                <c:v>31 7-8-2021 0</c:v>
              </c:pt>
              <c:pt idx="33">
                <c:v>32 9-8-2021 7</c:v>
              </c:pt>
              <c:pt idx="34">
                <c:v>32 10-8-2021 8</c:v>
              </c:pt>
              <c:pt idx="35">
                <c:v>32 11-8-2021 4</c:v>
              </c:pt>
              <c:pt idx="36">
                <c:v>32 12-8-2021 8</c:v>
              </c:pt>
              <c:pt idx="37">
                <c:v>32 13-8-2021 8</c:v>
              </c:pt>
              <c:pt idx="38">
                <c:v>32 14-8-2021 0</c:v>
              </c:pt>
              <c:pt idx="39">
                <c:v>33 16-8-2021 13</c:v>
              </c:pt>
              <c:pt idx="40">
                <c:v>33 17-8-2021 8</c:v>
              </c:pt>
              <c:pt idx="41">
                <c:v>33 18-8-2021 5</c:v>
              </c:pt>
              <c:pt idx="42">
                <c:v>33 19-8-2021 8</c:v>
              </c:pt>
              <c:pt idx="43">
                <c:v>33 20-8-2021 9</c:v>
              </c:pt>
              <c:pt idx="44">
                <c:v>33 21-8-2021 0</c:v>
              </c:pt>
              <c:pt idx="45">
                <c:v>34 23-8-2021 8</c:v>
              </c:pt>
              <c:pt idx="46">
                <c:v>34 24-8-2021 8</c:v>
              </c:pt>
              <c:pt idx="47">
                <c:v>34 25-8-2021 7</c:v>
              </c:pt>
              <c:pt idx="48">
                <c:v>34 26-8-2021 8</c:v>
              </c:pt>
              <c:pt idx="49">
                <c:v>34 27-8-2021 10</c:v>
              </c:pt>
              <c:pt idx="50">
                <c:v>34 28-8-2021 0</c:v>
              </c:pt>
              <c:pt idx="51">
                <c:v>35 30-8-2021 8</c:v>
              </c:pt>
              <c:pt idx="52">
                <c:v>35 31-8-2021 10</c:v>
              </c:pt>
              <c:pt idx="53">
                <c:v>35 1-9-2021 6</c:v>
              </c:pt>
              <c:pt idx="54">
                <c:v>35 2-9-2021 7</c:v>
              </c:pt>
              <c:pt idx="55">
                <c:v>35 3-9-2021 10</c:v>
              </c:pt>
              <c:pt idx="56">
                <c:v>35 4-9-2021 0</c:v>
              </c:pt>
              <c:pt idx="57">
                <c:v>36 6-9-2021 9</c:v>
              </c:pt>
              <c:pt idx="58">
                <c:v>36 7-9-2021 9</c:v>
              </c:pt>
              <c:pt idx="59">
                <c:v>36 8-9-2021 6</c:v>
              </c:pt>
              <c:pt idx="60">
                <c:v>36 9-9-2021 7</c:v>
              </c:pt>
              <c:pt idx="61">
                <c:v>36 10-9-2021 11</c:v>
              </c:pt>
              <c:pt idx="62">
                <c:v>36 11-9-2021 0</c:v>
              </c:pt>
              <c:pt idx="63">
                <c:v>37 13-9-2021 8</c:v>
              </c:pt>
              <c:pt idx="64">
                <c:v>37 14-9-2021 9</c:v>
              </c:pt>
              <c:pt idx="65">
                <c:v>37 15-9-2021 5</c:v>
              </c:pt>
              <c:pt idx="66">
                <c:v>37 16-9-2021 6</c:v>
              </c:pt>
              <c:pt idx="67">
                <c:v>37 17-9-2021 11</c:v>
              </c:pt>
              <c:pt idx="68">
                <c:v>37 18-9-2021 0</c:v>
              </c:pt>
              <c:pt idx="69">
                <c:v>38 20-9-2021 8</c:v>
              </c:pt>
              <c:pt idx="70">
                <c:v>38 21-9-2021 9</c:v>
              </c:pt>
              <c:pt idx="71">
                <c:v>38 22-9-2021 5</c:v>
              </c:pt>
              <c:pt idx="72">
                <c:v>38 23-9-2021 7</c:v>
              </c:pt>
              <c:pt idx="73">
                <c:v>38 24-9-2021 11</c:v>
              </c:pt>
              <c:pt idx="74">
                <c:v>38 25-9-2021 0</c:v>
              </c:pt>
              <c:pt idx="75">
                <c:v>39 27-9-2021 8</c:v>
              </c:pt>
              <c:pt idx="76">
                <c:v>39 28-9-2021 8</c:v>
              </c:pt>
              <c:pt idx="77">
                <c:v>39 29-9-2021 5</c:v>
              </c:pt>
              <c:pt idx="78">
                <c:v>39 30-9-2021 8</c:v>
              </c:pt>
              <c:pt idx="79">
                <c:v>39 1-10-2021 10</c:v>
              </c:pt>
              <c:pt idx="80">
                <c:v>39 2-10-2021 0</c:v>
              </c:pt>
              <c:pt idx="81">
                <c:v>40 4-10-2021 11</c:v>
              </c:pt>
              <c:pt idx="82">
                <c:v>40 5-10-2021 7</c:v>
              </c:pt>
              <c:pt idx="83">
                <c:v>40 6-10-2021 5</c:v>
              </c:pt>
              <c:pt idx="84">
                <c:v>40 7-10-2021 7</c:v>
              </c:pt>
              <c:pt idx="85">
                <c:v>40 8-10-2021 9</c:v>
              </c:pt>
              <c:pt idx="86">
                <c:v>40 9-10-2021 0</c:v>
              </c:pt>
              <c:pt idx="87">
                <c:v>41 11-10-2021 8</c:v>
              </c:pt>
              <c:pt idx="88">
                <c:v>41 12-10-2021 8</c:v>
              </c:pt>
              <c:pt idx="89">
                <c:v>41 13-10-2021 7</c:v>
              </c:pt>
              <c:pt idx="90">
                <c:v>41 14-10-2021 7</c:v>
              </c:pt>
              <c:pt idx="91">
                <c:v>41 15-10-2021 9</c:v>
              </c:pt>
              <c:pt idx="92">
                <c:v>41 16-10-2021 0</c:v>
              </c:pt>
              <c:pt idx="93">
                <c:v>42 18-10-2021 8</c:v>
              </c:pt>
              <c:pt idx="94">
                <c:v>42 19-10-2021 7</c:v>
              </c:pt>
              <c:pt idx="95">
                <c:v>42 20-10-2021 6</c:v>
              </c:pt>
              <c:pt idx="96">
                <c:v>42 21-10-2021 7</c:v>
              </c:pt>
              <c:pt idx="97">
                <c:v>42 22-10-2021 9</c:v>
              </c:pt>
              <c:pt idx="98">
                <c:v>42 23-10-2021 0</c:v>
              </c:pt>
              <c:pt idx="99">
                <c:v>43 25-10-2021 8</c:v>
              </c:pt>
              <c:pt idx="100">
                <c:v>43 26-10-2021 9</c:v>
              </c:pt>
              <c:pt idx="101">
                <c:v>43 27-10-2021 6</c:v>
              </c:pt>
              <c:pt idx="102">
                <c:v>43 28-10-2021 6</c:v>
              </c:pt>
              <c:pt idx="103">
                <c:v>43 29-10-2021 9</c:v>
              </c:pt>
              <c:pt idx="104">
                <c:v>43 30-10-2021 0</c:v>
              </c:pt>
              <c:pt idx="105">
                <c:v>44 1-11-2021 10</c:v>
              </c:pt>
              <c:pt idx="106">
                <c:v>44 2-11-2021 6</c:v>
              </c:pt>
              <c:pt idx="107">
                <c:v>44 3-11-2021 9</c:v>
              </c:pt>
              <c:pt idx="108">
                <c:v>44 4-11-2021 7</c:v>
              </c:pt>
              <c:pt idx="109">
                <c:v>44 5-11-2021 10</c:v>
              </c:pt>
              <c:pt idx="110">
                <c:v>44 6-11-2021 0</c:v>
              </c:pt>
              <c:pt idx="111">
                <c:v>45 8-11-2021 9</c:v>
              </c:pt>
              <c:pt idx="112">
                <c:v>45 9-11-2021 7</c:v>
              </c:pt>
              <c:pt idx="113">
                <c:v>45 10-11-2021 6</c:v>
              </c:pt>
              <c:pt idx="114">
                <c:v>45 11-11-2021 7</c:v>
              </c:pt>
              <c:pt idx="115">
                <c:v>45 12-11-2021 11</c:v>
              </c:pt>
              <c:pt idx="116">
                <c:v>45 13-11-2021 0</c:v>
              </c:pt>
              <c:pt idx="117">
                <c:v>46 15-11-2021 7</c:v>
              </c:pt>
              <c:pt idx="118">
                <c:v>46 16-11-2021 7</c:v>
              </c:pt>
              <c:pt idx="119">
                <c:v>46 17-11-2021 6</c:v>
              </c:pt>
              <c:pt idx="120">
                <c:v>46 18-11-2021 8</c:v>
              </c:pt>
              <c:pt idx="121">
                <c:v>46 19-11-2021 10</c:v>
              </c:pt>
              <c:pt idx="122">
                <c:v>46 20-11-2021 0</c:v>
              </c:pt>
              <c:pt idx="123">
                <c:v>47 22-11-2021 10</c:v>
              </c:pt>
              <c:pt idx="124">
                <c:v>47 23-11-2021 7</c:v>
              </c:pt>
              <c:pt idx="125">
                <c:v>47 24-11-2021 9</c:v>
              </c:pt>
              <c:pt idx="126">
                <c:v>47 25-11-2021 7</c:v>
              </c:pt>
              <c:pt idx="127">
                <c:v>47 26-11-2021 10</c:v>
              </c:pt>
              <c:pt idx="128">
                <c:v>47 27-11-2021 0</c:v>
              </c:pt>
              <c:pt idx="129">
                <c:v>48 29-11-2021 9</c:v>
              </c:pt>
              <c:pt idx="130">
                <c:v>48 30-11-2021 9</c:v>
              </c:pt>
              <c:pt idx="131">
                <c:v>48 1-12-2021 5</c:v>
              </c:pt>
              <c:pt idx="132">
                <c:v>48 2-12-2021 7</c:v>
              </c:pt>
              <c:pt idx="133">
                <c:v>48 3-12-2021 9</c:v>
              </c:pt>
              <c:pt idx="134">
                <c:v>48 4-12-2021 0</c:v>
              </c:pt>
              <c:pt idx="135">
                <c:v>49 6-12-2021 8</c:v>
              </c:pt>
              <c:pt idx="136">
                <c:v>49 7-12-2021 9</c:v>
              </c:pt>
              <c:pt idx="137">
                <c:v>49 8-12-2021 6</c:v>
              </c:pt>
              <c:pt idx="138">
                <c:v>49 9-12-2021 6</c:v>
              </c:pt>
              <c:pt idx="139">
                <c:v>49 10-12-2021 11</c:v>
              </c:pt>
              <c:pt idx="140">
                <c:v>49 11-12-2021 0</c:v>
              </c:pt>
              <c:pt idx="141">
                <c:v>50 13-12-2021 10</c:v>
              </c:pt>
              <c:pt idx="142">
                <c:v>50 14-12-2021 8</c:v>
              </c:pt>
              <c:pt idx="143">
                <c:v>50 15-12-2021 6</c:v>
              </c:pt>
              <c:pt idx="144">
                <c:v>50 16-12-2021 7</c:v>
              </c:pt>
              <c:pt idx="145">
                <c:v>50 17-12-2021 11</c:v>
              </c:pt>
              <c:pt idx="146">
                <c:v>50 18-12-2021 0</c:v>
              </c:pt>
              <c:pt idx="147">
                <c:v>51 20-12-2021 9</c:v>
              </c:pt>
              <c:pt idx="148">
                <c:v>51 21-12-2021 8</c:v>
              </c:pt>
              <c:pt idx="149">
                <c:v>51 22-12-2021 4</c:v>
              </c:pt>
              <c:pt idx="150">
                <c:v>51 23-12-2021 7</c:v>
              </c:pt>
              <c:pt idx="151">
                <c:v>51 24-12-2021 9</c:v>
              </c:pt>
              <c:pt idx="152">
                <c:v>51 25-12-2021 0</c:v>
              </c:pt>
              <c:pt idx="153">
                <c:v>52 27-12-2021 8</c:v>
              </c:pt>
              <c:pt idx="154">
                <c:v>52 28-12-2021 7</c:v>
              </c:pt>
              <c:pt idx="155">
                <c:v>52 29-12-2021 7</c:v>
              </c:pt>
              <c:pt idx="156">
                <c:v>52 30-12-2021 9</c:v>
              </c:pt>
              <c:pt idx="157">
                <c:v>52 31-12-2021 8</c:v>
              </c:pt>
            </c:strLit>
          </c:cat>
          <c:val>
            <c:numLit>
              <c:formatCode>General</c:formatCode>
              <c:ptCount val="158"/>
              <c:pt idx="0">
                <c:v>14</c:v>
              </c:pt>
              <c:pt idx="1">
                <c:v>16</c:v>
              </c:pt>
              <c:pt idx="2">
                <c:v>0</c:v>
              </c:pt>
              <c:pt idx="3">
                <c:v>14</c:v>
              </c:pt>
              <c:pt idx="4">
                <c:v>10</c:v>
              </c:pt>
              <c:pt idx="5">
                <c:v>12</c:v>
              </c:pt>
              <c:pt idx="6">
                <c:v>12</c:v>
              </c:pt>
              <c:pt idx="7">
                <c:v>16</c:v>
              </c:pt>
              <c:pt idx="8">
                <c:v>0</c:v>
              </c:pt>
              <c:pt idx="9">
                <c:v>12</c:v>
              </c:pt>
              <c:pt idx="10">
                <c:v>14</c:v>
              </c:pt>
              <c:pt idx="11">
                <c:v>12</c:v>
              </c:pt>
              <c:pt idx="12">
                <c:v>14</c:v>
              </c:pt>
              <c:pt idx="13">
                <c:v>16</c:v>
              </c:pt>
              <c:pt idx="14">
                <c:v>0</c:v>
              </c:pt>
              <c:pt idx="15">
                <c:v>14</c:v>
              </c:pt>
              <c:pt idx="16">
                <c:v>12</c:v>
              </c:pt>
              <c:pt idx="17">
                <c:v>12</c:v>
              </c:pt>
              <c:pt idx="18">
                <c:v>14</c:v>
              </c:pt>
              <c:pt idx="19">
                <c:v>16</c:v>
              </c:pt>
              <c:pt idx="20">
                <c:v>0</c:v>
              </c:pt>
              <c:pt idx="21">
                <c:v>16</c:v>
              </c:pt>
              <c:pt idx="22">
                <c:v>10</c:v>
              </c:pt>
              <c:pt idx="23">
                <c:v>10</c:v>
              </c:pt>
              <c:pt idx="24">
                <c:v>12</c:v>
              </c:pt>
              <c:pt idx="25">
                <c:v>20</c:v>
              </c:pt>
              <c:pt idx="26">
                <c:v>0</c:v>
              </c:pt>
              <c:pt idx="27">
                <c:v>14</c:v>
              </c:pt>
              <c:pt idx="28">
                <c:v>10</c:v>
              </c:pt>
              <c:pt idx="29">
                <c:v>12</c:v>
              </c:pt>
              <c:pt idx="30">
                <c:v>16</c:v>
              </c:pt>
              <c:pt idx="31">
                <c:v>16</c:v>
              </c:pt>
              <c:pt idx="32">
                <c:v>0</c:v>
              </c:pt>
              <c:pt idx="33">
                <c:v>12</c:v>
              </c:pt>
              <c:pt idx="34">
                <c:v>12</c:v>
              </c:pt>
              <c:pt idx="35">
                <c:v>8</c:v>
              </c:pt>
              <c:pt idx="36">
                <c:v>14</c:v>
              </c:pt>
              <c:pt idx="37">
                <c:v>10</c:v>
              </c:pt>
              <c:pt idx="38">
                <c:v>0</c:v>
              </c:pt>
              <c:pt idx="39">
                <c:v>18</c:v>
              </c:pt>
              <c:pt idx="40">
                <c:v>12</c:v>
              </c:pt>
              <c:pt idx="41">
                <c:v>10</c:v>
              </c:pt>
              <c:pt idx="42">
                <c:v>14</c:v>
              </c:pt>
              <c:pt idx="43">
                <c:v>14</c:v>
              </c:pt>
              <c:pt idx="44">
                <c:v>0</c:v>
              </c:pt>
              <c:pt idx="45">
                <c:v>12</c:v>
              </c:pt>
              <c:pt idx="46">
                <c:v>14</c:v>
              </c:pt>
              <c:pt idx="47">
                <c:v>12</c:v>
              </c:pt>
              <c:pt idx="48">
                <c:v>16</c:v>
              </c:pt>
              <c:pt idx="49">
                <c:v>14</c:v>
              </c:pt>
              <c:pt idx="50">
                <c:v>0</c:v>
              </c:pt>
              <c:pt idx="51">
                <c:v>12</c:v>
              </c:pt>
              <c:pt idx="52">
                <c:v>16</c:v>
              </c:pt>
              <c:pt idx="53">
                <c:v>10</c:v>
              </c:pt>
              <c:pt idx="54">
                <c:v>14</c:v>
              </c:pt>
              <c:pt idx="55">
                <c:v>14</c:v>
              </c:pt>
              <c:pt idx="56">
                <c:v>0</c:v>
              </c:pt>
              <c:pt idx="57">
                <c:v>14</c:v>
              </c:pt>
              <c:pt idx="58">
                <c:v>14</c:v>
              </c:pt>
              <c:pt idx="59">
                <c:v>10</c:v>
              </c:pt>
              <c:pt idx="60">
                <c:v>14</c:v>
              </c:pt>
              <c:pt idx="61">
                <c:v>16</c:v>
              </c:pt>
              <c:pt idx="62">
                <c:v>0</c:v>
              </c:pt>
              <c:pt idx="63">
                <c:v>12</c:v>
              </c:pt>
              <c:pt idx="64">
                <c:v>14</c:v>
              </c:pt>
              <c:pt idx="65">
                <c:v>10</c:v>
              </c:pt>
              <c:pt idx="66">
                <c:v>12</c:v>
              </c:pt>
              <c:pt idx="67">
                <c:v>18</c:v>
              </c:pt>
              <c:pt idx="68">
                <c:v>0</c:v>
              </c:pt>
              <c:pt idx="69">
                <c:v>12</c:v>
              </c:pt>
              <c:pt idx="70">
                <c:v>16</c:v>
              </c:pt>
              <c:pt idx="71">
                <c:v>10</c:v>
              </c:pt>
              <c:pt idx="72">
                <c:v>14</c:v>
              </c:pt>
              <c:pt idx="73">
                <c:v>16</c:v>
              </c:pt>
              <c:pt idx="74">
                <c:v>0</c:v>
              </c:pt>
              <c:pt idx="75">
                <c:v>12</c:v>
              </c:pt>
              <c:pt idx="76">
                <c:v>12</c:v>
              </c:pt>
              <c:pt idx="77">
                <c:v>10</c:v>
              </c:pt>
              <c:pt idx="78">
                <c:v>14</c:v>
              </c:pt>
              <c:pt idx="79">
                <c:v>14</c:v>
              </c:pt>
              <c:pt idx="80">
                <c:v>0</c:v>
              </c:pt>
              <c:pt idx="81">
                <c:v>16</c:v>
              </c:pt>
              <c:pt idx="82">
                <c:v>12</c:v>
              </c:pt>
              <c:pt idx="83">
                <c:v>8</c:v>
              </c:pt>
              <c:pt idx="84">
                <c:v>14</c:v>
              </c:pt>
              <c:pt idx="85">
                <c:v>14</c:v>
              </c:pt>
              <c:pt idx="86">
                <c:v>0</c:v>
              </c:pt>
              <c:pt idx="87">
                <c:v>14</c:v>
              </c:pt>
              <c:pt idx="88">
                <c:v>12</c:v>
              </c:pt>
              <c:pt idx="89">
                <c:v>12</c:v>
              </c:pt>
              <c:pt idx="90">
                <c:v>14</c:v>
              </c:pt>
              <c:pt idx="91">
                <c:v>14</c:v>
              </c:pt>
              <c:pt idx="92">
                <c:v>0</c:v>
              </c:pt>
              <c:pt idx="93">
                <c:v>12</c:v>
              </c:pt>
              <c:pt idx="94">
                <c:v>10</c:v>
              </c:pt>
              <c:pt idx="95">
                <c:v>10</c:v>
              </c:pt>
              <c:pt idx="96">
                <c:v>14</c:v>
              </c:pt>
              <c:pt idx="97">
                <c:v>16</c:v>
              </c:pt>
              <c:pt idx="98">
                <c:v>0</c:v>
              </c:pt>
              <c:pt idx="99">
                <c:v>12</c:v>
              </c:pt>
              <c:pt idx="100">
                <c:v>14</c:v>
              </c:pt>
              <c:pt idx="101">
                <c:v>10</c:v>
              </c:pt>
              <c:pt idx="102">
                <c:v>12</c:v>
              </c:pt>
              <c:pt idx="103">
                <c:v>12</c:v>
              </c:pt>
              <c:pt idx="104">
                <c:v>0</c:v>
              </c:pt>
              <c:pt idx="105">
                <c:v>16</c:v>
              </c:pt>
              <c:pt idx="106">
                <c:v>8</c:v>
              </c:pt>
              <c:pt idx="107">
                <c:v>16</c:v>
              </c:pt>
              <c:pt idx="108">
                <c:v>14</c:v>
              </c:pt>
              <c:pt idx="109">
                <c:v>16</c:v>
              </c:pt>
              <c:pt idx="110">
                <c:v>0</c:v>
              </c:pt>
              <c:pt idx="111">
                <c:v>14</c:v>
              </c:pt>
              <c:pt idx="112">
                <c:v>10</c:v>
              </c:pt>
              <c:pt idx="113">
                <c:v>10</c:v>
              </c:pt>
              <c:pt idx="114">
                <c:v>14</c:v>
              </c:pt>
              <c:pt idx="115">
                <c:v>18</c:v>
              </c:pt>
              <c:pt idx="116">
                <c:v>0</c:v>
              </c:pt>
              <c:pt idx="117">
                <c:v>10</c:v>
              </c:pt>
              <c:pt idx="118">
                <c:v>10</c:v>
              </c:pt>
              <c:pt idx="119">
                <c:v>10</c:v>
              </c:pt>
              <c:pt idx="120">
                <c:v>16</c:v>
              </c:pt>
              <c:pt idx="121">
                <c:v>14</c:v>
              </c:pt>
              <c:pt idx="122">
                <c:v>0</c:v>
              </c:pt>
              <c:pt idx="123">
                <c:v>14</c:v>
              </c:pt>
              <c:pt idx="124">
                <c:v>12</c:v>
              </c:pt>
              <c:pt idx="125">
                <c:v>16</c:v>
              </c:pt>
              <c:pt idx="126">
                <c:v>14</c:v>
              </c:pt>
              <c:pt idx="127">
                <c:v>14</c:v>
              </c:pt>
              <c:pt idx="128">
                <c:v>0</c:v>
              </c:pt>
              <c:pt idx="129">
                <c:v>14</c:v>
              </c:pt>
              <c:pt idx="130">
                <c:v>14</c:v>
              </c:pt>
              <c:pt idx="131">
                <c:v>8</c:v>
              </c:pt>
              <c:pt idx="132">
                <c:v>14</c:v>
              </c:pt>
              <c:pt idx="133">
                <c:v>12</c:v>
              </c:pt>
              <c:pt idx="134">
                <c:v>0</c:v>
              </c:pt>
              <c:pt idx="135">
                <c:v>12</c:v>
              </c:pt>
              <c:pt idx="136">
                <c:v>14</c:v>
              </c:pt>
              <c:pt idx="137">
                <c:v>10</c:v>
              </c:pt>
              <c:pt idx="138">
                <c:v>12</c:v>
              </c:pt>
              <c:pt idx="139">
                <c:v>16</c:v>
              </c:pt>
              <c:pt idx="140">
                <c:v>0</c:v>
              </c:pt>
              <c:pt idx="141">
                <c:v>16</c:v>
              </c:pt>
              <c:pt idx="142">
                <c:v>12</c:v>
              </c:pt>
              <c:pt idx="143">
                <c:v>10</c:v>
              </c:pt>
              <c:pt idx="144">
                <c:v>14</c:v>
              </c:pt>
              <c:pt idx="145">
                <c:v>16</c:v>
              </c:pt>
              <c:pt idx="146">
                <c:v>0</c:v>
              </c:pt>
              <c:pt idx="147">
                <c:v>12</c:v>
              </c:pt>
              <c:pt idx="148">
                <c:v>14</c:v>
              </c:pt>
              <c:pt idx="149">
                <c:v>6</c:v>
              </c:pt>
              <c:pt idx="150">
                <c:v>14</c:v>
              </c:pt>
              <c:pt idx="151">
                <c:v>14</c:v>
              </c:pt>
              <c:pt idx="152">
                <c:v>0</c:v>
              </c:pt>
              <c:pt idx="153">
                <c:v>12</c:v>
              </c:pt>
              <c:pt idx="154">
                <c:v>12</c:v>
              </c:pt>
              <c:pt idx="155">
                <c:v>10</c:v>
              </c:pt>
              <c:pt idx="156">
                <c:v>16</c:v>
              </c:pt>
              <c:pt idx="157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0CA4-441A-8625-615DD45C66F5}"/>
            </c:ext>
          </c:extLst>
        </c:ser>
        <c:ser>
          <c:idx val="1"/>
          <c:order val="1"/>
          <c:tx>
            <c:v>Som van vaste route/dag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58"/>
              <c:pt idx="0">
                <c:v>26 1-7-2021 7</c:v>
              </c:pt>
              <c:pt idx="1">
                <c:v>26 2-7-2021 11</c:v>
              </c:pt>
              <c:pt idx="2">
                <c:v>26 3-7-2021 0</c:v>
              </c:pt>
              <c:pt idx="3">
                <c:v>27 5-7-2021 9</c:v>
              </c:pt>
              <c:pt idx="4">
                <c:v>27 6-7-2021 7</c:v>
              </c:pt>
              <c:pt idx="5">
                <c:v>27 7-7-2021 7</c:v>
              </c:pt>
              <c:pt idx="6">
                <c:v>27 8-7-2021 6</c:v>
              </c:pt>
              <c:pt idx="7">
                <c:v>27 9-7-2021 11</c:v>
              </c:pt>
              <c:pt idx="8">
                <c:v>27 10-7-2021 0</c:v>
              </c:pt>
              <c:pt idx="9">
                <c:v>28 12-7-2021 8</c:v>
              </c:pt>
              <c:pt idx="10">
                <c:v>28 13-7-2021 9</c:v>
              </c:pt>
              <c:pt idx="11">
                <c:v>28 14-7-2021 7</c:v>
              </c:pt>
              <c:pt idx="12">
                <c:v>28 15-7-2021 7</c:v>
              </c:pt>
              <c:pt idx="13">
                <c:v>28 16-7-2021 9</c:v>
              </c:pt>
              <c:pt idx="14">
                <c:v>28 17-7-2021 0</c:v>
              </c:pt>
              <c:pt idx="15">
                <c:v>29 19-7-2021 9</c:v>
              </c:pt>
              <c:pt idx="16">
                <c:v>29 20-7-2021 8</c:v>
              </c:pt>
              <c:pt idx="17">
                <c:v>29 21-7-2021 6</c:v>
              </c:pt>
              <c:pt idx="18">
                <c:v>29 22-7-2021 8</c:v>
              </c:pt>
              <c:pt idx="19">
                <c:v>29 23-7-2021 11</c:v>
              </c:pt>
              <c:pt idx="20">
                <c:v>29 24-7-2021 0</c:v>
              </c:pt>
              <c:pt idx="21">
                <c:v>30 26-7-2021 10</c:v>
              </c:pt>
              <c:pt idx="22">
                <c:v>30 27-7-2021 6</c:v>
              </c:pt>
              <c:pt idx="23">
                <c:v>30 28-7-2021 6</c:v>
              </c:pt>
              <c:pt idx="24">
                <c:v>30 29-7-2021 6</c:v>
              </c:pt>
              <c:pt idx="25">
                <c:v>30 30-7-2021 13</c:v>
              </c:pt>
              <c:pt idx="26">
                <c:v>30 31-7-2021 0</c:v>
              </c:pt>
              <c:pt idx="27">
                <c:v>31 2-8-2021 9</c:v>
              </c:pt>
              <c:pt idx="28">
                <c:v>31 3-8-2021 6</c:v>
              </c:pt>
              <c:pt idx="29">
                <c:v>31 4-8-2021 7</c:v>
              </c:pt>
              <c:pt idx="30">
                <c:v>31 5-8-2021 8</c:v>
              </c:pt>
              <c:pt idx="31">
                <c:v>31 6-8-2021 11</c:v>
              </c:pt>
              <c:pt idx="32">
                <c:v>31 7-8-2021 0</c:v>
              </c:pt>
              <c:pt idx="33">
                <c:v>32 9-8-2021 7</c:v>
              </c:pt>
              <c:pt idx="34">
                <c:v>32 10-8-2021 8</c:v>
              </c:pt>
              <c:pt idx="35">
                <c:v>32 11-8-2021 4</c:v>
              </c:pt>
              <c:pt idx="36">
                <c:v>32 12-8-2021 8</c:v>
              </c:pt>
              <c:pt idx="37">
                <c:v>32 13-8-2021 8</c:v>
              </c:pt>
              <c:pt idx="38">
                <c:v>32 14-8-2021 0</c:v>
              </c:pt>
              <c:pt idx="39">
                <c:v>33 16-8-2021 13</c:v>
              </c:pt>
              <c:pt idx="40">
                <c:v>33 17-8-2021 8</c:v>
              </c:pt>
              <c:pt idx="41">
                <c:v>33 18-8-2021 5</c:v>
              </c:pt>
              <c:pt idx="42">
                <c:v>33 19-8-2021 8</c:v>
              </c:pt>
              <c:pt idx="43">
                <c:v>33 20-8-2021 9</c:v>
              </c:pt>
              <c:pt idx="44">
                <c:v>33 21-8-2021 0</c:v>
              </c:pt>
              <c:pt idx="45">
                <c:v>34 23-8-2021 8</c:v>
              </c:pt>
              <c:pt idx="46">
                <c:v>34 24-8-2021 8</c:v>
              </c:pt>
              <c:pt idx="47">
                <c:v>34 25-8-2021 7</c:v>
              </c:pt>
              <c:pt idx="48">
                <c:v>34 26-8-2021 8</c:v>
              </c:pt>
              <c:pt idx="49">
                <c:v>34 27-8-2021 10</c:v>
              </c:pt>
              <c:pt idx="50">
                <c:v>34 28-8-2021 0</c:v>
              </c:pt>
              <c:pt idx="51">
                <c:v>35 30-8-2021 8</c:v>
              </c:pt>
              <c:pt idx="52">
                <c:v>35 31-8-2021 10</c:v>
              </c:pt>
              <c:pt idx="53">
                <c:v>35 1-9-2021 6</c:v>
              </c:pt>
              <c:pt idx="54">
                <c:v>35 2-9-2021 7</c:v>
              </c:pt>
              <c:pt idx="55">
                <c:v>35 3-9-2021 10</c:v>
              </c:pt>
              <c:pt idx="56">
                <c:v>35 4-9-2021 0</c:v>
              </c:pt>
              <c:pt idx="57">
                <c:v>36 6-9-2021 9</c:v>
              </c:pt>
              <c:pt idx="58">
                <c:v>36 7-9-2021 9</c:v>
              </c:pt>
              <c:pt idx="59">
                <c:v>36 8-9-2021 6</c:v>
              </c:pt>
              <c:pt idx="60">
                <c:v>36 9-9-2021 7</c:v>
              </c:pt>
              <c:pt idx="61">
                <c:v>36 10-9-2021 11</c:v>
              </c:pt>
              <c:pt idx="62">
                <c:v>36 11-9-2021 0</c:v>
              </c:pt>
              <c:pt idx="63">
                <c:v>37 13-9-2021 8</c:v>
              </c:pt>
              <c:pt idx="64">
                <c:v>37 14-9-2021 9</c:v>
              </c:pt>
              <c:pt idx="65">
                <c:v>37 15-9-2021 5</c:v>
              </c:pt>
              <c:pt idx="66">
                <c:v>37 16-9-2021 6</c:v>
              </c:pt>
              <c:pt idx="67">
                <c:v>37 17-9-2021 11</c:v>
              </c:pt>
              <c:pt idx="68">
                <c:v>37 18-9-2021 0</c:v>
              </c:pt>
              <c:pt idx="69">
                <c:v>38 20-9-2021 8</c:v>
              </c:pt>
              <c:pt idx="70">
                <c:v>38 21-9-2021 9</c:v>
              </c:pt>
              <c:pt idx="71">
                <c:v>38 22-9-2021 5</c:v>
              </c:pt>
              <c:pt idx="72">
                <c:v>38 23-9-2021 7</c:v>
              </c:pt>
              <c:pt idx="73">
                <c:v>38 24-9-2021 11</c:v>
              </c:pt>
              <c:pt idx="74">
                <c:v>38 25-9-2021 0</c:v>
              </c:pt>
              <c:pt idx="75">
                <c:v>39 27-9-2021 8</c:v>
              </c:pt>
              <c:pt idx="76">
                <c:v>39 28-9-2021 8</c:v>
              </c:pt>
              <c:pt idx="77">
                <c:v>39 29-9-2021 5</c:v>
              </c:pt>
              <c:pt idx="78">
                <c:v>39 30-9-2021 8</c:v>
              </c:pt>
              <c:pt idx="79">
                <c:v>39 1-10-2021 10</c:v>
              </c:pt>
              <c:pt idx="80">
                <c:v>39 2-10-2021 0</c:v>
              </c:pt>
              <c:pt idx="81">
                <c:v>40 4-10-2021 11</c:v>
              </c:pt>
              <c:pt idx="82">
                <c:v>40 5-10-2021 7</c:v>
              </c:pt>
              <c:pt idx="83">
                <c:v>40 6-10-2021 5</c:v>
              </c:pt>
              <c:pt idx="84">
                <c:v>40 7-10-2021 7</c:v>
              </c:pt>
              <c:pt idx="85">
                <c:v>40 8-10-2021 9</c:v>
              </c:pt>
              <c:pt idx="86">
                <c:v>40 9-10-2021 0</c:v>
              </c:pt>
              <c:pt idx="87">
                <c:v>41 11-10-2021 8</c:v>
              </c:pt>
              <c:pt idx="88">
                <c:v>41 12-10-2021 8</c:v>
              </c:pt>
              <c:pt idx="89">
                <c:v>41 13-10-2021 7</c:v>
              </c:pt>
              <c:pt idx="90">
                <c:v>41 14-10-2021 7</c:v>
              </c:pt>
              <c:pt idx="91">
                <c:v>41 15-10-2021 9</c:v>
              </c:pt>
              <c:pt idx="92">
                <c:v>41 16-10-2021 0</c:v>
              </c:pt>
              <c:pt idx="93">
                <c:v>42 18-10-2021 8</c:v>
              </c:pt>
              <c:pt idx="94">
                <c:v>42 19-10-2021 7</c:v>
              </c:pt>
              <c:pt idx="95">
                <c:v>42 20-10-2021 6</c:v>
              </c:pt>
              <c:pt idx="96">
                <c:v>42 21-10-2021 7</c:v>
              </c:pt>
              <c:pt idx="97">
                <c:v>42 22-10-2021 9</c:v>
              </c:pt>
              <c:pt idx="98">
                <c:v>42 23-10-2021 0</c:v>
              </c:pt>
              <c:pt idx="99">
                <c:v>43 25-10-2021 8</c:v>
              </c:pt>
              <c:pt idx="100">
                <c:v>43 26-10-2021 9</c:v>
              </c:pt>
              <c:pt idx="101">
                <c:v>43 27-10-2021 6</c:v>
              </c:pt>
              <c:pt idx="102">
                <c:v>43 28-10-2021 6</c:v>
              </c:pt>
              <c:pt idx="103">
                <c:v>43 29-10-2021 9</c:v>
              </c:pt>
              <c:pt idx="104">
                <c:v>43 30-10-2021 0</c:v>
              </c:pt>
              <c:pt idx="105">
                <c:v>44 1-11-2021 10</c:v>
              </c:pt>
              <c:pt idx="106">
                <c:v>44 2-11-2021 6</c:v>
              </c:pt>
              <c:pt idx="107">
                <c:v>44 3-11-2021 9</c:v>
              </c:pt>
              <c:pt idx="108">
                <c:v>44 4-11-2021 7</c:v>
              </c:pt>
              <c:pt idx="109">
                <c:v>44 5-11-2021 10</c:v>
              </c:pt>
              <c:pt idx="110">
                <c:v>44 6-11-2021 0</c:v>
              </c:pt>
              <c:pt idx="111">
                <c:v>45 8-11-2021 9</c:v>
              </c:pt>
              <c:pt idx="112">
                <c:v>45 9-11-2021 7</c:v>
              </c:pt>
              <c:pt idx="113">
                <c:v>45 10-11-2021 6</c:v>
              </c:pt>
              <c:pt idx="114">
                <c:v>45 11-11-2021 7</c:v>
              </c:pt>
              <c:pt idx="115">
                <c:v>45 12-11-2021 11</c:v>
              </c:pt>
              <c:pt idx="116">
                <c:v>45 13-11-2021 0</c:v>
              </c:pt>
              <c:pt idx="117">
                <c:v>46 15-11-2021 7</c:v>
              </c:pt>
              <c:pt idx="118">
                <c:v>46 16-11-2021 7</c:v>
              </c:pt>
              <c:pt idx="119">
                <c:v>46 17-11-2021 6</c:v>
              </c:pt>
              <c:pt idx="120">
                <c:v>46 18-11-2021 8</c:v>
              </c:pt>
              <c:pt idx="121">
                <c:v>46 19-11-2021 10</c:v>
              </c:pt>
              <c:pt idx="122">
                <c:v>46 20-11-2021 0</c:v>
              </c:pt>
              <c:pt idx="123">
                <c:v>47 22-11-2021 10</c:v>
              </c:pt>
              <c:pt idx="124">
                <c:v>47 23-11-2021 7</c:v>
              </c:pt>
              <c:pt idx="125">
                <c:v>47 24-11-2021 9</c:v>
              </c:pt>
              <c:pt idx="126">
                <c:v>47 25-11-2021 7</c:v>
              </c:pt>
              <c:pt idx="127">
                <c:v>47 26-11-2021 10</c:v>
              </c:pt>
              <c:pt idx="128">
                <c:v>47 27-11-2021 0</c:v>
              </c:pt>
              <c:pt idx="129">
                <c:v>48 29-11-2021 9</c:v>
              </c:pt>
              <c:pt idx="130">
                <c:v>48 30-11-2021 9</c:v>
              </c:pt>
              <c:pt idx="131">
                <c:v>48 1-12-2021 5</c:v>
              </c:pt>
              <c:pt idx="132">
                <c:v>48 2-12-2021 7</c:v>
              </c:pt>
              <c:pt idx="133">
                <c:v>48 3-12-2021 9</c:v>
              </c:pt>
              <c:pt idx="134">
                <c:v>48 4-12-2021 0</c:v>
              </c:pt>
              <c:pt idx="135">
                <c:v>49 6-12-2021 8</c:v>
              </c:pt>
              <c:pt idx="136">
                <c:v>49 7-12-2021 9</c:v>
              </c:pt>
              <c:pt idx="137">
                <c:v>49 8-12-2021 6</c:v>
              </c:pt>
              <c:pt idx="138">
                <c:v>49 9-12-2021 6</c:v>
              </c:pt>
              <c:pt idx="139">
                <c:v>49 10-12-2021 11</c:v>
              </c:pt>
              <c:pt idx="140">
                <c:v>49 11-12-2021 0</c:v>
              </c:pt>
              <c:pt idx="141">
                <c:v>50 13-12-2021 10</c:v>
              </c:pt>
              <c:pt idx="142">
                <c:v>50 14-12-2021 8</c:v>
              </c:pt>
              <c:pt idx="143">
                <c:v>50 15-12-2021 6</c:v>
              </c:pt>
              <c:pt idx="144">
                <c:v>50 16-12-2021 7</c:v>
              </c:pt>
              <c:pt idx="145">
                <c:v>50 17-12-2021 11</c:v>
              </c:pt>
              <c:pt idx="146">
                <c:v>50 18-12-2021 0</c:v>
              </c:pt>
              <c:pt idx="147">
                <c:v>51 20-12-2021 9</c:v>
              </c:pt>
              <c:pt idx="148">
                <c:v>51 21-12-2021 8</c:v>
              </c:pt>
              <c:pt idx="149">
                <c:v>51 22-12-2021 4</c:v>
              </c:pt>
              <c:pt idx="150">
                <c:v>51 23-12-2021 7</c:v>
              </c:pt>
              <c:pt idx="151">
                <c:v>51 24-12-2021 9</c:v>
              </c:pt>
              <c:pt idx="152">
                <c:v>51 25-12-2021 0</c:v>
              </c:pt>
              <c:pt idx="153">
                <c:v>52 27-12-2021 8</c:v>
              </c:pt>
              <c:pt idx="154">
                <c:v>52 28-12-2021 7</c:v>
              </c:pt>
              <c:pt idx="155">
                <c:v>52 29-12-2021 7</c:v>
              </c:pt>
              <c:pt idx="156">
                <c:v>52 30-12-2021 9</c:v>
              </c:pt>
              <c:pt idx="157">
                <c:v>52 31-12-2021 8</c:v>
              </c:pt>
            </c:strLit>
          </c:cat>
          <c:val>
            <c:numLit>
              <c:formatCode>General</c:formatCode>
              <c:ptCount val="158"/>
              <c:pt idx="0">
                <c:v>0</c:v>
              </c:pt>
              <c:pt idx="1">
                <c:v>2</c:v>
              </c:pt>
              <c:pt idx="2">
                <c:v>0</c:v>
              </c:pt>
              <c:pt idx="3">
                <c:v>2</c:v>
              </c:pt>
              <c:pt idx="4">
                <c:v>2</c:v>
              </c:pt>
              <c:pt idx="5">
                <c:v>0</c:v>
              </c:pt>
              <c:pt idx="6">
                <c:v>0</c:v>
              </c:pt>
              <c:pt idx="7">
                <c:v>2</c:v>
              </c:pt>
              <c:pt idx="8">
                <c:v>0</c:v>
              </c:pt>
              <c:pt idx="9">
                <c:v>2</c:v>
              </c:pt>
              <c:pt idx="10">
                <c:v>2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2</c:v>
              </c:pt>
              <c:pt idx="16">
                <c:v>2</c:v>
              </c:pt>
              <c:pt idx="17">
                <c:v>0</c:v>
              </c:pt>
              <c:pt idx="18">
                <c:v>0</c:v>
              </c:pt>
              <c:pt idx="19">
                <c:v>2</c:v>
              </c:pt>
              <c:pt idx="20">
                <c:v>0</c:v>
              </c:pt>
              <c:pt idx="21">
                <c:v>0</c:v>
              </c:pt>
              <c:pt idx="22">
                <c:v>2</c:v>
              </c:pt>
              <c:pt idx="23">
                <c:v>0</c:v>
              </c:pt>
              <c:pt idx="24">
                <c:v>0</c:v>
              </c:pt>
              <c:pt idx="25">
                <c:v>2</c:v>
              </c:pt>
              <c:pt idx="26">
                <c:v>0</c:v>
              </c:pt>
              <c:pt idx="27">
                <c:v>0</c:v>
              </c:pt>
              <c:pt idx="28">
                <c:v>2</c:v>
              </c:pt>
              <c:pt idx="29">
                <c:v>0</c:v>
              </c:pt>
              <c:pt idx="30">
                <c:v>0</c:v>
              </c:pt>
              <c:pt idx="31">
                <c:v>2</c:v>
              </c:pt>
              <c:pt idx="32">
                <c:v>0</c:v>
              </c:pt>
              <c:pt idx="33">
                <c:v>0</c:v>
              </c:pt>
              <c:pt idx="34">
                <c:v>2</c:v>
              </c:pt>
              <c:pt idx="35">
                <c:v>0</c:v>
              </c:pt>
              <c:pt idx="36">
                <c:v>0</c:v>
              </c:pt>
              <c:pt idx="37">
                <c:v>2</c:v>
              </c:pt>
              <c:pt idx="38">
                <c:v>0</c:v>
              </c:pt>
              <c:pt idx="39">
                <c:v>4</c:v>
              </c:pt>
              <c:pt idx="40">
                <c:v>2</c:v>
              </c:pt>
              <c:pt idx="41">
                <c:v>0</c:v>
              </c:pt>
              <c:pt idx="42">
                <c:v>0</c:v>
              </c:pt>
              <c:pt idx="43">
                <c:v>2</c:v>
              </c:pt>
              <c:pt idx="44">
                <c:v>0</c:v>
              </c:pt>
              <c:pt idx="45">
                <c:v>2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2</c:v>
              </c:pt>
              <c:pt idx="50">
                <c:v>0</c:v>
              </c:pt>
              <c:pt idx="51">
                <c:v>2</c:v>
              </c:pt>
              <c:pt idx="52">
                <c:v>2</c:v>
              </c:pt>
              <c:pt idx="53">
                <c:v>0</c:v>
              </c:pt>
              <c:pt idx="54">
                <c:v>0</c:v>
              </c:pt>
              <c:pt idx="55">
                <c:v>2</c:v>
              </c:pt>
              <c:pt idx="56">
                <c:v>0</c:v>
              </c:pt>
              <c:pt idx="57">
                <c:v>2</c:v>
              </c:pt>
              <c:pt idx="58">
                <c:v>2</c:v>
              </c:pt>
              <c:pt idx="59">
                <c:v>0</c:v>
              </c:pt>
              <c:pt idx="60">
                <c:v>0</c:v>
              </c:pt>
              <c:pt idx="61">
                <c:v>2</c:v>
              </c:pt>
              <c:pt idx="62">
                <c:v>0</c:v>
              </c:pt>
              <c:pt idx="63">
                <c:v>2</c:v>
              </c:pt>
              <c:pt idx="64">
                <c:v>2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2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2</c:v>
              </c:pt>
              <c:pt idx="74">
                <c:v>0</c:v>
              </c:pt>
              <c:pt idx="75">
                <c:v>2</c:v>
              </c:pt>
              <c:pt idx="76">
                <c:v>2</c:v>
              </c:pt>
              <c:pt idx="77">
                <c:v>0</c:v>
              </c:pt>
              <c:pt idx="78">
                <c:v>0</c:v>
              </c:pt>
              <c:pt idx="79">
                <c:v>2</c:v>
              </c:pt>
              <c:pt idx="80">
                <c:v>0</c:v>
              </c:pt>
              <c:pt idx="81">
                <c:v>2</c:v>
              </c:pt>
              <c:pt idx="82">
                <c:v>2</c:v>
              </c:pt>
              <c:pt idx="83">
                <c:v>0</c:v>
              </c:pt>
              <c:pt idx="84">
                <c:v>0</c:v>
              </c:pt>
              <c:pt idx="85">
                <c:v>2</c:v>
              </c:pt>
              <c:pt idx="86">
                <c:v>0</c:v>
              </c:pt>
              <c:pt idx="87">
                <c:v>2</c:v>
              </c:pt>
              <c:pt idx="88">
                <c:v>2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2</c:v>
              </c:pt>
              <c:pt idx="94">
                <c:v>2</c:v>
              </c:pt>
              <c:pt idx="95">
                <c:v>0</c:v>
              </c:pt>
              <c:pt idx="96">
                <c:v>0</c:v>
              </c:pt>
              <c:pt idx="97">
                <c:v>2</c:v>
              </c:pt>
              <c:pt idx="98">
                <c:v>0</c:v>
              </c:pt>
              <c:pt idx="99">
                <c:v>2</c:v>
              </c:pt>
              <c:pt idx="100">
                <c:v>2</c:v>
              </c:pt>
              <c:pt idx="101">
                <c:v>0</c:v>
              </c:pt>
              <c:pt idx="102">
                <c:v>0</c:v>
              </c:pt>
              <c:pt idx="103">
                <c:v>2</c:v>
              </c:pt>
              <c:pt idx="104">
                <c:v>0</c:v>
              </c:pt>
              <c:pt idx="105">
                <c:v>2</c:v>
              </c:pt>
              <c:pt idx="106">
                <c:v>2</c:v>
              </c:pt>
              <c:pt idx="107">
                <c:v>0</c:v>
              </c:pt>
              <c:pt idx="108">
                <c:v>0</c:v>
              </c:pt>
              <c:pt idx="109">
                <c:v>2</c:v>
              </c:pt>
              <c:pt idx="110">
                <c:v>0</c:v>
              </c:pt>
              <c:pt idx="111">
                <c:v>2</c:v>
              </c:pt>
              <c:pt idx="112">
                <c:v>2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2</c:v>
              </c:pt>
              <c:pt idx="118">
                <c:v>2</c:v>
              </c:pt>
              <c:pt idx="119">
                <c:v>0</c:v>
              </c:pt>
              <c:pt idx="120">
                <c:v>0</c:v>
              </c:pt>
              <c:pt idx="121">
                <c:v>2</c:v>
              </c:pt>
              <c:pt idx="122">
                <c:v>0</c:v>
              </c:pt>
              <c:pt idx="123">
                <c:v>2</c:v>
              </c:pt>
              <c:pt idx="124">
                <c:v>2</c:v>
              </c:pt>
              <c:pt idx="125">
                <c:v>0</c:v>
              </c:pt>
              <c:pt idx="126">
                <c:v>0</c:v>
              </c:pt>
              <c:pt idx="127">
                <c:v>2</c:v>
              </c:pt>
              <c:pt idx="128">
                <c:v>0</c:v>
              </c:pt>
              <c:pt idx="129">
                <c:v>2</c:v>
              </c:pt>
              <c:pt idx="130">
                <c:v>2</c:v>
              </c:pt>
              <c:pt idx="131">
                <c:v>0</c:v>
              </c:pt>
              <c:pt idx="132">
                <c:v>0</c:v>
              </c:pt>
              <c:pt idx="133">
                <c:v>2</c:v>
              </c:pt>
              <c:pt idx="134">
                <c:v>0</c:v>
              </c:pt>
              <c:pt idx="135">
                <c:v>2</c:v>
              </c:pt>
              <c:pt idx="136">
                <c:v>2</c:v>
              </c:pt>
              <c:pt idx="137">
                <c:v>0</c:v>
              </c:pt>
              <c:pt idx="138">
                <c:v>0</c:v>
              </c:pt>
              <c:pt idx="139">
                <c:v>2</c:v>
              </c:pt>
              <c:pt idx="140">
                <c:v>0</c:v>
              </c:pt>
              <c:pt idx="141">
                <c:v>2</c:v>
              </c:pt>
              <c:pt idx="142">
                <c:v>2</c:v>
              </c:pt>
              <c:pt idx="143">
                <c:v>0</c:v>
              </c:pt>
              <c:pt idx="144">
                <c:v>0</c:v>
              </c:pt>
              <c:pt idx="145">
                <c:v>2</c:v>
              </c:pt>
              <c:pt idx="146">
                <c:v>0</c:v>
              </c:pt>
              <c:pt idx="147">
                <c:v>2</c:v>
              </c:pt>
              <c:pt idx="148">
                <c:v>2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2</c:v>
              </c:pt>
              <c:pt idx="155">
                <c:v>0</c:v>
              </c:pt>
              <c:pt idx="156">
                <c:v>2</c:v>
              </c:pt>
              <c:pt idx="157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A4-441A-8625-615DD45C66F5}"/>
            </c:ext>
          </c:extLst>
        </c:ser>
        <c:ser>
          <c:idx val="2"/>
          <c:order val="2"/>
          <c:tx>
            <c:v>Som van route wijkcont.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58"/>
              <c:pt idx="0">
                <c:v>26 1-7-2021 7</c:v>
              </c:pt>
              <c:pt idx="1">
                <c:v>26 2-7-2021 11</c:v>
              </c:pt>
              <c:pt idx="2">
                <c:v>26 3-7-2021 0</c:v>
              </c:pt>
              <c:pt idx="3">
                <c:v>27 5-7-2021 9</c:v>
              </c:pt>
              <c:pt idx="4">
                <c:v>27 6-7-2021 7</c:v>
              </c:pt>
              <c:pt idx="5">
                <c:v>27 7-7-2021 7</c:v>
              </c:pt>
              <c:pt idx="6">
                <c:v>27 8-7-2021 6</c:v>
              </c:pt>
              <c:pt idx="7">
                <c:v>27 9-7-2021 11</c:v>
              </c:pt>
              <c:pt idx="8">
                <c:v>27 10-7-2021 0</c:v>
              </c:pt>
              <c:pt idx="9">
                <c:v>28 12-7-2021 8</c:v>
              </c:pt>
              <c:pt idx="10">
                <c:v>28 13-7-2021 9</c:v>
              </c:pt>
              <c:pt idx="11">
                <c:v>28 14-7-2021 7</c:v>
              </c:pt>
              <c:pt idx="12">
                <c:v>28 15-7-2021 7</c:v>
              </c:pt>
              <c:pt idx="13">
                <c:v>28 16-7-2021 9</c:v>
              </c:pt>
              <c:pt idx="14">
                <c:v>28 17-7-2021 0</c:v>
              </c:pt>
              <c:pt idx="15">
                <c:v>29 19-7-2021 9</c:v>
              </c:pt>
              <c:pt idx="16">
                <c:v>29 20-7-2021 8</c:v>
              </c:pt>
              <c:pt idx="17">
                <c:v>29 21-7-2021 6</c:v>
              </c:pt>
              <c:pt idx="18">
                <c:v>29 22-7-2021 8</c:v>
              </c:pt>
              <c:pt idx="19">
                <c:v>29 23-7-2021 11</c:v>
              </c:pt>
              <c:pt idx="20">
                <c:v>29 24-7-2021 0</c:v>
              </c:pt>
              <c:pt idx="21">
                <c:v>30 26-7-2021 10</c:v>
              </c:pt>
              <c:pt idx="22">
                <c:v>30 27-7-2021 6</c:v>
              </c:pt>
              <c:pt idx="23">
                <c:v>30 28-7-2021 6</c:v>
              </c:pt>
              <c:pt idx="24">
                <c:v>30 29-7-2021 6</c:v>
              </c:pt>
              <c:pt idx="25">
                <c:v>30 30-7-2021 13</c:v>
              </c:pt>
              <c:pt idx="26">
                <c:v>30 31-7-2021 0</c:v>
              </c:pt>
              <c:pt idx="27">
                <c:v>31 2-8-2021 9</c:v>
              </c:pt>
              <c:pt idx="28">
                <c:v>31 3-8-2021 6</c:v>
              </c:pt>
              <c:pt idx="29">
                <c:v>31 4-8-2021 7</c:v>
              </c:pt>
              <c:pt idx="30">
                <c:v>31 5-8-2021 8</c:v>
              </c:pt>
              <c:pt idx="31">
                <c:v>31 6-8-2021 11</c:v>
              </c:pt>
              <c:pt idx="32">
                <c:v>31 7-8-2021 0</c:v>
              </c:pt>
              <c:pt idx="33">
                <c:v>32 9-8-2021 7</c:v>
              </c:pt>
              <c:pt idx="34">
                <c:v>32 10-8-2021 8</c:v>
              </c:pt>
              <c:pt idx="35">
                <c:v>32 11-8-2021 4</c:v>
              </c:pt>
              <c:pt idx="36">
                <c:v>32 12-8-2021 8</c:v>
              </c:pt>
              <c:pt idx="37">
                <c:v>32 13-8-2021 8</c:v>
              </c:pt>
              <c:pt idx="38">
                <c:v>32 14-8-2021 0</c:v>
              </c:pt>
              <c:pt idx="39">
                <c:v>33 16-8-2021 13</c:v>
              </c:pt>
              <c:pt idx="40">
                <c:v>33 17-8-2021 8</c:v>
              </c:pt>
              <c:pt idx="41">
                <c:v>33 18-8-2021 5</c:v>
              </c:pt>
              <c:pt idx="42">
                <c:v>33 19-8-2021 8</c:v>
              </c:pt>
              <c:pt idx="43">
                <c:v>33 20-8-2021 9</c:v>
              </c:pt>
              <c:pt idx="44">
                <c:v>33 21-8-2021 0</c:v>
              </c:pt>
              <c:pt idx="45">
                <c:v>34 23-8-2021 8</c:v>
              </c:pt>
              <c:pt idx="46">
                <c:v>34 24-8-2021 8</c:v>
              </c:pt>
              <c:pt idx="47">
                <c:v>34 25-8-2021 7</c:v>
              </c:pt>
              <c:pt idx="48">
                <c:v>34 26-8-2021 8</c:v>
              </c:pt>
              <c:pt idx="49">
                <c:v>34 27-8-2021 10</c:v>
              </c:pt>
              <c:pt idx="50">
                <c:v>34 28-8-2021 0</c:v>
              </c:pt>
              <c:pt idx="51">
                <c:v>35 30-8-2021 8</c:v>
              </c:pt>
              <c:pt idx="52">
                <c:v>35 31-8-2021 10</c:v>
              </c:pt>
              <c:pt idx="53">
                <c:v>35 1-9-2021 6</c:v>
              </c:pt>
              <c:pt idx="54">
                <c:v>35 2-9-2021 7</c:v>
              </c:pt>
              <c:pt idx="55">
                <c:v>35 3-9-2021 10</c:v>
              </c:pt>
              <c:pt idx="56">
                <c:v>35 4-9-2021 0</c:v>
              </c:pt>
              <c:pt idx="57">
                <c:v>36 6-9-2021 9</c:v>
              </c:pt>
              <c:pt idx="58">
                <c:v>36 7-9-2021 9</c:v>
              </c:pt>
              <c:pt idx="59">
                <c:v>36 8-9-2021 6</c:v>
              </c:pt>
              <c:pt idx="60">
                <c:v>36 9-9-2021 7</c:v>
              </c:pt>
              <c:pt idx="61">
                <c:v>36 10-9-2021 11</c:v>
              </c:pt>
              <c:pt idx="62">
                <c:v>36 11-9-2021 0</c:v>
              </c:pt>
              <c:pt idx="63">
                <c:v>37 13-9-2021 8</c:v>
              </c:pt>
              <c:pt idx="64">
                <c:v>37 14-9-2021 9</c:v>
              </c:pt>
              <c:pt idx="65">
                <c:v>37 15-9-2021 5</c:v>
              </c:pt>
              <c:pt idx="66">
                <c:v>37 16-9-2021 6</c:v>
              </c:pt>
              <c:pt idx="67">
                <c:v>37 17-9-2021 11</c:v>
              </c:pt>
              <c:pt idx="68">
                <c:v>37 18-9-2021 0</c:v>
              </c:pt>
              <c:pt idx="69">
                <c:v>38 20-9-2021 8</c:v>
              </c:pt>
              <c:pt idx="70">
                <c:v>38 21-9-2021 9</c:v>
              </c:pt>
              <c:pt idx="71">
                <c:v>38 22-9-2021 5</c:v>
              </c:pt>
              <c:pt idx="72">
                <c:v>38 23-9-2021 7</c:v>
              </c:pt>
              <c:pt idx="73">
                <c:v>38 24-9-2021 11</c:v>
              </c:pt>
              <c:pt idx="74">
                <c:v>38 25-9-2021 0</c:v>
              </c:pt>
              <c:pt idx="75">
                <c:v>39 27-9-2021 8</c:v>
              </c:pt>
              <c:pt idx="76">
                <c:v>39 28-9-2021 8</c:v>
              </c:pt>
              <c:pt idx="77">
                <c:v>39 29-9-2021 5</c:v>
              </c:pt>
              <c:pt idx="78">
                <c:v>39 30-9-2021 8</c:v>
              </c:pt>
              <c:pt idx="79">
                <c:v>39 1-10-2021 10</c:v>
              </c:pt>
              <c:pt idx="80">
                <c:v>39 2-10-2021 0</c:v>
              </c:pt>
              <c:pt idx="81">
                <c:v>40 4-10-2021 11</c:v>
              </c:pt>
              <c:pt idx="82">
                <c:v>40 5-10-2021 7</c:v>
              </c:pt>
              <c:pt idx="83">
                <c:v>40 6-10-2021 5</c:v>
              </c:pt>
              <c:pt idx="84">
                <c:v>40 7-10-2021 7</c:v>
              </c:pt>
              <c:pt idx="85">
                <c:v>40 8-10-2021 9</c:v>
              </c:pt>
              <c:pt idx="86">
                <c:v>40 9-10-2021 0</c:v>
              </c:pt>
              <c:pt idx="87">
                <c:v>41 11-10-2021 8</c:v>
              </c:pt>
              <c:pt idx="88">
                <c:v>41 12-10-2021 8</c:v>
              </c:pt>
              <c:pt idx="89">
                <c:v>41 13-10-2021 7</c:v>
              </c:pt>
              <c:pt idx="90">
                <c:v>41 14-10-2021 7</c:v>
              </c:pt>
              <c:pt idx="91">
                <c:v>41 15-10-2021 9</c:v>
              </c:pt>
              <c:pt idx="92">
                <c:v>41 16-10-2021 0</c:v>
              </c:pt>
              <c:pt idx="93">
                <c:v>42 18-10-2021 8</c:v>
              </c:pt>
              <c:pt idx="94">
                <c:v>42 19-10-2021 7</c:v>
              </c:pt>
              <c:pt idx="95">
                <c:v>42 20-10-2021 6</c:v>
              </c:pt>
              <c:pt idx="96">
                <c:v>42 21-10-2021 7</c:v>
              </c:pt>
              <c:pt idx="97">
                <c:v>42 22-10-2021 9</c:v>
              </c:pt>
              <c:pt idx="98">
                <c:v>42 23-10-2021 0</c:v>
              </c:pt>
              <c:pt idx="99">
                <c:v>43 25-10-2021 8</c:v>
              </c:pt>
              <c:pt idx="100">
                <c:v>43 26-10-2021 9</c:v>
              </c:pt>
              <c:pt idx="101">
                <c:v>43 27-10-2021 6</c:v>
              </c:pt>
              <c:pt idx="102">
                <c:v>43 28-10-2021 6</c:v>
              </c:pt>
              <c:pt idx="103">
                <c:v>43 29-10-2021 9</c:v>
              </c:pt>
              <c:pt idx="104">
                <c:v>43 30-10-2021 0</c:v>
              </c:pt>
              <c:pt idx="105">
                <c:v>44 1-11-2021 10</c:v>
              </c:pt>
              <c:pt idx="106">
                <c:v>44 2-11-2021 6</c:v>
              </c:pt>
              <c:pt idx="107">
                <c:v>44 3-11-2021 9</c:v>
              </c:pt>
              <c:pt idx="108">
                <c:v>44 4-11-2021 7</c:v>
              </c:pt>
              <c:pt idx="109">
                <c:v>44 5-11-2021 10</c:v>
              </c:pt>
              <c:pt idx="110">
                <c:v>44 6-11-2021 0</c:v>
              </c:pt>
              <c:pt idx="111">
                <c:v>45 8-11-2021 9</c:v>
              </c:pt>
              <c:pt idx="112">
                <c:v>45 9-11-2021 7</c:v>
              </c:pt>
              <c:pt idx="113">
                <c:v>45 10-11-2021 6</c:v>
              </c:pt>
              <c:pt idx="114">
                <c:v>45 11-11-2021 7</c:v>
              </c:pt>
              <c:pt idx="115">
                <c:v>45 12-11-2021 11</c:v>
              </c:pt>
              <c:pt idx="116">
                <c:v>45 13-11-2021 0</c:v>
              </c:pt>
              <c:pt idx="117">
                <c:v>46 15-11-2021 7</c:v>
              </c:pt>
              <c:pt idx="118">
                <c:v>46 16-11-2021 7</c:v>
              </c:pt>
              <c:pt idx="119">
                <c:v>46 17-11-2021 6</c:v>
              </c:pt>
              <c:pt idx="120">
                <c:v>46 18-11-2021 8</c:v>
              </c:pt>
              <c:pt idx="121">
                <c:v>46 19-11-2021 10</c:v>
              </c:pt>
              <c:pt idx="122">
                <c:v>46 20-11-2021 0</c:v>
              </c:pt>
              <c:pt idx="123">
                <c:v>47 22-11-2021 10</c:v>
              </c:pt>
              <c:pt idx="124">
                <c:v>47 23-11-2021 7</c:v>
              </c:pt>
              <c:pt idx="125">
                <c:v>47 24-11-2021 9</c:v>
              </c:pt>
              <c:pt idx="126">
                <c:v>47 25-11-2021 7</c:v>
              </c:pt>
              <c:pt idx="127">
                <c:v>47 26-11-2021 10</c:v>
              </c:pt>
              <c:pt idx="128">
                <c:v>47 27-11-2021 0</c:v>
              </c:pt>
              <c:pt idx="129">
                <c:v>48 29-11-2021 9</c:v>
              </c:pt>
              <c:pt idx="130">
                <c:v>48 30-11-2021 9</c:v>
              </c:pt>
              <c:pt idx="131">
                <c:v>48 1-12-2021 5</c:v>
              </c:pt>
              <c:pt idx="132">
                <c:v>48 2-12-2021 7</c:v>
              </c:pt>
              <c:pt idx="133">
                <c:v>48 3-12-2021 9</c:v>
              </c:pt>
              <c:pt idx="134">
                <c:v>48 4-12-2021 0</c:v>
              </c:pt>
              <c:pt idx="135">
                <c:v>49 6-12-2021 8</c:v>
              </c:pt>
              <c:pt idx="136">
                <c:v>49 7-12-2021 9</c:v>
              </c:pt>
              <c:pt idx="137">
                <c:v>49 8-12-2021 6</c:v>
              </c:pt>
              <c:pt idx="138">
                <c:v>49 9-12-2021 6</c:v>
              </c:pt>
              <c:pt idx="139">
                <c:v>49 10-12-2021 11</c:v>
              </c:pt>
              <c:pt idx="140">
                <c:v>49 11-12-2021 0</c:v>
              </c:pt>
              <c:pt idx="141">
                <c:v>50 13-12-2021 10</c:v>
              </c:pt>
              <c:pt idx="142">
                <c:v>50 14-12-2021 8</c:v>
              </c:pt>
              <c:pt idx="143">
                <c:v>50 15-12-2021 6</c:v>
              </c:pt>
              <c:pt idx="144">
                <c:v>50 16-12-2021 7</c:v>
              </c:pt>
              <c:pt idx="145">
                <c:v>50 17-12-2021 11</c:v>
              </c:pt>
              <c:pt idx="146">
                <c:v>50 18-12-2021 0</c:v>
              </c:pt>
              <c:pt idx="147">
                <c:v>51 20-12-2021 9</c:v>
              </c:pt>
              <c:pt idx="148">
                <c:v>51 21-12-2021 8</c:v>
              </c:pt>
              <c:pt idx="149">
                <c:v>51 22-12-2021 4</c:v>
              </c:pt>
              <c:pt idx="150">
                <c:v>51 23-12-2021 7</c:v>
              </c:pt>
              <c:pt idx="151">
                <c:v>51 24-12-2021 9</c:v>
              </c:pt>
              <c:pt idx="152">
                <c:v>51 25-12-2021 0</c:v>
              </c:pt>
              <c:pt idx="153">
                <c:v>52 27-12-2021 8</c:v>
              </c:pt>
              <c:pt idx="154">
                <c:v>52 28-12-2021 7</c:v>
              </c:pt>
              <c:pt idx="155">
                <c:v>52 29-12-2021 7</c:v>
              </c:pt>
              <c:pt idx="156">
                <c:v>52 30-12-2021 9</c:v>
              </c:pt>
              <c:pt idx="157">
                <c:v>52 31-12-2021 8</c:v>
              </c:pt>
            </c:strLit>
          </c:cat>
          <c:val>
            <c:numLit>
              <c:formatCode>General</c:formatCode>
              <c:ptCount val="158"/>
              <c:pt idx="0">
                <c:v>0</c:v>
              </c:pt>
              <c:pt idx="1">
                <c:v>4</c:v>
              </c:pt>
              <c:pt idx="2">
                <c:v>0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0</c:v>
              </c:pt>
              <c:pt idx="7">
                <c:v>4</c:v>
              </c:pt>
              <c:pt idx="8">
                <c:v>0</c:v>
              </c:pt>
              <c:pt idx="9">
                <c:v>2</c:v>
              </c:pt>
              <c:pt idx="10">
                <c:v>2</c:v>
              </c:pt>
              <c:pt idx="11">
                <c:v>2</c:v>
              </c:pt>
              <c:pt idx="12">
                <c:v>0</c:v>
              </c:pt>
              <c:pt idx="13">
                <c:v>2</c:v>
              </c:pt>
              <c:pt idx="14">
                <c:v>0</c:v>
              </c:pt>
              <c:pt idx="15">
                <c:v>2</c:v>
              </c:pt>
              <c:pt idx="16">
                <c:v>2</c:v>
              </c:pt>
              <c:pt idx="17">
                <c:v>0</c:v>
              </c:pt>
              <c:pt idx="18">
                <c:v>2</c:v>
              </c:pt>
              <c:pt idx="19">
                <c:v>4</c:v>
              </c:pt>
              <c:pt idx="20">
                <c:v>0</c:v>
              </c:pt>
              <c:pt idx="21">
                <c:v>4</c:v>
              </c:pt>
              <c:pt idx="22">
                <c:v>0</c:v>
              </c:pt>
              <c:pt idx="23">
                <c:v>2</c:v>
              </c:pt>
              <c:pt idx="24">
                <c:v>0</c:v>
              </c:pt>
              <c:pt idx="25">
                <c:v>4</c:v>
              </c:pt>
              <c:pt idx="26">
                <c:v>0</c:v>
              </c:pt>
              <c:pt idx="27">
                <c:v>4</c:v>
              </c:pt>
              <c:pt idx="28">
                <c:v>0</c:v>
              </c:pt>
              <c:pt idx="29">
                <c:v>2</c:v>
              </c:pt>
              <c:pt idx="30">
                <c:v>0</c:v>
              </c:pt>
              <c:pt idx="31">
                <c:v>4</c:v>
              </c:pt>
              <c:pt idx="32">
                <c:v>0</c:v>
              </c:pt>
              <c:pt idx="33">
                <c:v>2</c:v>
              </c:pt>
              <c:pt idx="34">
                <c:v>2</c:v>
              </c:pt>
              <c:pt idx="35">
                <c:v>0</c:v>
              </c:pt>
              <c:pt idx="36">
                <c:v>2</c:v>
              </c:pt>
              <c:pt idx="37">
                <c:v>4</c:v>
              </c:pt>
              <c:pt idx="38">
                <c:v>0</c:v>
              </c:pt>
              <c:pt idx="39">
                <c:v>4</c:v>
              </c:pt>
              <c:pt idx="40">
                <c:v>2</c:v>
              </c:pt>
              <c:pt idx="41">
                <c:v>0</c:v>
              </c:pt>
              <c:pt idx="42">
                <c:v>2</c:v>
              </c:pt>
              <c:pt idx="43">
                <c:v>2</c:v>
              </c:pt>
              <c:pt idx="44">
                <c:v>0</c:v>
              </c:pt>
              <c:pt idx="45">
                <c:v>2</c:v>
              </c:pt>
              <c:pt idx="46">
                <c:v>2</c:v>
              </c:pt>
              <c:pt idx="47">
                <c:v>2</c:v>
              </c:pt>
              <c:pt idx="48">
                <c:v>0</c:v>
              </c:pt>
              <c:pt idx="49">
                <c:v>4</c:v>
              </c:pt>
              <c:pt idx="50">
                <c:v>0</c:v>
              </c:pt>
              <c:pt idx="51">
                <c:v>2</c:v>
              </c:pt>
              <c:pt idx="52">
                <c:v>2</c:v>
              </c:pt>
              <c:pt idx="53">
                <c:v>2</c:v>
              </c:pt>
              <c:pt idx="54">
                <c:v>0</c:v>
              </c:pt>
              <c:pt idx="55">
                <c:v>4</c:v>
              </c:pt>
              <c:pt idx="56">
                <c:v>0</c:v>
              </c:pt>
              <c:pt idx="57">
                <c:v>2</c:v>
              </c:pt>
              <c:pt idx="58">
                <c:v>2</c:v>
              </c:pt>
              <c:pt idx="59">
                <c:v>2</c:v>
              </c:pt>
              <c:pt idx="60">
                <c:v>0</c:v>
              </c:pt>
              <c:pt idx="61">
                <c:v>4</c:v>
              </c:pt>
              <c:pt idx="62">
                <c:v>0</c:v>
              </c:pt>
              <c:pt idx="63">
                <c:v>2</c:v>
              </c:pt>
              <c:pt idx="64">
                <c:v>2</c:v>
              </c:pt>
              <c:pt idx="65">
                <c:v>0</c:v>
              </c:pt>
              <c:pt idx="66">
                <c:v>0</c:v>
              </c:pt>
              <c:pt idx="67">
                <c:v>4</c:v>
              </c:pt>
              <c:pt idx="68">
                <c:v>0</c:v>
              </c:pt>
              <c:pt idx="69">
                <c:v>2</c:v>
              </c:pt>
              <c:pt idx="70">
                <c:v>2</c:v>
              </c:pt>
              <c:pt idx="71">
                <c:v>0</c:v>
              </c:pt>
              <c:pt idx="72">
                <c:v>0</c:v>
              </c:pt>
              <c:pt idx="73">
                <c:v>4</c:v>
              </c:pt>
              <c:pt idx="74">
                <c:v>0</c:v>
              </c:pt>
              <c:pt idx="75">
                <c:v>2</c:v>
              </c:pt>
              <c:pt idx="76">
                <c:v>2</c:v>
              </c:pt>
              <c:pt idx="77">
                <c:v>0</c:v>
              </c:pt>
              <c:pt idx="78">
                <c:v>2</c:v>
              </c:pt>
              <c:pt idx="79">
                <c:v>4</c:v>
              </c:pt>
              <c:pt idx="80">
                <c:v>0</c:v>
              </c:pt>
              <c:pt idx="81">
                <c:v>4</c:v>
              </c:pt>
              <c:pt idx="82">
                <c:v>0</c:v>
              </c:pt>
              <c:pt idx="83">
                <c:v>2</c:v>
              </c:pt>
              <c:pt idx="84">
                <c:v>0</c:v>
              </c:pt>
              <c:pt idx="85">
                <c:v>2</c:v>
              </c:pt>
              <c:pt idx="86">
                <c:v>0</c:v>
              </c:pt>
              <c:pt idx="87">
                <c:v>0</c:v>
              </c:pt>
              <c:pt idx="88">
                <c:v>2</c:v>
              </c:pt>
              <c:pt idx="89">
                <c:v>2</c:v>
              </c:pt>
              <c:pt idx="90">
                <c:v>0</c:v>
              </c:pt>
              <c:pt idx="91">
                <c:v>4</c:v>
              </c:pt>
              <c:pt idx="92">
                <c:v>0</c:v>
              </c:pt>
              <c:pt idx="93">
                <c:v>2</c:v>
              </c:pt>
              <c:pt idx="94">
                <c:v>2</c:v>
              </c:pt>
              <c:pt idx="95">
                <c:v>2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</c:v>
              </c:pt>
              <c:pt idx="100">
                <c:v>2</c:v>
              </c:pt>
              <c:pt idx="101">
                <c:v>2</c:v>
              </c:pt>
              <c:pt idx="102">
                <c:v>0</c:v>
              </c:pt>
              <c:pt idx="103">
                <c:v>4</c:v>
              </c:pt>
              <c:pt idx="104">
                <c:v>0</c:v>
              </c:pt>
              <c:pt idx="105">
                <c:v>2</c:v>
              </c:pt>
              <c:pt idx="106">
                <c:v>2</c:v>
              </c:pt>
              <c:pt idx="107">
                <c:v>2</c:v>
              </c:pt>
              <c:pt idx="108">
                <c:v>0</c:v>
              </c:pt>
              <c:pt idx="109">
                <c:v>2</c:v>
              </c:pt>
              <c:pt idx="110">
                <c:v>0</c:v>
              </c:pt>
              <c:pt idx="111">
                <c:v>2</c:v>
              </c:pt>
              <c:pt idx="112">
                <c:v>2</c:v>
              </c:pt>
              <c:pt idx="113">
                <c:v>2</c:v>
              </c:pt>
              <c:pt idx="114">
                <c:v>0</c:v>
              </c:pt>
              <c:pt idx="115">
                <c:v>4</c:v>
              </c:pt>
              <c:pt idx="116">
                <c:v>0</c:v>
              </c:pt>
              <c:pt idx="117">
                <c:v>2</c:v>
              </c:pt>
              <c:pt idx="118">
                <c:v>2</c:v>
              </c:pt>
              <c:pt idx="119">
                <c:v>2</c:v>
              </c:pt>
              <c:pt idx="120">
                <c:v>0</c:v>
              </c:pt>
              <c:pt idx="121">
                <c:v>4</c:v>
              </c:pt>
              <c:pt idx="122">
                <c:v>0</c:v>
              </c:pt>
              <c:pt idx="123">
                <c:v>4</c:v>
              </c:pt>
              <c:pt idx="124">
                <c:v>0</c:v>
              </c:pt>
              <c:pt idx="125">
                <c:v>2</c:v>
              </c:pt>
              <c:pt idx="126">
                <c:v>0</c:v>
              </c:pt>
              <c:pt idx="127">
                <c:v>4</c:v>
              </c:pt>
              <c:pt idx="128">
                <c:v>0</c:v>
              </c:pt>
              <c:pt idx="129">
                <c:v>2</c:v>
              </c:pt>
              <c:pt idx="130">
                <c:v>2</c:v>
              </c:pt>
              <c:pt idx="131">
                <c:v>2</c:v>
              </c:pt>
              <c:pt idx="132">
                <c:v>0</c:v>
              </c:pt>
              <c:pt idx="133">
                <c:v>4</c:v>
              </c:pt>
              <c:pt idx="134">
                <c:v>0</c:v>
              </c:pt>
              <c:pt idx="135">
                <c:v>2</c:v>
              </c:pt>
              <c:pt idx="136">
                <c:v>2</c:v>
              </c:pt>
              <c:pt idx="137">
                <c:v>2</c:v>
              </c:pt>
              <c:pt idx="138">
                <c:v>0</c:v>
              </c:pt>
              <c:pt idx="139">
                <c:v>4</c:v>
              </c:pt>
              <c:pt idx="140">
                <c:v>0</c:v>
              </c:pt>
              <c:pt idx="141">
                <c:v>2</c:v>
              </c:pt>
              <c:pt idx="142">
                <c:v>2</c:v>
              </c:pt>
              <c:pt idx="143">
                <c:v>2</c:v>
              </c:pt>
              <c:pt idx="144">
                <c:v>0</c:v>
              </c:pt>
              <c:pt idx="145">
                <c:v>4</c:v>
              </c:pt>
              <c:pt idx="146">
                <c:v>0</c:v>
              </c:pt>
              <c:pt idx="147">
                <c:v>4</c:v>
              </c:pt>
              <c:pt idx="148">
                <c:v>0</c:v>
              </c:pt>
              <c:pt idx="149">
                <c:v>2</c:v>
              </c:pt>
              <c:pt idx="150">
                <c:v>0</c:v>
              </c:pt>
              <c:pt idx="151">
                <c:v>4</c:v>
              </c:pt>
              <c:pt idx="152">
                <c:v>0</c:v>
              </c:pt>
              <c:pt idx="153">
                <c:v>4</c:v>
              </c:pt>
              <c:pt idx="154">
                <c:v>0</c:v>
              </c:pt>
              <c:pt idx="155">
                <c:v>4</c:v>
              </c:pt>
              <c:pt idx="156">
                <c:v>0</c:v>
              </c:pt>
              <c:pt idx="15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0CA4-441A-8625-615DD45C6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6996104"/>
        <c:axId val="996995120"/>
      </c:barChart>
      <c:catAx>
        <c:axId val="996996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96995120"/>
        <c:crosses val="autoZero"/>
        <c:auto val="1"/>
        <c:lblAlgn val="ctr"/>
        <c:lblOffset val="100"/>
        <c:noMultiLvlLbl val="0"/>
      </c:catAx>
      <c:valAx>
        <c:axId val="99699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96996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23812</xdr:rowOff>
    </xdr:from>
    <xdr:to>
      <xdr:col>4</xdr:col>
      <xdr:colOff>747395</xdr:colOff>
      <xdr:row>32</xdr:row>
      <xdr:rowOff>49213</xdr:rowOff>
    </xdr:to>
    <xdr:sp macro="" textlink="">
      <xdr:nvSpPr>
        <xdr:cNvPr id="13" name="Freeform 2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/>
        </xdr:cNvSpPr>
      </xdr:nvSpPr>
      <xdr:spPr bwMode="auto">
        <a:xfrm>
          <a:off x="1378324" y="1973636"/>
          <a:ext cx="4882365" cy="3510430"/>
        </a:xfrm>
        <a:custGeom>
          <a:avLst/>
          <a:gdLst>
            <a:gd name="T0" fmla="*/ 72 w 7702"/>
            <a:gd name="T1" fmla="*/ 4722 h 6149"/>
            <a:gd name="T2" fmla="*/ 764 w 7702"/>
            <a:gd name="T3" fmla="*/ 4259 h 6149"/>
            <a:gd name="T4" fmla="*/ 0 w 7702"/>
            <a:gd name="T5" fmla="*/ 2731 h 6149"/>
            <a:gd name="T6" fmla="*/ 1339 w 7702"/>
            <a:gd name="T7" fmla="*/ 2064 h 6149"/>
            <a:gd name="T8" fmla="*/ 994 w 7702"/>
            <a:gd name="T9" fmla="*/ 1380 h 6149"/>
            <a:gd name="T10" fmla="*/ 1365 w 7702"/>
            <a:gd name="T11" fmla="*/ 1196 h 6149"/>
            <a:gd name="T12" fmla="*/ 992 w 7702"/>
            <a:gd name="T13" fmla="*/ 461 h 6149"/>
            <a:gd name="T14" fmla="*/ 1729 w 7702"/>
            <a:gd name="T15" fmla="*/ 90 h 6149"/>
            <a:gd name="T16" fmla="*/ 1930 w 7702"/>
            <a:gd name="T17" fmla="*/ 483 h 6149"/>
            <a:gd name="T18" fmla="*/ 2669 w 7702"/>
            <a:gd name="T19" fmla="*/ 114 h 6149"/>
            <a:gd name="T20" fmla="*/ 2839 w 7702"/>
            <a:gd name="T21" fmla="*/ 454 h 6149"/>
            <a:gd name="T22" fmla="*/ 3577 w 7702"/>
            <a:gd name="T23" fmla="*/ 84 h 6149"/>
            <a:gd name="T24" fmla="*/ 3748 w 7702"/>
            <a:gd name="T25" fmla="*/ 429 h 6149"/>
            <a:gd name="T26" fmla="*/ 4486 w 7702"/>
            <a:gd name="T27" fmla="*/ 63 h 6149"/>
            <a:gd name="T28" fmla="*/ 4657 w 7702"/>
            <a:gd name="T29" fmla="*/ 402 h 6149"/>
            <a:gd name="T30" fmla="*/ 5386 w 7702"/>
            <a:gd name="T31" fmla="*/ 51 h 6149"/>
            <a:gd name="T32" fmla="*/ 5567 w 7702"/>
            <a:gd name="T33" fmla="*/ 372 h 6149"/>
            <a:gd name="T34" fmla="*/ 6280 w 7702"/>
            <a:gd name="T35" fmla="*/ 18 h 6149"/>
            <a:gd name="T36" fmla="*/ 6454 w 7702"/>
            <a:gd name="T37" fmla="*/ 354 h 6149"/>
            <a:gd name="T38" fmla="*/ 7177 w 7702"/>
            <a:gd name="T39" fmla="*/ 0 h 6149"/>
            <a:gd name="T40" fmla="*/ 7600 w 7702"/>
            <a:gd name="T41" fmla="*/ 846 h 6149"/>
            <a:gd name="T42" fmla="*/ 7243 w 7702"/>
            <a:gd name="T43" fmla="*/ 1026 h 6149"/>
            <a:gd name="T44" fmla="*/ 7585 w 7702"/>
            <a:gd name="T45" fmla="*/ 1707 h 6149"/>
            <a:gd name="T46" fmla="*/ 7232 w 7702"/>
            <a:gd name="T47" fmla="*/ 1879 h 6149"/>
            <a:gd name="T48" fmla="*/ 7579 w 7702"/>
            <a:gd name="T49" fmla="*/ 2558 h 6149"/>
            <a:gd name="T50" fmla="*/ 7214 w 7702"/>
            <a:gd name="T51" fmla="*/ 2739 h 6149"/>
            <a:gd name="T52" fmla="*/ 7554 w 7702"/>
            <a:gd name="T53" fmla="*/ 3430 h 6149"/>
            <a:gd name="T54" fmla="*/ 7184 w 7702"/>
            <a:gd name="T55" fmla="*/ 3614 h 6149"/>
            <a:gd name="T56" fmla="*/ 7702 w 7702"/>
            <a:gd name="T57" fmla="*/ 4641 h 6149"/>
            <a:gd name="T58" fmla="*/ 6963 w 7702"/>
            <a:gd name="T59" fmla="*/ 5014 h 6149"/>
            <a:gd name="T60" fmla="*/ 6793 w 7702"/>
            <a:gd name="T61" fmla="*/ 4668 h 6149"/>
            <a:gd name="T62" fmla="*/ 6058 w 7702"/>
            <a:gd name="T63" fmla="*/ 5043 h 6149"/>
            <a:gd name="T64" fmla="*/ 5877 w 7702"/>
            <a:gd name="T65" fmla="*/ 4689 h 6149"/>
            <a:gd name="T66" fmla="*/ 5143 w 7702"/>
            <a:gd name="T67" fmla="*/ 5073 h 6149"/>
            <a:gd name="T68" fmla="*/ 4969 w 7702"/>
            <a:gd name="T69" fmla="*/ 4718 h 6149"/>
            <a:gd name="T70" fmla="*/ 4234 w 7702"/>
            <a:gd name="T71" fmla="*/ 5088 h 6149"/>
            <a:gd name="T72" fmla="*/ 4064 w 7702"/>
            <a:gd name="T73" fmla="*/ 4748 h 6149"/>
            <a:gd name="T74" fmla="*/ 3322 w 7702"/>
            <a:gd name="T75" fmla="*/ 5121 h 6149"/>
            <a:gd name="T76" fmla="*/ 3151 w 7702"/>
            <a:gd name="T77" fmla="*/ 4776 h 6149"/>
            <a:gd name="T78" fmla="*/ 2411 w 7702"/>
            <a:gd name="T79" fmla="*/ 5146 h 6149"/>
            <a:gd name="T80" fmla="*/ 847 w 7702"/>
            <a:gd name="T81" fmla="*/ 6149 h 6149"/>
            <a:gd name="T82" fmla="*/ 72 w 7702"/>
            <a:gd name="T83" fmla="*/ 4722 h 614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</a:cxnLst>
          <a:rect l="0" t="0" r="r" b="b"/>
          <a:pathLst>
            <a:path w="7702" h="6149">
              <a:moveTo>
                <a:pt x="72" y="4722"/>
              </a:moveTo>
              <a:lnTo>
                <a:pt x="764" y="4259"/>
              </a:lnTo>
              <a:lnTo>
                <a:pt x="0" y="2731"/>
              </a:lnTo>
              <a:lnTo>
                <a:pt x="1339" y="2064"/>
              </a:lnTo>
              <a:lnTo>
                <a:pt x="994" y="1380"/>
              </a:lnTo>
              <a:lnTo>
                <a:pt x="1365" y="1196"/>
              </a:lnTo>
              <a:lnTo>
                <a:pt x="992" y="461"/>
              </a:lnTo>
              <a:lnTo>
                <a:pt x="1729" y="90"/>
              </a:lnTo>
              <a:lnTo>
                <a:pt x="1930" y="483"/>
              </a:lnTo>
              <a:lnTo>
                <a:pt x="2669" y="114"/>
              </a:lnTo>
              <a:lnTo>
                <a:pt x="2839" y="454"/>
              </a:lnTo>
              <a:lnTo>
                <a:pt x="3577" y="84"/>
              </a:lnTo>
              <a:lnTo>
                <a:pt x="3748" y="429"/>
              </a:lnTo>
              <a:lnTo>
                <a:pt x="4486" y="63"/>
              </a:lnTo>
              <a:lnTo>
                <a:pt x="4657" y="402"/>
              </a:lnTo>
              <a:lnTo>
                <a:pt x="5386" y="51"/>
              </a:lnTo>
              <a:lnTo>
                <a:pt x="5567" y="372"/>
              </a:lnTo>
              <a:lnTo>
                <a:pt x="6280" y="18"/>
              </a:lnTo>
              <a:lnTo>
                <a:pt x="6454" y="354"/>
              </a:lnTo>
              <a:lnTo>
                <a:pt x="7177" y="0"/>
              </a:lnTo>
              <a:lnTo>
                <a:pt x="7600" y="846"/>
              </a:lnTo>
              <a:lnTo>
                <a:pt x="7243" y="1026"/>
              </a:lnTo>
              <a:lnTo>
                <a:pt x="7585" y="1707"/>
              </a:lnTo>
              <a:lnTo>
                <a:pt x="7232" y="1879"/>
              </a:lnTo>
              <a:lnTo>
                <a:pt x="7579" y="2558"/>
              </a:lnTo>
              <a:lnTo>
                <a:pt x="7214" y="2739"/>
              </a:lnTo>
              <a:lnTo>
                <a:pt x="7554" y="3430"/>
              </a:lnTo>
              <a:lnTo>
                <a:pt x="7184" y="3614"/>
              </a:lnTo>
              <a:lnTo>
                <a:pt x="7702" y="4641"/>
              </a:lnTo>
              <a:lnTo>
                <a:pt x="6963" y="5014"/>
              </a:lnTo>
              <a:lnTo>
                <a:pt x="6793" y="4668"/>
              </a:lnTo>
              <a:lnTo>
                <a:pt x="6058" y="5043"/>
              </a:lnTo>
              <a:lnTo>
                <a:pt x="5877" y="4689"/>
              </a:lnTo>
              <a:lnTo>
                <a:pt x="5143" y="5073"/>
              </a:lnTo>
              <a:lnTo>
                <a:pt x="4969" y="4718"/>
              </a:lnTo>
              <a:lnTo>
                <a:pt x="4234" y="5088"/>
              </a:lnTo>
              <a:lnTo>
                <a:pt x="4064" y="4748"/>
              </a:lnTo>
              <a:lnTo>
                <a:pt x="3322" y="5121"/>
              </a:lnTo>
              <a:lnTo>
                <a:pt x="3151" y="4776"/>
              </a:lnTo>
              <a:lnTo>
                <a:pt x="2411" y="5146"/>
              </a:lnTo>
              <a:lnTo>
                <a:pt x="847" y="6149"/>
              </a:lnTo>
              <a:lnTo>
                <a:pt x="72" y="4722"/>
              </a:lnTo>
              <a:close/>
            </a:path>
          </a:pathLst>
        </a:custGeom>
        <a:gradFill rotWithShape="1">
          <a:gsLst>
            <a:gs pos="0">
              <a:srgbClr val="DDDDDD">
                <a:gamma/>
                <a:shade val="67451"/>
                <a:invGamma/>
              </a:srgbClr>
            </a:gs>
            <a:gs pos="100000">
              <a:srgbClr val="DDDDDD"/>
            </a:gs>
          </a:gsLst>
          <a:path path="rect">
            <a:fillToRect l="50000" t="50000" r="50000" b="50000"/>
          </a:path>
        </a:gradFill>
        <a:ln w="38100">
          <a:solidFill>
            <a:srgbClr val="0000FF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108509" dir="4166637" algn="ctr" rotWithShape="0">
                  <a:srgbClr val="000000">
                    <a:alpha val="50000"/>
                  </a:srgbClr>
                </a:outerShdw>
              </a:effectLst>
            </a14:hiddenEffects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nl-NL"/>
        </a:p>
      </xdr:txBody>
    </xdr:sp>
    <xdr:clientData/>
  </xdr:twoCellAnchor>
  <xdr:twoCellAnchor>
    <xdr:from>
      <xdr:col>4</xdr:col>
      <xdr:colOff>632460</xdr:colOff>
      <xdr:row>13</xdr:row>
      <xdr:rowOff>51435</xdr:rowOff>
    </xdr:from>
    <xdr:to>
      <xdr:col>4</xdr:col>
      <xdr:colOff>1139825</xdr:colOff>
      <xdr:row>16</xdr:row>
      <xdr:rowOff>85090</xdr:rowOff>
    </xdr:to>
    <xdr:sp macro="" textlink="">
      <xdr:nvSpPr>
        <xdr:cNvPr id="14" name="Rectangle 3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 rot="20011631">
          <a:off x="4775835" y="2496185"/>
          <a:ext cx="507365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9</a:t>
          </a:r>
        </a:p>
      </xdr:txBody>
    </xdr:sp>
    <xdr:clientData/>
  </xdr:twoCellAnchor>
  <xdr:twoCellAnchor>
    <xdr:from>
      <xdr:col>4</xdr:col>
      <xdr:colOff>556261</xdr:colOff>
      <xdr:row>9</xdr:row>
      <xdr:rowOff>154057</xdr:rowOff>
    </xdr:from>
    <xdr:to>
      <xdr:col>4</xdr:col>
      <xdr:colOff>1063626</xdr:colOff>
      <xdr:row>13</xdr:row>
      <xdr:rowOff>22059</xdr:rowOff>
    </xdr:to>
    <xdr:sp macro="" textlink="">
      <xdr:nvSpPr>
        <xdr:cNvPr id="15" name="Rectangle 3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 rot="20011631">
          <a:off x="6089044" y="1992796"/>
          <a:ext cx="507365" cy="530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10</a:t>
          </a:r>
        </a:p>
      </xdr:txBody>
    </xdr:sp>
    <xdr:clientData/>
  </xdr:twoCellAnchor>
  <xdr:twoCellAnchor>
    <xdr:from>
      <xdr:col>2</xdr:col>
      <xdr:colOff>288290</xdr:colOff>
      <xdr:row>8</xdr:row>
      <xdr:rowOff>0</xdr:rowOff>
    </xdr:from>
    <xdr:to>
      <xdr:col>2</xdr:col>
      <xdr:colOff>795655</xdr:colOff>
      <xdr:row>11</xdr:row>
      <xdr:rowOff>33655</xdr:rowOff>
    </xdr:to>
    <xdr:sp macro="" textlink="">
      <xdr:nvSpPr>
        <xdr:cNvPr id="16" name="Rectangle 3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 rot="20011631">
          <a:off x="1669415" y="1651000"/>
          <a:ext cx="507365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15</a:t>
          </a:r>
        </a:p>
      </xdr:txBody>
    </xdr:sp>
    <xdr:clientData/>
  </xdr:twoCellAnchor>
  <xdr:twoCellAnchor>
    <xdr:from>
      <xdr:col>2</xdr:col>
      <xdr:colOff>842010</xdr:colOff>
      <xdr:row>8</xdr:row>
      <xdr:rowOff>0</xdr:rowOff>
    </xdr:from>
    <xdr:to>
      <xdr:col>2</xdr:col>
      <xdr:colOff>1349375</xdr:colOff>
      <xdr:row>11</xdr:row>
      <xdr:rowOff>33655</xdr:rowOff>
    </xdr:to>
    <xdr:sp macro="" textlink="">
      <xdr:nvSpPr>
        <xdr:cNvPr id="17" name="Rectangle 3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 rot="20011631">
          <a:off x="2223135" y="1651000"/>
          <a:ext cx="507365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14</a:t>
          </a:r>
        </a:p>
      </xdr:txBody>
    </xdr:sp>
    <xdr:clientData/>
  </xdr:twoCellAnchor>
  <xdr:twoCellAnchor>
    <xdr:from>
      <xdr:col>3</xdr:col>
      <xdr:colOff>38735</xdr:colOff>
      <xdr:row>8</xdr:row>
      <xdr:rowOff>0</xdr:rowOff>
    </xdr:from>
    <xdr:to>
      <xdr:col>3</xdr:col>
      <xdr:colOff>546100</xdr:colOff>
      <xdr:row>11</xdr:row>
      <xdr:rowOff>33655</xdr:rowOff>
    </xdr:to>
    <xdr:sp macro="" textlink="">
      <xdr:nvSpPr>
        <xdr:cNvPr id="18" name="Rectangle 3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 bwMode="auto">
        <a:xfrm rot="20011631">
          <a:off x="2800985" y="1651000"/>
          <a:ext cx="507365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13</a:t>
          </a:r>
        </a:p>
      </xdr:txBody>
    </xdr:sp>
    <xdr:clientData/>
  </xdr:twoCellAnchor>
  <xdr:twoCellAnchor>
    <xdr:from>
      <xdr:col>3</xdr:col>
      <xdr:colOff>615950</xdr:colOff>
      <xdr:row>8</xdr:row>
      <xdr:rowOff>0</xdr:rowOff>
    </xdr:from>
    <xdr:to>
      <xdr:col>3</xdr:col>
      <xdr:colOff>1123315</xdr:colOff>
      <xdr:row>11</xdr:row>
      <xdr:rowOff>33655</xdr:rowOff>
    </xdr:to>
    <xdr:sp macro="" textlink="">
      <xdr:nvSpPr>
        <xdr:cNvPr id="19" name="Rectangle 3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 bwMode="auto">
        <a:xfrm rot="20011631">
          <a:off x="3378200" y="1651000"/>
          <a:ext cx="507365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12</a:t>
          </a:r>
        </a:p>
      </xdr:txBody>
    </xdr:sp>
    <xdr:clientData/>
  </xdr:twoCellAnchor>
  <xdr:twoCellAnchor>
    <xdr:from>
      <xdr:col>3</xdr:col>
      <xdr:colOff>1217295</xdr:colOff>
      <xdr:row>8</xdr:row>
      <xdr:rowOff>0</xdr:rowOff>
    </xdr:from>
    <xdr:to>
      <xdr:col>4</xdr:col>
      <xdr:colOff>343535</xdr:colOff>
      <xdr:row>11</xdr:row>
      <xdr:rowOff>33655</xdr:rowOff>
    </xdr:to>
    <xdr:sp macro="" textlink="">
      <xdr:nvSpPr>
        <xdr:cNvPr id="20" name="Rectangle 3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 rot="20011631">
          <a:off x="3979545" y="1651000"/>
          <a:ext cx="507365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11</a:t>
          </a:r>
        </a:p>
      </xdr:txBody>
    </xdr:sp>
    <xdr:clientData/>
  </xdr:twoCellAnchor>
  <xdr:twoCellAnchor>
    <xdr:from>
      <xdr:col>1</xdr:col>
      <xdr:colOff>1064895</xdr:colOff>
      <xdr:row>8</xdr:row>
      <xdr:rowOff>0</xdr:rowOff>
    </xdr:from>
    <xdr:to>
      <xdr:col>2</xdr:col>
      <xdr:colOff>191135</xdr:colOff>
      <xdr:row>11</xdr:row>
      <xdr:rowOff>33655</xdr:rowOff>
    </xdr:to>
    <xdr:sp macro="" textlink="">
      <xdr:nvSpPr>
        <xdr:cNvPr id="21" name="Rectangle 37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 rot="20011631">
          <a:off x="1064895" y="1651000"/>
          <a:ext cx="507365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16</a:t>
          </a:r>
        </a:p>
      </xdr:txBody>
    </xdr:sp>
    <xdr:clientData/>
  </xdr:twoCellAnchor>
  <xdr:twoCellAnchor>
    <xdr:from>
      <xdr:col>1</xdr:col>
      <xdr:colOff>452755</xdr:colOff>
      <xdr:row>8</xdr:row>
      <xdr:rowOff>0</xdr:rowOff>
    </xdr:from>
    <xdr:to>
      <xdr:col>1</xdr:col>
      <xdr:colOff>960120</xdr:colOff>
      <xdr:row>11</xdr:row>
      <xdr:rowOff>33655</xdr:rowOff>
    </xdr:to>
    <xdr:sp macro="" textlink="">
      <xdr:nvSpPr>
        <xdr:cNvPr id="22" name="Rectangle 3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 rot="20011631">
          <a:off x="452755" y="1651000"/>
          <a:ext cx="507365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17</a:t>
          </a:r>
        </a:p>
      </xdr:txBody>
    </xdr:sp>
    <xdr:clientData/>
  </xdr:twoCellAnchor>
  <xdr:twoCellAnchor>
    <xdr:from>
      <xdr:col>1</xdr:col>
      <xdr:colOff>213995</xdr:colOff>
      <xdr:row>12</xdr:row>
      <xdr:rowOff>68607</xdr:rowOff>
    </xdr:from>
    <xdr:to>
      <xdr:col>1</xdr:col>
      <xdr:colOff>721360</xdr:colOff>
      <xdr:row>15</xdr:row>
      <xdr:rowOff>102263</xdr:rowOff>
    </xdr:to>
    <xdr:sp macro="" textlink="">
      <xdr:nvSpPr>
        <xdr:cNvPr id="23" name="Rectangle 3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 rot="20011631">
          <a:off x="1597191" y="2404303"/>
          <a:ext cx="507365" cy="530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18</a:t>
          </a:r>
        </a:p>
      </xdr:txBody>
    </xdr:sp>
    <xdr:clientData/>
  </xdr:twoCellAnchor>
  <xdr:twoCellAnchor>
    <xdr:from>
      <xdr:col>1</xdr:col>
      <xdr:colOff>261620</xdr:colOff>
      <xdr:row>16</xdr:row>
      <xdr:rowOff>77498</xdr:rowOff>
    </xdr:from>
    <xdr:to>
      <xdr:col>1</xdr:col>
      <xdr:colOff>768985</xdr:colOff>
      <xdr:row>19</xdr:row>
      <xdr:rowOff>111153</xdr:rowOff>
    </xdr:to>
    <xdr:sp macro="" textlink="">
      <xdr:nvSpPr>
        <xdr:cNvPr id="24" name="Rectangle 4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 bwMode="auto">
        <a:xfrm rot="20011631">
          <a:off x="1644816" y="3075802"/>
          <a:ext cx="507365" cy="530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19</a:t>
          </a:r>
        </a:p>
      </xdr:txBody>
    </xdr:sp>
    <xdr:clientData/>
  </xdr:twoCellAnchor>
  <xdr:twoCellAnchor>
    <xdr:from>
      <xdr:col>2</xdr:col>
      <xdr:colOff>1067435</xdr:colOff>
      <xdr:row>13</xdr:row>
      <xdr:rowOff>114647</xdr:rowOff>
    </xdr:from>
    <xdr:to>
      <xdr:col>3</xdr:col>
      <xdr:colOff>219075</xdr:colOff>
      <xdr:row>14</xdr:row>
      <xdr:rowOff>131156</xdr:rowOff>
    </xdr:to>
    <xdr:sp macro="" textlink="">
      <xdr:nvSpPr>
        <xdr:cNvPr id="25" name="AutoShape 46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 bwMode="auto">
        <a:xfrm rot="10800000">
          <a:off x="3838344" y="2521874"/>
          <a:ext cx="537095" cy="172373"/>
        </a:xfrm>
        <a:prstGeom prst="rightArrow">
          <a:avLst>
            <a:gd name="adj1" fmla="val 50000"/>
            <a:gd name="adj2" fmla="val 7599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nl-NL"/>
        </a:p>
      </xdr:txBody>
    </xdr:sp>
    <xdr:clientData/>
  </xdr:twoCellAnchor>
  <xdr:twoCellAnchor>
    <xdr:from>
      <xdr:col>2</xdr:col>
      <xdr:colOff>1067435</xdr:colOff>
      <xdr:row>30</xdr:row>
      <xdr:rowOff>79087</xdr:rowOff>
    </xdr:from>
    <xdr:to>
      <xdr:col>3</xdr:col>
      <xdr:colOff>219075</xdr:colOff>
      <xdr:row>31</xdr:row>
      <xdr:rowOff>79664</xdr:rowOff>
    </xdr:to>
    <xdr:sp macro="" textlink="">
      <xdr:nvSpPr>
        <xdr:cNvPr id="26" name="AutoShape 47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448560" y="5254337"/>
          <a:ext cx="532765" cy="159327"/>
        </a:xfrm>
        <a:prstGeom prst="rightArrow">
          <a:avLst>
            <a:gd name="adj1" fmla="val 50000"/>
            <a:gd name="adj2" fmla="val 7599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nl-NL"/>
        </a:p>
      </xdr:txBody>
    </xdr:sp>
    <xdr:clientData/>
  </xdr:twoCellAnchor>
  <xdr:twoCellAnchor>
    <xdr:from>
      <xdr:col>3</xdr:col>
      <xdr:colOff>1143347</xdr:colOff>
      <xdr:row>17</xdr:row>
      <xdr:rowOff>125500</xdr:rowOff>
    </xdr:from>
    <xdr:to>
      <xdr:col>3</xdr:col>
      <xdr:colOff>1302674</xdr:colOff>
      <xdr:row>21</xdr:row>
      <xdr:rowOff>26152</xdr:rowOff>
    </xdr:to>
    <xdr:sp macro="" textlink="">
      <xdr:nvSpPr>
        <xdr:cNvPr id="27" name="AutoShape 48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 bwMode="auto">
        <a:xfrm rot="16200000">
          <a:off x="5117322" y="3338571"/>
          <a:ext cx="524106" cy="159327"/>
        </a:xfrm>
        <a:prstGeom prst="rightArrow">
          <a:avLst>
            <a:gd name="adj1" fmla="val 50000"/>
            <a:gd name="adj2" fmla="val 7599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nl-NL"/>
        </a:p>
      </xdr:txBody>
    </xdr:sp>
    <xdr:clientData/>
  </xdr:twoCellAnchor>
  <xdr:twoCellAnchor>
    <xdr:from>
      <xdr:col>2</xdr:col>
      <xdr:colOff>65752</xdr:colOff>
      <xdr:row>17</xdr:row>
      <xdr:rowOff>125500</xdr:rowOff>
    </xdr:from>
    <xdr:to>
      <xdr:col>2</xdr:col>
      <xdr:colOff>225079</xdr:colOff>
      <xdr:row>21</xdr:row>
      <xdr:rowOff>26152</xdr:rowOff>
    </xdr:to>
    <xdr:sp macro="" textlink="">
      <xdr:nvSpPr>
        <xdr:cNvPr id="28" name="AutoShape 49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 bwMode="auto">
        <a:xfrm rot="5400000">
          <a:off x="2654272" y="3338571"/>
          <a:ext cx="524106" cy="159327"/>
        </a:xfrm>
        <a:prstGeom prst="rightArrow">
          <a:avLst>
            <a:gd name="adj1" fmla="val 50000"/>
            <a:gd name="adj2" fmla="val 7599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nl-NL"/>
        </a:p>
      </xdr:txBody>
    </xdr:sp>
    <xdr:clientData/>
  </xdr:twoCellAnchor>
  <xdr:twoCellAnchor>
    <xdr:from>
      <xdr:col>0</xdr:col>
      <xdr:colOff>1373430</xdr:colOff>
      <xdr:row>19</xdr:row>
      <xdr:rowOff>149113</xdr:rowOff>
    </xdr:from>
    <xdr:to>
      <xdr:col>1</xdr:col>
      <xdr:colOff>502471</xdr:colOff>
      <xdr:row>23</xdr:row>
      <xdr:rowOff>25886</xdr:rowOff>
    </xdr:to>
    <xdr:sp macro="" textlink="">
      <xdr:nvSpPr>
        <xdr:cNvPr id="29" name="Rectangle 4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 bwMode="auto">
        <a:xfrm rot="20011631">
          <a:off x="1373430" y="3510878"/>
          <a:ext cx="507365" cy="50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20</a:t>
          </a:r>
        </a:p>
      </xdr:txBody>
    </xdr:sp>
    <xdr:clientData/>
  </xdr:twoCellAnchor>
  <xdr:twoCellAnchor>
    <xdr:from>
      <xdr:col>1</xdr:col>
      <xdr:colOff>291876</xdr:colOff>
      <xdr:row>18</xdr:row>
      <xdr:rowOff>148478</xdr:rowOff>
    </xdr:from>
    <xdr:to>
      <xdr:col>1</xdr:col>
      <xdr:colOff>799241</xdr:colOff>
      <xdr:row>22</xdr:row>
      <xdr:rowOff>25250</xdr:rowOff>
    </xdr:to>
    <xdr:sp macro="" textlink="">
      <xdr:nvSpPr>
        <xdr:cNvPr id="30" name="Rectangle 42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 bwMode="auto">
        <a:xfrm rot="20011631">
          <a:off x="1670200" y="3353360"/>
          <a:ext cx="507365" cy="50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21</a:t>
          </a:r>
        </a:p>
      </xdr:txBody>
    </xdr:sp>
    <xdr:clientData/>
  </xdr:twoCellAnchor>
  <xdr:twoCellAnchor>
    <xdr:from>
      <xdr:col>1</xdr:col>
      <xdr:colOff>334161</xdr:colOff>
      <xdr:row>23</xdr:row>
      <xdr:rowOff>107576</xdr:rowOff>
    </xdr:from>
    <xdr:to>
      <xdr:col>1</xdr:col>
      <xdr:colOff>841526</xdr:colOff>
      <xdr:row>26</xdr:row>
      <xdr:rowOff>105746</xdr:rowOff>
    </xdr:to>
    <xdr:sp macro="" textlink="">
      <xdr:nvSpPr>
        <xdr:cNvPr id="31" name="Rectangle 43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 bwMode="auto">
        <a:xfrm rot="20011631">
          <a:off x="1712485" y="4096870"/>
          <a:ext cx="507365" cy="50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24</a:t>
          </a:r>
        </a:p>
      </xdr:txBody>
    </xdr:sp>
    <xdr:clientData/>
  </xdr:twoCellAnchor>
  <xdr:twoCellAnchor>
    <xdr:from>
      <xdr:col>1</xdr:col>
      <xdr:colOff>502285</xdr:colOff>
      <xdr:row>28</xdr:row>
      <xdr:rowOff>116091</xdr:rowOff>
    </xdr:from>
    <xdr:to>
      <xdr:col>1</xdr:col>
      <xdr:colOff>1039379</xdr:colOff>
      <xdr:row>29</xdr:row>
      <xdr:rowOff>116667</xdr:rowOff>
    </xdr:to>
    <xdr:sp macro="" textlink="">
      <xdr:nvSpPr>
        <xdr:cNvPr id="32" name="AutoShape 44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 bwMode="auto">
        <a:xfrm rot="20040148">
          <a:off x="1887740" y="4895909"/>
          <a:ext cx="537094" cy="156440"/>
        </a:xfrm>
        <a:prstGeom prst="rightArrow">
          <a:avLst>
            <a:gd name="adj1" fmla="val 50000"/>
            <a:gd name="adj2" fmla="val 7599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nl-NL"/>
        </a:p>
      </xdr:txBody>
    </xdr:sp>
    <xdr:clientData/>
  </xdr:twoCellAnchor>
  <xdr:twoCellAnchor>
    <xdr:from>
      <xdr:col>1</xdr:col>
      <xdr:colOff>283210</xdr:colOff>
      <xdr:row>26</xdr:row>
      <xdr:rowOff>103679</xdr:rowOff>
    </xdr:from>
    <xdr:to>
      <xdr:col>1</xdr:col>
      <xdr:colOff>820304</xdr:colOff>
      <xdr:row>27</xdr:row>
      <xdr:rowOff>107142</xdr:rowOff>
    </xdr:to>
    <xdr:sp macro="" textlink="">
      <xdr:nvSpPr>
        <xdr:cNvPr id="33" name="AutoShape 45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 bwMode="auto">
        <a:xfrm rot="9151796">
          <a:off x="1668665" y="4571770"/>
          <a:ext cx="537094" cy="159327"/>
        </a:xfrm>
        <a:prstGeom prst="rightArrow">
          <a:avLst>
            <a:gd name="adj1" fmla="val 50000"/>
            <a:gd name="adj2" fmla="val 7599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nl-NL"/>
        </a:p>
      </xdr:txBody>
    </xdr:sp>
    <xdr:clientData/>
  </xdr:twoCellAnchor>
  <xdr:twoCellAnchor>
    <xdr:from>
      <xdr:col>3</xdr:col>
      <xdr:colOff>51435</xdr:colOff>
      <xdr:row>5</xdr:row>
      <xdr:rowOff>150842</xdr:rowOff>
    </xdr:from>
    <xdr:to>
      <xdr:col>3</xdr:col>
      <xdr:colOff>584200</xdr:colOff>
      <xdr:row>6</xdr:row>
      <xdr:rowOff>151419</xdr:rowOff>
    </xdr:to>
    <xdr:sp macro="" textlink="">
      <xdr:nvSpPr>
        <xdr:cNvPr id="34" name="AutoShape 46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 bwMode="auto">
        <a:xfrm rot="10800000">
          <a:off x="2813685" y="1325592"/>
          <a:ext cx="532765" cy="159327"/>
        </a:xfrm>
        <a:prstGeom prst="rightArrow">
          <a:avLst>
            <a:gd name="adj1" fmla="val 50000"/>
            <a:gd name="adj2" fmla="val 7599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nl-NL"/>
        </a:p>
      </xdr:txBody>
    </xdr:sp>
    <xdr:clientData/>
  </xdr:twoCellAnchor>
  <xdr:twoCellAnchor>
    <xdr:from>
      <xdr:col>3</xdr:col>
      <xdr:colOff>51435</xdr:colOff>
      <xdr:row>23</xdr:row>
      <xdr:rowOff>46702</xdr:rowOff>
    </xdr:from>
    <xdr:to>
      <xdr:col>3</xdr:col>
      <xdr:colOff>584200</xdr:colOff>
      <xdr:row>24</xdr:row>
      <xdr:rowOff>47279</xdr:rowOff>
    </xdr:to>
    <xdr:sp macro="" textlink="">
      <xdr:nvSpPr>
        <xdr:cNvPr id="35" name="AutoShape 4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 bwMode="auto">
        <a:xfrm>
          <a:off x="2813685" y="4078952"/>
          <a:ext cx="532765" cy="159327"/>
        </a:xfrm>
        <a:prstGeom prst="rightArrow">
          <a:avLst>
            <a:gd name="adj1" fmla="val 50000"/>
            <a:gd name="adj2" fmla="val 7599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nl-NL"/>
        </a:p>
      </xdr:txBody>
    </xdr:sp>
    <xdr:clientData/>
  </xdr:twoCellAnchor>
  <xdr:twoCellAnchor>
    <xdr:from>
      <xdr:col>5</xdr:col>
      <xdr:colOff>352482</xdr:colOff>
      <xdr:row>15</xdr:row>
      <xdr:rowOff>132081</xdr:rowOff>
    </xdr:from>
    <xdr:to>
      <xdr:col>5</xdr:col>
      <xdr:colOff>511809</xdr:colOff>
      <xdr:row>19</xdr:row>
      <xdr:rowOff>29846</xdr:rowOff>
    </xdr:to>
    <xdr:sp macro="" textlink="">
      <xdr:nvSpPr>
        <xdr:cNvPr id="36" name="AutoShape 4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 bwMode="auto">
        <a:xfrm rot="16200000">
          <a:off x="7098809" y="3031982"/>
          <a:ext cx="521219" cy="159327"/>
        </a:xfrm>
        <a:prstGeom prst="rightArrow">
          <a:avLst>
            <a:gd name="adj1" fmla="val 50000"/>
            <a:gd name="adj2" fmla="val 7599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nl-NL"/>
        </a:p>
      </xdr:txBody>
    </xdr:sp>
    <xdr:clientData/>
  </xdr:twoCellAnchor>
  <xdr:twoCellAnchor>
    <xdr:from>
      <xdr:col>1</xdr:col>
      <xdr:colOff>563918</xdr:colOff>
      <xdr:row>18</xdr:row>
      <xdr:rowOff>12495</xdr:rowOff>
    </xdr:from>
    <xdr:to>
      <xdr:col>1</xdr:col>
      <xdr:colOff>1068481</xdr:colOff>
      <xdr:row>20</xdr:row>
      <xdr:rowOff>156677</xdr:rowOff>
    </xdr:to>
    <xdr:sp macro="" textlink="">
      <xdr:nvSpPr>
        <xdr:cNvPr id="38" name="Rectangle 5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 bwMode="auto">
        <a:xfrm rot="20011631">
          <a:off x="1942242" y="3217377"/>
          <a:ext cx="504563" cy="457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22</a:t>
          </a:r>
        </a:p>
      </xdr:txBody>
    </xdr:sp>
    <xdr:clientData/>
  </xdr:twoCellAnchor>
  <xdr:twoCellAnchor>
    <xdr:from>
      <xdr:col>1</xdr:col>
      <xdr:colOff>157631</xdr:colOff>
      <xdr:row>21</xdr:row>
      <xdr:rowOff>121584</xdr:rowOff>
    </xdr:from>
    <xdr:to>
      <xdr:col>1</xdr:col>
      <xdr:colOff>664996</xdr:colOff>
      <xdr:row>24</xdr:row>
      <xdr:rowOff>155239</xdr:rowOff>
    </xdr:to>
    <xdr:sp macro="" textlink="">
      <xdr:nvSpPr>
        <xdr:cNvPr id="39" name="Rectangle 5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 bwMode="auto">
        <a:xfrm rot="20011631">
          <a:off x="1535955" y="3797113"/>
          <a:ext cx="507365" cy="50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23</a:t>
          </a:r>
        </a:p>
      </xdr:txBody>
    </xdr:sp>
    <xdr:clientData/>
  </xdr:twoCellAnchor>
  <xdr:twoCellAnchor>
    <xdr:from>
      <xdr:col>0</xdr:col>
      <xdr:colOff>862854</xdr:colOff>
      <xdr:row>21</xdr:row>
      <xdr:rowOff>62529</xdr:rowOff>
    </xdr:from>
    <xdr:to>
      <xdr:col>1</xdr:col>
      <xdr:colOff>68730</xdr:colOff>
      <xdr:row>24</xdr:row>
      <xdr:rowOff>94316</xdr:rowOff>
    </xdr:to>
    <xdr:sp macro="" textlink="">
      <xdr:nvSpPr>
        <xdr:cNvPr id="40" name="Rectangle 5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 bwMode="auto">
        <a:xfrm rot="20011631">
          <a:off x="862854" y="3738058"/>
          <a:ext cx="584200" cy="502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26/27</a:t>
          </a:r>
        </a:p>
      </xdr:txBody>
    </xdr:sp>
    <xdr:clientData/>
  </xdr:twoCellAnchor>
  <xdr:twoCellAnchor>
    <xdr:from>
      <xdr:col>0</xdr:col>
      <xdr:colOff>1053354</xdr:colOff>
      <xdr:row>23</xdr:row>
      <xdr:rowOff>105111</xdr:rowOff>
    </xdr:from>
    <xdr:to>
      <xdr:col>1</xdr:col>
      <xdr:colOff>259230</xdr:colOff>
      <xdr:row>26</xdr:row>
      <xdr:rowOff>105148</xdr:rowOff>
    </xdr:to>
    <xdr:sp macro="" textlink="">
      <xdr:nvSpPr>
        <xdr:cNvPr id="41" name="Rectangle 5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 bwMode="auto">
        <a:xfrm rot="20011631">
          <a:off x="1053354" y="4094405"/>
          <a:ext cx="584200" cy="50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28</a:t>
          </a:r>
        </a:p>
      </xdr:txBody>
    </xdr:sp>
    <xdr:clientData/>
  </xdr:twoCellAnchor>
  <xdr:twoCellAnchor>
    <xdr:from>
      <xdr:col>4</xdr:col>
      <xdr:colOff>556260</xdr:colOff>
      <xdr:row>28</xdr:row>
      <xdr:rowOff>61912</xdr:rowOff>
    </xdr:from>
    <xdr:to>
      <xdr:col>4</xdr:col>
      <xdr:colOff>1063625</xdr:colOff>
      <xdr:row>31</xdr:row>
      <xdr:rowOff>95568</xdr:rowOff>
    </xdr:to>
    <xdr:sp macro="" textlink="">
      <xdr:nvSpPr>
        <xdr:cNvPr id="94" name="Rectangle 31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 bwMode="auto">
        <a:xfrm rot="20011631">
          <a:off x="6080760" y="5086350"/>
          <a:ext cx="507365" cy="533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5</a:t>
          </a:r>
        </a:p>
      </xdr:txBody>
    </xdr:sp>
    <xdr:clientData/>
  </xdr:twoCellAnchor>
  <xdr:twoCellAnchor>
    <xdr:from>
      <xdr:col>2</xdr:col>
      <xdr:colOff>288290</xdr:colOff>
      <xdr:row>28</xdr:row>
      <xdr:rowOff>23812</xdr:rowOff>
    </xdr:from>
    <xdr:to>
      <xdr:col>2</xdr:col>
      <xdr:colOff>795655</xdr:colOff>
      <xdr:row>31</xdr:row>
      <xdr:rowOff>57468</xdr:rowOff>
    </xdr:to>
    <xdr:sp macro="" textlink="">
      <xdr:nvSpPr>
        <xdr:cNvPr id="95" name="Rectangle 32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 bwMode="auto">
        <a:xfrm rot="20011631">
          <a:off x="3050540" y="5048250"/>
          <a:ext cx="507365" cy="533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2</xdr:col>
      <xdr:colOff>842010</xdr:colOff>
      <xdr:row>28</xdr:row>
      <xdr:rowOff>23812</xdr:rowOff>
    </xdr:from>
    <xdr:to>
      <xdr:col>2</xdr:col>
      <xdr:colOff>1349375</xdr:colOff>
      <xdr:row>31</xdr:row>
      <xdr:rowOff>57468</xdr:rowOff>
    </xdr:to>
    <xdr:sp macro="" textlink="">
      <xdr:nvSpPr>
        <xdr:cNvPr id="96" name="Rectangle 33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 bwMode="auto">
        <a:xfrm rot="20011631">
          <a:off x="3604260" y="5048250"/>
          <a:ext cx="507365" cy="533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3</xdr:col>
      <xdr:colOff>38735</xdr:colOff>
      <xdr:row>28</xdr:row>
      <xdr:rowOff>23812</xdr:rowOff>
    </xdr:from>
    <xdr:to>
      <xdr:col>3</xdr:col>
      <xdr:colOff>546100</xdr:colOff>
      <xdr:row>31</xdr:row>
      <xdr:rowOff>57468</xdr:rowOff>
    </xdr:to>
    <xdr:sp macro="" textlink="">
      <xdr:nvSpPr>
        <xdr:cNvPr id="97" name="Rectangle 3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 bwMode="auto">
        <a:xfrm rot="20011631">
          <a:off x="4182110" y="5048250"/>
          <a:ext cx="507365" cy="533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</a:t>
          </a:r>
        </a:p>
      </xdr:txBody>
    </xdr:sp>
    <xdr:clientData/>
  </xdr:twoCellAnchor>
  <xdr:twoCellAnchor>
    <xdr:from>
      <xdr:col>3</xdr:col>
      <xdr:colOff>615950</xdr:colOff>
      <xdr:row>28</xdr:row>
      <xdr:rowOff>23812</xdr:rowOff>
    </xdr:from>
    <xdr:to>
      <xdr:col>3</xdr:col>
      <xdr:colOff>1123315</xdr:colOff>
      <xdr:row>31</xdr:row>
      <xdr:rowOff>57468</xdr:rowOff>
    </xdr:to>
    <xdr:sp macro="" textlink="">
      <xdr:nvSpPr>
        <xdr:cNvPr id="98" name="Rectangle 35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 bwMode="auto">
        <a:xfrm rot="20011631">
          <a:off x="4759325" y="5048250"/>
          <a:ext cx="507365" cy="533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3</a:t>
          </a:r>
        </a:p>
      </xdr:txBody>
    </xdr:sp>
    <xdr:clientData/>
  </xdr:twoCellAnchor>
  <xdr:twoCellAnchor>
    <xdr:from>
      <xdr:col>3</xdr:col>
      <xdr:colOff>1217295</xdr:colOff>
      <xdr:row>28</xdr:row>
      <xdr:rowOff>23812</xdr:rowOff>
    </xdr:from>
    <xdr:to>
      <xdr:col>4</xdr:col>
      <xdr:colOff>343535</xdr:colOff>
      <xdr:row>31</xdr:row>
      <xdr:rowOff>57468</xdr:rowOff>
    </xdr:to>
    <xdr:sp macro="" textlink="">
      <xdr:nvSpPr>
        <xdr:cNvPr id="99" name="Rectangle 36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 bwMode="auto">
        <a:xfrm rot="20011631">
          <a:off x="5360670" y="5048250"/>
          <a:ext cx="507365" cy="533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4</a:t>
          </a:r>
        </a:p>
      </xdr:txBody>
    </xdr:sp>
    <xdr:clientData/>
  </xdr:twoCellAnchor>
  <xdr:twoCellAnchor>
    <xdr:from>
      <xdr:col>4</xdr:col>
      <xdr:colOff>632460</xdr:colOff>
      <xdr:row>16</xdr:row>
      <xdr:rowOff>80010</xdr:rowOff>
    </xdr:from>
    <xdr:to>
      <xdr:col>4</xdr:col>
      <xdr:colOff>1139825</xdr:colOff>
      <xdr:row>19</xdr:row>
      <xdr:rowOff>113665</xdr:rowOff>
    </xdr:to>
    <xdr:sp macro="" textlink="">
      <xdr:nvSpPr>
        <xdr:cNvPr id="101" name="Rectangle 3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 bwMode="auto">
        <a:xfrm rot="20011631">
          <a:off x="6156960" y="3032760"/>
          <a:ext cx="507365" cy="519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8</a:t>
          </a:r>
        </a:p>
      </xdr:txBody>
    </xdr:sp>
    <xdr:clientData/>
  </xdr:twoCellAnchor>
  <xdr:twoCellAnchor>
    <xdr:from>
      <xdr:col>4</xdr:col>
      <xdr:colOff>632460</xdr:colOff>
      <xdr:row>19</xdr:row>
      <xdr:rowOff>32385</xdr:rowOff>
    </xdr:from>
    <xdr:to>
      <xdr:col>4</xdr:col>
      <xdr:colOff>1139825</xdr:colOff>
      <xdr:row>22</xdr:row>
      <xdr:rowOff>66040</xdr:rowOff>
    </xdr:to>
    <xdr:sp macro="" textlink="">
      <xdr:nvSpPr>
        <xdr:cNvPr id="102" name="Rectangle 30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 bwMode="auto">
        <a:xfrm rot="20011631">
          <a:off x="6156960" y="3470910"/>
          <a:ext cx="507365" cy="519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7</a:t>
          </a:r>
        </a:p>
      </xdr:txBody>
    </xdr:sp>
    <xdr:clientData/>
  </xdr:twoCellAnchor>
  <xdr:twoCellAnchor>
    <xdr:from>
      <xdr:col>4</xdr:col>
      <xdr:colOff>632460</xdr:colOff>
      <xdr:row>22</xdr:row>
      <xdr:rowOff>89535</xdr:rowOff>
    </xdr:from>
    <xdr:to>
      <xdr:col>4</xdr:col>
      <xdr:colOff>1139825</xdr:colOff>
      <xdr:row>25</xdr:row>
      <xdr:rowOff>123190</xdr:rowOff>
    </xdr:to>
    <xdr:sp macro="" textlink="">
      <xdr:nvSpPr>
        <xdr:cNvPr id="103" name="Rectangle 30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 bwMode="auto">
        <a:xfrm rot="20011631">
          <a:off x="6156960" y="4013835"/>
          <a:ext cx="507365" cy="519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6</a:t>
          </a:r>
        </a:p>
      </xdr:txBody>
    </xdr:sp>
    <xdr:clientData/>
  </xdr:twoCellAnchor>
  <xdr:twoCellAnchor>
    <xdr:from>
      <xdr:col>0</xdr:col>
      <xdr:colOff>85122</xdr:colOff>
      <xdr:row>33</xdr:row>
      <xdr:rowOff>34637</xdr:rowOff>
    </xdr:from>
    <xdr:to>
      <xdr:col>0</xdr:col>
      <xdr:colOff>592487</xdr:colOff>
      <xdr:row>36</xdr:row>
      <xdr:rowOff>57468</xdr:rowOff>
    </xdr:to>
    <xdr:sp macro="" textlink="">
      <xdr:nvSpPr>
        <xdr:cNvPr id="104" name="Rectangle 32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 bwMode="auto">
        <a:xfrm>
          <a:off x="85122" y="5593773"/>
          <a:ext cx="507365" cy="49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</a:t>
          </a:r>
        </a:p>
      </xdr:txBody>
    </xdr:sp>
    <xdr:clientData/>
  </xdr:twoCellAnchor>
  <xdr:twoCellAnchor>
    <xdr:from>
      <xdr:col>0</xdr:col>
      <xdr:colOff>638842</xdr:colOff>
      <xdr:row>33</xdr:row>
      <xdr:rowOff>34637</xdr:rowOff>
    </xdr:from>
    <xdr:to>
      <xdr:col>0</xdr:col>
      <xdr:colOff>1146207</xdr:colOff>
      <xdr:row>36</xdr:row>
      <xdr:rowOff>57468</xdr:rowOff>
    </xdr:to>
    <xdr:sp macro="" textlink="">
      <xdr:nvSpPr>
        <xdr:cNvPr id="105" name="Rectangle 33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 bwMode="auto">
        <a:xfrm>
          <a:off x="638842" y="5593773"/>
          <a:ext cx="507365" cy="49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</a:t>
          </a:r>
          <a:endParaRPr lang="nl-NL" sz="1000" baseline="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nl-NL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KCA-depot</a:t>
          </a:r>
          <a:endParaRPr lang="nl-NL" sz="10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1221022</xdr:colOff>
      <xdr:row>33</xdr:row>
      <xdr:rowOff>34637</xdr:rowOff>
    </xdr:from>
    <xdr:to>
      <xdr:col>1</xdr:col>
      <xdr:colOff>342932</xdr:colOff>
      <xdr:row>36</xdr:row>
      <xdr:rowOff>57468</xdr:rowOff>
    </xdr:to>
    <xdr:sp macro="" textlink="">
      <xdr:nvSpPr>
        <xdr:cNvPr id="106" name="Rectangle 34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 bwMode="auto">
        <a:xfrm>
          <a:off x="1221022" y="5873876"/>
          <a:ext cx="505106" cy="519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</a:t>
          </a:r>
        </a:p>
      </xdr:txBody>
    </xdr:sp>
    <xdr:clientData/>
  </xdr:twoCellAnchor>
  <xdr:twoCellAnchor>
    <xdr:from>
      <xdr:col>2</xdr:col>
      <xdr:colOff>1063652</xdr:colOff>
      <xdr:row>18</xdr:row>
      <xdr:rowOff>117462</xdr:rowOff>
    </xdr:from>
    <xdr:to>
      <xdr:col>3</xdr:col>
      <xdr:colOff>185562</xdr:colOff>
      <xdr:row>21</xdr:row>
      <xdr:rowOff>140294</xdr:rowOff>
    </xdr:to>
    <xdr:sp macro="" textlink="">
      <xdr:nvSpPr>
        <xdr:cNvPr id="107" name="Rectangle 34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 bwMode="auto">
        <a:xfrm>
          <a:off x="3830043" y="3447071"/>
          <a:ext cx="505106" cy="519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FF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nl-NL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1365250</xdr:colOff>
      <xdr:row>7</xdr:row>
      <xdr:rowOff>15875</xdr:rowOff>
    </xdr:from>
    <xdr:to>
      <xdr:col>4</xdr:col>
      <xdr:colOff>1330325</xdr:colOff>
      <xdr:row>26</xdr:row>
      <xdr:rowOff>17145</xdr:rowOff>
    </xdr:to>
    <xdr:grpSp>
      <xdr:nvGrpSpPr>
        <xdr:cNvPr id="2" name="Groe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 bwMode="auto">
        <a:xfrm>
          <a:off x="1365250" y="1508125"/>
          <a:ext cx="5489575" cy="3017520"/>
          <a:chOff x="0" y="0"/>
          <a:chExt cx="8645" cy="4842"/>
        </a:xfrm>
      </xdr:grpSpPr>
      <xdr:pic>
        <xdr:nvPicPr>
          <xdr:cNvPr id="3" name="Picture 7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5400000">
            <a:off x="4509" y="104"/>
            <a:ext cx="4239" cy="403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8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848"/>
          <a:stretch>
            <a:fillRect/>
          </a:stretch>
        </xdr:blipFill>
        <xdr:spPr bwMode="auto">
          <a:xfrm rot="5193107">
            <a:off x="157" y="319"/>
            <a:ext cx="4366" cy="467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</xdr:col>
      <xdr:colOff>66675</xdr:colOff>
      <xdr:row>7</xdr:row>
      <xdr:rowOff>104775</xdr:rowOff>
    </xdr:from>
    <xdr:to>
      <xdr:col>4</xdr:col>
      <xdr:colOff>1323340</xdr:colOff>
      <xdr:row>24</xdr:row>
      <xdr:rowOff>134620</xdr:rowOff>
    </xdr:to>
    <xdr:grpSp>
      <xdr:nvGrpSpPr>
        <xdr:cNvPr id="5" name="Groep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>
          <a:grpSpLocks/>
        </xdr:cNvGrpSpPr>
      </xdr:nvGrpSpPr>
      <xdr:grpSpPr bwMode="auto">
        <a:xfrm>
          <a:off x="1447800" y="1597025"/>
          <a:ext cx="5400040" cy="2728595"/>
          <a:chOff x="0" y="0"/>
          <a:chExt cx="54000" cy="27825"/>
        </a:xfrm>
      </xdr:grpSpPr>
      <xdr:sp macro="" textlink="">
        <xdr:nvSpPr>
          <xdr:cNvPr id="6" name="Rechthoek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4000" cy="278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NL"/>
          </a:p>
        </xdr:txBody>
      </xdr:sp>
      <xdr:sp macro="" textlink="">
        <xdr:nvSpPr>
          <xdr:cNvPr id="7" name="Freeform 11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>
            <a:spLocks/>
          </xdr:cNvSpPr>
        </xdr:nvSpPr>
        <xdr:spPr bwMode="auto">
          <a:xfrm>
            <a:off x="29159" y="9258"/>
            <a:ext cx="15672" cy="9557"/>
          </a:xfrm>
          <a:custGeom>
            <a:avLst/>
            <a:gdLst>
              <a:gd name="T0" fmla="*/ 0 w 2468"/>
              <a:gd name="T1" fmla="*/ 1439551 h 1505"/>
              <a:gd name="T2" fmla="*/ 4052463 w 2468"/>
              <a:gd name="T3" fmla="*/ 419365 h 1505"/>
              <a:gd name="T4" fmla="*/ 9346875 w 2468"/>
              <a:gd name="T5" fmla="*/ 0 h 1505"/>
              <a:gd name="T6" fmla="*/ 9395262 w 2468"/>
              <a:gd name="T7" fmla="*/ 2971846 h 1505"/>
              <a:gd name="T8" fmla="*/ 9951720 w 2468"/>
              <a:gd name="T9" fmla="*/ 4088808 h 1505"/>
              <a:gd name="T10" fmla="*/ 9024291 w 2468"/>
              <a:gd name="T11" fmla="*/ 4508173 h 1505"/>
              <a:gd name="T12" fmla="*/ 5540382 w 2468"/>
              <a:gd name="T13" fmla="*/ 4600918 h 1505"/>
              <a:gd name="T14" fmla="*/ 5306509 w 2468"/>
              <a:gd name="T15" fmla="*/ 4181553 h 1505"/>
              <a:gd name="T16" fmla="*/ 2774223 w 2468"/>
              <a:gd name="T17" fmla="*/ 5971918 h 1505"/>
              <a:gd name="T18" fmla="*/ 64517 w 2468"/>
              <a:gd name="T19" fmla="*/ 6068695 h 1505"/>
              <a:gd name="T20" fmla="*/ 0 w 2468"/>
              <a:gd name="T21" fmla="*/ 1439551 h 1505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w 2468"/>
              <a:gd name="T34" fmla="*/ 0 h 1505"/>
              <a:gd name="T35" fmla="*/ 2468 w 2468"/>
              <a:gd name="T36" fmla="*/ 1505 h 1505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T33" t="T34" r="T35" b="T36"/>
            <a:pathLst>
              <a:path w="2468" h="1505">
                <a:moveTo>
                  <a:pt x="0" y="357"/>
                </a:moveTo>
                <a:lnTo>
                  <a:pt x="1005" y="104"/>
                </a:lnTo>
                <a:lnTo>
                  <a:pt x="2318" y="0"/>
                </a:lnTo>
                <a:lnTo>
                  <a:pt x="2330" y="737"/>
                </a:lnTo>
                <a:lnTo>
                  <a:pt x="2468" y="1014"/>
                </a:lnTo>
                <a:lnTo>
                  <a:pt x="2238" y="1118"/>
                </a:lnTo>
                <a:lnTo>
                  <a:pt x="1374" y="1141"/>
                </a:lnTo>
                <a:lnTo>
                  <a:pt x="1316" y="1037"/>
                </a:lnTo>
                <a:lnTo>
                  <a:pt x="688" y="1481"/>
                </a:lnTo>
                <a:lnTo>
                  <a:pt x="16" y="1505"/>
                </a:lnTo>
                <a:lnTo>
                  <a:pt x="0" y="357"/>
                </a:lnTo>
                <a:close/>
              </a:path>
            </a:pathLst>
          </a:custGeom>
          <a:noFill/>
          <a:ln w="25400">
            <a:solidFill>
              <a:srgbClr val="0000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nl-NL" sz="1000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8" name="Freeform 12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>
            <a:spLocks/>
          </xdr:cNvSpPr>
        </xdr:nvSpPr>
        <xdr:spPr bwMode="auto">
          <a:xfrm>
            <a:off x="4140" y="5803"/>
            <a:ext cx="24352" cy="8490"/>
          </a:xfrm>
          <a:custGeom>
            <a:avLst/>
            <a:gdLst>
              <a:gd name="T0" fmla="*/ 463704 w 3835"/>
              <a:gd name="T1" fmla="*/ 0 h 1337"/>
              <a:gd name="T2" fmla="*/ 15439327 w 3835"/>
              <a:gd name="T3" fmla="*/ 1975814 h 1337"/>
              <a:gd name="T4" fmla="*/ 15463520 w 3835"/>
              <a:gd name="T5" fmla="*/ 5391150 h 1337"/>
              <a:gd name="T6" fmla="*/ 3435442 w 3835"/>
              <a:gd name="T7" fmla="*/ 4137113 h 1337"/>
              <a:gd name="T8" fmla="*/ 3624956 w 3835"/>
              <a:gd name="T9" fmla="*/ 2975818 h 1337"/>
              <a:gd name="T10" fmla="*/ 2463679 w 3835"/>
              <a:gd name="T11" fmla="*/ 2838721 h 1337"/>
              <a:gd name="T12" fmla="*/ 0 w 3835"/>
              <a:gd name="T13" fmla="*/ 3536304 h 1337"/>
              <a:gd name="T14" fmla="*/ 463704 w 3835"/>
              <a:gd name="T15" fmla="*/ 0 h 133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3835"/>
              <a:gd name="T25" fmla="*/ 0 h 1337"/>
              <a:gd name="T26" fmla="*/ 3835 w 3835"/>
              <a:gd name="T27" fmla="*/ 1337 h 133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3835" h="1337">
                <a:moveTo>
                  <a:pt x="115" y="0"/>
                </a:moveTo>
                <a:lnTo>
                  <a:pt x="3829" y="490"/>
                </a:lnTo>
                <a:lnTo>
                  <a:pt x="3835" y="1337"/>
                </a:lnTo>
                <a:lnTo>
                  <a:pt x="852" y="1026"/>
                </a:lnTo>
                <a:lnTo>
                  <a:pt x="899" y="738"/>
                </a:lnTo>
                <a:lnTo>
                  <a:pt x="611" y="704"/>
                </a:lnTo>
                <a:lnTo>
                  <a:pt x="0" y="877"/>
                </a:lnTo>
                <a:lnTo>
                  <a:pt x="115" y="0"/>
                </a:lnTo>
                <a:close/>
              </a:path>
            </a:pathLst>
          </a:custGeom>
          <a:noFill/>
          <a:ln w="2540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nl-NL" sz="1000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9" name="Freeform 13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>
            <a:spLocks/>
          </xdr:cNvSpPr>
        </xdr:nvSpPr>
        <xdr:spPr bwMode="auto">
          <a:xfrm>
            <a:off x="28790" y="6750"/>
            <a:ext cx="18142" cy="12547"/>
          </a:xfrm>
          <a:custGeom>
            <a:avLst/>
            <a:gdLst>
              <a:gd name="T0" fmla="*/ 64516 w 2857"/>
              <a:gd name="T1" fmla="*/ 7967345 h 1976"/>
              <a:gd name="T2" fmla="*/ 0 w 2857"/>
              <a:gd name="T3" fmla="*/ 278212 h 1976"/>
              <a:gd name="T4" fmla="*/ 11427428 w 2857"/>
              <a:gd name="T5" fmla="*/ 0 h 1976"/>
              <a:gd name="T6" fmla="*/ 11520170 w 2857"/>
              <a:gd name="T7" fmla="*/ 7108517 h 1976"/>
              <a:gd name="T8" fmla="*/ 9612910 w 2857"/>
              <a:gd name="T9" fmla="*/ 7572203 h 1976"/>
              <a:gd name="T10" fmla="*/ 125000 w 2857"/>
              <a:gd name="T11" fmla="*/ 7902832 h 1976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857"/>
              <a:gd name="T19" fmla="*/ 0 h 1976"/>
              <a:gd name="T20" fmla="*/ 2857 w 2857"/>
              <a:gd name="T21" fmla="*/ 1976 h 197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857" h="1976">
                <a:moveTo>
                  <a:pt x="16" y="1976"/>
                </a:moveTo>
                <a:lnTo>
                  <a:pt x="0" y="69"/>
                </a:lnTo>
                <a:lnTo>
                  <a:pt x="2834" y="0"/>
                </a:lnTo>
                <a:lnTo>
                  <a:pt x="2857" y="1763"/>
                </a:lnTo>
                <a:lnTo>
                  <a:pt x="2384" y="1878"/>
                </a:lnTo>
                <a:lnTo>
                  <a:pt x="31" y="1960"/>
                </a:lnTo>
              </a:path>
            </a:pathLst>
          </a:custGeom>
          <a:noFill/>
          <a:ln w="25400">
            <a:solidFill>
              <a:srgbClr val="3366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nl-NL" sz="1000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0" name="Freeform 14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>
            <a:spLocks/>
          </xdr:cNvSpPr>
        </xdr:nvSpPr>
        <xdr:spPr bwMode="auto">
          <a:xfrm>
            <a:off x="26428" y="4724"/>
            <a:ext cx="21526" cy="17837"/>
          </a:xfrm>
          <a:custGeom>
            <a:avLst/>
            <a:gdLst>
              <a:gd name="T0" fmla="*/ 53674 w 8100"/>
              <a:gd name="T1" fmla="*/ 636640 h 10000"/>
              <a:gd name="T2" fmla="*/ 146895 w 8100"/>
              <a:gd name="T3" fmla="*/ 233212 h 10000"/>
              <a:gd name="T4" fmla="*/ 627842 w 8100"/>
              <a:gd name="T5" fmla="*/ 188034 h 10000"/>
              <a:gd name="T6" fmla="*/ 720356 w 8100"/>
              <a:gd name="T7" fmla="*/ 8908 h 10000"/>
              <a:gd name="T8" fmla="*/ 5720481 w 8100"/>
              <a:gd name="T9" fmla="*/ 0 h 10000"/>
              <a:gd name="T10" fmla="*/ 5695764 w 8100"/>
              <a:gd name="T11" fmla="*/ 2640103 h 10000"/>
              <a:gd name="T12" fmla="*/ 0 w 8100"/>
              <a:gd name="T13" fmla="*/ 3181612 h 10000"/>
              <a:gd name="T14" fmla="*/ 0 w 8100"/>
              <a:gd name="T15" fmla="*/ 2993578 h 10000"/>
              <a:gd name="T16" fmla="*/ 133477 w 8100"/>
              <a:gd name="T17" fmla="*/ 2957309 h 10000"/>
              <a:gd name="T18" fmla="*/ 334049 w 8100"/>
              <a:gd name="T19" fmla="*/ 1711389 h 10000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8100"/>
              <a:gd name="T31" fmla="*/ 0 h 10000"/>
              <a:gd name="T32" fmla="*/ 8100 w 8100"/>
              <a:gd name="T33" fmla="*/ 10000 h 10000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8100" h="10000">
                <a:moveTo>
                  <a:pt x="76" y="2001"/>
                </a:moveTo>
                <a:lnTo>
                  <a:pt x="208" y="733"/>
                </a:lnTo>
                <a:lnTo>
                  <a:pt x="889" y="591"/>
                </a:lnTo>
                <a:cubicBezTo>
                  <a:pt x="933" y="403"/>
                  <a:pt x="976" y="216"/>
                  <a:pt x="1020" y="28"/>
                </a:cubicBezTo>
                <a:lnTo>
                  <a:pt x="8100" y="0"/>
                </a:lnTo>
                <a:cubicBezTo>
                  <a:pt x="8088" y="2766"/>
                  <a:pt x="8077" y="5532"/>
                  <a:pt x="8065" y="8298"/>
                </a:cubicBezTo>
                <a:lnTo>
                  <a:pt x="0" y="10000"/>
                </a:lnTo>
                <a:lnTo>
                  <a:pt x="0" y="9409"/>
                </a:lnTo>
                <a:lnTo>
                  <a:pt x="189" y="9295"/>
                </a:lnTo>
                <a:cubicBezTo>
                  <a:pt x="284" y="7990"/>
                  <a:pt x="378" y="6684"/>
                  <a:pt x="473" y="5379"/>
                </a:cubicBezTo>
              </a:path>
            </a:pathLst>
          </a:custGeom>
          <a:noFill/>
          <a:ln w="25400">
            <a:solidFill>
              <a:srgbClr val="00FF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nl-NL" sz="1000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1" name="Freeform 15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>
            <a:spLocks/>
          </xdr:cNvSpPr>
        </xdr:nvSpPr>
        <xdr:spPr bwMode="auto">
          <a:xfrm>
            <a:off x="8235" y="12871"/>
            <a:ext cx="18479" cy="14859"/>
          </a:xfrm>
          <a:custGeom>
            <a:avLst/>
            <a:gdLst>
              <a:gd name="T0" fmla="*/ 1028252 w 2910"/>
              <a:gd name="T1" fmla="*/ 0 h 2340"/>
              <a:gd name="T2" fmla="*/ 11734165 w 2910"/>
              <a:gd name="T3" fmla="*/ 1088708 h 2340"/>
              <a:gd name="T4" fmla="*/ 11492223 w 2910"/>
              <a:gd name="T5" fmla="*/ 4415314 h 2340"/>
              <a:gd name="T6" fmla="*/ 11008340 w 2910"/>
              <a:gd name="T7" fmla="*/ 4778216 h 2340"/>
              <a:gd name="T8" fmla="*/ 11008340 w 2910"/>
              <a:gd name="T9" fmla="*/ 6653213 h 2340"/>
              <a:gd name="T10" fmla="*/ 0 w 2910"/>
              <a:gd name="T11" fmla="*/ 9435465 h 2340"/>
              <a:gd name="T12" fmla="*/ 967766 w 2910"/>
              <a:gd name="T13" fmla="*/ 2903220 h 2340"/>
              <a:gd name="T14" fmla="*/ 1028252 w 2910"/>
              <a:gd name="T15" fmla="*/ 0 h 2340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2910"/>
              <a:gd name="T25" fmla="*/ 0 h 2340"/>
              <a:gd name="T26" fmla="*/ 2910 w 2910"/>
              <a:gd name="T27" fmla="*/ 2340 h 2340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2910" h="2340">
                <a:moveTo>
                  <a:pt x="255" y="0"/>
                </a:moveTo>
                <a:lnTo>
                  <a:pt x="2910" y="270"/>
                </a:lnTo>
                <a:lnTo>
                  <a:pt x="2850" y="1095"/>
                </a:lnTo>
                <a:lnTo>
                  <a:pt x="2730" y="1185"/>
                </a:lnTo>
                <a:lnTo>
                  <a:pt x="2730" y="1650"/>
                </a:lnTo>
                <a:lnTo>
                  <a:pt x="0" y="2340"/>
                </a:lnTo>
                <a:lnTo>
                  <a:pt x="240" y="720"/>
                </a:lnTo>
                <a:lnTo>
                  <a:pt x="255" y="0"/>
                </a:lnTo>
                <a:close/>
              </a:path>
            </a:pathLst>
          </a:custGeom>
          <a:noFill/>
          <a:ln w="25400">
            <a:solidFill>
              <a:srgbClr val="8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nl-NL" sz="1000"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  <xdr:twoCellAnchor>
    <xdr:from>
      <xdr:col>4</xdr:col>
      <xdr:colOff>781050</xdr:colOff>
      <xdr:row>10</xdr:row>
      <xdr:rowOff>95250</xdr:rowOff>
    </xdr:from>
    <xdr:to>
      <xdr:col>4</xdr:col>
      <xdr:colOff>1219200</xdr:colOff>
      <xdr:row>19</xdr:row>
      <xdr:rowOff>114300</xdr:rowOff>
    </xdr:to>
    <xdr:sp macro="" textlink="">
      <xdr:nvSpPr>
        <xdr:cNvPr id="12" name="Vrije vorm: vorm 6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/>
        </xdr:cNvSpPr>
      </xdr:nvSpPr>
      <xdr:spPr>
        <a:xfrm>
          <a:off x="6305550" y="2076450"/>
          <a:ext cx="438150" cy="1476375"/>
        </a:xfrm>
        <a:custGeom>
          <a:avLst/>
          <a:gdLst>
            <a:gd name="connsiteX0" fmla="*/ 438150 w 438150"/>
            <a:gd name="connsiteY0" fmla="*/ 1419225 h 1476375"/>
            <a:gd name="connsiteX1" fmla="*/ 0 w 438150"/>
            <a:gd name="connsiteY1" fmla="*/ 1476375 h 1476375"/>
            <a:gd name="connsiteX2" fmla="*/ 9525 w 438150"/>
            <a:gd name="connsiteY2" fmla="*/ 9525 h 1476375"/>
            <a:gd name="connsiteX3" fmla="*/ 438150 w 438150"/>
            <a:gd name="connsiteY3" fmla="*/ 0 h 14763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438150" h="1476375">
              <a:moveTo>
                <a:pt x="438150" y="1419225"/>
              </a:moveTo>
              <a:lnTo>
                <a:pt x="0" y="1476375"/>
              </a:lnTo>
              <a:lnTo>
                <a:pt x="9525" y="9525"/>
              </a:lnTo>
              <a:lnTo>
                <a:pt x="438150" y="0"/>
              </a:lnTo>
            </a:path>
          </a:pathLst>
        </a:custGeom>
        <a:noFill/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nl-N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</xdr:colOff>
      <xdr:row>9</xdr:row>
      <xdr:rowOff>0</xdr:rowOff>
    </xdr:from>
    <xdr:to>
      <xdr:col>25</xdr:col>
      <xdr:colOff>455646</xdr:colOff>
      <xdr:row>60</xdr:row>
      <xdr:rowOff>44824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DB1746D-E776-4DCC-94DE-60F17656067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22411</xdr:colOff>
      <xdr:row>62</xdr:row>
      <xdr:rowOff>20093</xdr:rowOff>
    </xdr:from>
    <xdr:to>
      <xdr:col>25</xdr:col>
      <xdr:colOff>388411</xdr:colOff>
      <xdr:row>110</xdr:row>
      <xdr:rowOff>150701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0DB1746D-E776-4DCC-94DE-60F17656067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5"/>
  <sheetViews>
    <sheetView view="pageBreakPreview" topLeftCell="A9" zoomScale="70" zoomScaleNormal="55" zoomScaleSheetLayoutView="70" workbookViewId="0">
      <selection activeCell="B14" sqref="B14"/>
    </sheetView>
  </sheetViews>
  <sheetFormatPr defaultRowHeight="15" x14ac:dyDescent="0.25"/>
  <cols>
    <col min="1" max="1" width="2.7109375" customWidth="1"/>
    <col min="2" max="10" width="12.7109375" customWidth="1"/>
  </cols>
  <sheetData>
    <row r="1" spans="1:10" x14ac:dyDescent="0.25">
      <c r="A1" s="2"/>
    </row>
    <row r="2" spans="1:10" x14ac:dyDescent="0.25">
      <c r="A2" s="2"/>
    </row>
    <row r="3" spans="1:10" x14ac:dyDescent="0.25">
      <c r="A3" s="2"/>
    </row>
    <row r="4" spans="1:10" x14ac:dyDescent="0.25">
      <c r="A4" s="2"/>
    </row>
    <row r="5" spans="1:10" x14ac:dyDescent="0.25">
      <c r="A5" s="2"/>
    </row>
    <row r="6" spans="1:10" x14ac:dyDescent="0.25">
      <c r="A6" s="2"/>
    </row>
    <row r="7" spans="1:10" x14ac:dyDescent="0.25">
      <c r="A7" s="213"/>
      <c r="B7" s="213"/>
      <c r="C7" s="213"/>
      <c r="D7" s="213"/>
      <c r="E7" s="213"/>
      <c r="F7" s="213"/>
      <c r="G7" s="213"/>
      <c r="H7" s="213"/>
      <c r="I7" s="213"/>
      <c r="J7" s="213"/>
    </row>
    <row r="8" spans="1:10" ht="27" x14ac:dyDescent="0.25">
      <c r="A8" s="214" t="s">
        <v>0</v>
      </c>
      <c r="B8" s="214"/>
      <c r="C8" s="214"/>
      <c r="D8" s="214"/>
      <c r="E8" s="214"/>
      <c r="F8" s="214"/>
      <c r="G8" s="214"/>
      <c r="H8" s="214"/>
      <c r="I8" s="214"/>
      <c r="J8" s="214"/>
    </row>
    <row r="9" spans="1:10" s="91" customFormat="1" x14ac:dyDescent="0.25">
      <c r="A9" s="90"/>
      <c r="B9" s="90"/>
      <c r="C9" s="90"/>
      <c r="D9" s="90"/>
      <c r="E9" s="90"/>
      <c r="F9" s="90"/>
      <c r="G9" s="90"/>
      <c r="H9" s="90"/>
      <c r="I9" s="90"/>
      <c r="J9" s="90"/>
    </row>
    <row r="10" spans="1:10" ht="27" x14ac:dyDescent="0.25">
      <c r="A10" s="214" t="s">
        <v>1</v>
      </c>
      <c r="B10" s="214"/>
      <c r="C10" s="214"/>
      <c r="D10" s="214"/>
      <c r="E10" s="214"/>
      <c r="F10" s="214"/>
      <c r="G10" s="214"/>
      <c r="H10" s="214"/>
      <c r="I10" s="214"/>
      <c r="J10" s="214"/>
    </row>
    <row r="11" spans="1:10" x14ac:dyDescent="0.25">
      <c r="A11" s="213"/>
      <c r="B11" s="213"/>
      <c r="C11" s="213"/>
      <c r="D11" s="213"/>
      <c r="E11" s="213"/>
      <c r="F11" s="213"/>
      <c r="G11" s="213"/>
      <c r="H11" s="213"/>
      <c r="I11" s="213"/>
      <c r="J11" s="213"/>
    </row>
    <row r="12" spans="1:10" ht="27" x14ac:dyDescent="0.25">
      <c r="A12" s="3"/>
    </row>
    <row r="13" spans="1:10" x14ac:dyDescent="0.25">
      <c r="A13" s="4"/>
    </row>
    <row r="14" spans="1:10" ht="26.25" x14ac:dyDescent="0.4">
      <c r="A14" s="4"/>
      <c r="B14" s="7" t="str">
        <f>Afvalhoeveelheden!A3</f>
        <v>B1: Afvalhoeveelheden (totaal gemeente Hellevoetsluis)</v>
      </c>
    </row>
    <row r="15" spans="1:10" x14ac:dyDescent="0.25">
      <c r="A15" s="4"/>
    </row>
    <row r="16" spans="1:10" ht="26.25" x14ac:dyDescent="0.4">
      <c r="A16" s="4"/>
      <c r="B16" s="7" t="str">
        <f>Opstelplekken!A3</f>
        <v>B2a: Opstelplekken van de containers</v>
      </c>
    </row>
    <row r="17" spans="1:2" x14ac:dyDescent="0.25">
      <c r="A17" s="4"/>
    </row>
    <row r="18" spans="1:2" ht="26.25" x14ac:dyDescent="0.4">
      <c r="A18" s="4"/>
      <c r="B18" s="7" t="str">
        <f>Containers!A3</f>
        <v>B2b: Afvalstromen op Milieustraat Hellevoetsluis</v>
      </c>
    </row>
    <row r="19" spans="1:2" x14ac:dyDescent="0.25">
      <c r="A19" s="4"/>
    </row>
    <row r="20" spans="1:2" ht="26.25" x14ac:dyDescent="0.4">
      <c r="A20" s="4"/>
      <c r="B20" s="7" t="str">
        <f>Overzichtstekening!A3</f>
        <v>B3a: Overzichtstekening en onderhoudsniveau</v>
      </c>
    </row>
    <row r="21" spans="1:2" x14ac:dyDescent="0.25">
      <c r="A21" s="4"/>
    </row>
    <row r="22" spans="1:2" ht="26.25" x14ac:dyDescent="0.4">
      <c r="A22" s="4"/>
      <c r="B22" s="7" t="str">
        <f>Onderhoud!A3</f>
        <v xml:space="preserve">B3b: Overzicht beheer en onderhoudsmaatregelen </v>
      </c>
    </row>
    <row r="23" spans="1:2" x14ac:dyDescent="0.25">
      <c r="A23" s="4"/>
    </row>
    <row r="24" spans="1:2" ht="26.25" x14ac:dyDescent="0.4">
      <c r="A24" s="4"/>
      <c r="B24" s="7" t="str">
        <f>Bezoekers!A3</f>
        <v>B4: Bezoekers Milieustation Hellevoetsluis</v>
      </c>
    </row>
    <row r="25" spans="1:2" x14ac:dyDescent="0.25">
      <c r="A25" s="4"/>
    </row>
    <row r="26" spans="1:2" ht="26.25" x14ac:dyDescent="0.4">
      <c r="A26" s="4"/>
      <c r="B26" s="7" t="str">
        <f>Bigbags!A3</f>
        <v xml:space="preserve">B5: Aantallen bigbags </v>
      </c>
    </row>
    <row r="27" spans="1:2" x14ac:dyDescent="0.25">
      <c r="A27" s="4"/>
    </row>
    <row r="28" spans="1:2" ht="26.25" x14ac:dyDescent="0.4">
      <c r="A28" s="4"/>
      <c r="B28" s="7" t="str">
        <f>Rijbeweging!A3</f>
        <v>B6: Rijbewegingen afvaltransporten van/naar milieustraat per dag</v>
      </c>
    </row>
    <row r="29" spans="1:2" x14ac:dyDescent="0.25">
      <c r="A29" s="4"/>
    </row>
    <row r="30" spans="1:2" x14ac:dyDescent="0.25">
      <c r="A30" s="4"/>
    </row>
    <row r="31" spans="1:2" x14ac:dyDescent="0.25">
      <c r="A31" s="4"/>
    </row>
    <row r="32" spans="1:2" x14ac:dyDescent="0.25">
      <c r="A32" s="4"/>
    </row>
    <row r="33" spans="1:10" x14ac:dyDescent="0.25">
      <c r="A33" s="4"/>
    </row>
    <row r="34" spans="1:10" x14ac:dyDescent="0.25">
      <c r="A34" s="4"/>
    </row>
    <row r="35" spans="1:10" x14ac:dyDescent="0.25">
      <c r="A35" s="4"/>
    </row>
    <row r="36" spans="1:10" x14ac:dyDescent="0.25">
      <c r="A36" s="4"/>
    </row>
    <row r="37" spans="1:10" x14ac:dyDescent="0.25">
      <c r="A37" s="4"/>
    </row>
    <row r="38" spans="1:10" x14ac:dyDescent="0.25">
      <c r="A38" s="4"/>
    </row>
    <row r="39" spans="1:10" x14ac:dyDescent="0.25">
      <c r="A39" s="4"/>
    </row>
    <row r="40" spans="1:10" x14ac:dyDescent="0.25">
      <c r="A40" s="4"/>
    </row>
    <row r="43" spans="1:10" x14ac:dyDescent="0.25">
      <c r="A43" s="213"/>
      <c r="B43" s="213"/>
      <c r="C43" s="213"/>
      <c r="D43" s="213"/>
      <c r="E43" s="213"/>
      <c r="F43" s="213"/>
      <c r="G43" s="213"/>
      <c r="H43" s="213"/>
      <c r="I43" s="213"/>
      <c r="J43" s="213"/>
    </row>
    <row r="44" spans="1:10" ht="27" x14ac:dyDescent="0.25">
      <c r="A44" s="214" t="s">
        <v>2</v>
      </c>
      <c r="B44" s="214"/>
      <c r="C44" s="214"/>
      <c r="D44" s="214"/>
      <c r="E44" s="214"/>
      <c r="F44" s="214"/>
      <c r="G44" s="214"/>
      <c r="H44" s="214"/>
      <c r="I44" s="214"/>
      <c r="J44" s="214"/>
    </row>
    <row r="45" spans="1:10" x14ac:dyDescent="0.25">
      <c r="A45" s="213"/>
      <c r="B45" s="213"/>
      <c r="C45" s="213"/>
      <c r="D45" s="213"/>
      <c r="E45" s="213"/>
      <c r="F45" s="213"/>
      <c r="G45" s="213"/>
      <c r="H45" s="213"/>
      <c r="I45" s="213"/>
      <c r="J45" s="213"/>
    </row>
  </sheetData>
  <mergeCells count="7">
    <mergeCell ref="A45:J45"/>
    <mergeCell ref="A8:J8"/>
    <mergeCell ref="A10:J10"/>
    <mergeCell ref="A11:J11"/>
    <mergeCell ref="A7:J7"/>
    <mergeCell ref="A43:J43"/>
    <mergeCell ref="A44:J44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&amp;L&amp;A&amp;R&amp;P van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"/>
  <sheetViews>
    <sheetView view="pageBreakPreview" zoomScale="60" zoomScaleNormal="100" workbookViewId="0">
      <selection activeCell="A4" sqref="A4"/>
    </sheetView>
  </sheetViews>
  <sheetFormatPr defaultRowHeight="12.75" x14ac:dyDescent="0.2"/>
  <cols>
    <col min="1" max="7" width="20.7109375" style="1" customWidth="1"/>
    <col min="8" max="16384" width="9.140625" style="1"/>
  </cols>
  <sheetData>
    <row r="1" spans="1:7" ht="27" x14ac:dyDescent="0.2">
      <c r="A1" s="214" t="s">
        <v>2</v>
      </c>
      <c r="B1" s="214"/>
      <c r="C1" s="214"/>
      <c r="D1" s="214"/>
      <c r="E1" s="214"/>
      <c r="F1" s="214"/>
      <c r="G1" s="214"/>
    </row>
    <row r="3" spans="1:7" ht="27" x14ac:dyDescent="0.2">
      <c r="A3" s="214" t="s">
        <v>401</v>
      </c>
      <c r="B3" s="214"/>
      <c r="C3" s="214"/>
      <c r="D3" s="214"/>
      <c r="E3" s="214"/>
      <c r="F3" s="214"/>
      <c r="G3" s="214"/>
    </row>
  </sheetData>
  <mergeCells count="2">
    <mergeCell ref="A1:G1"/>
    <mergeCell ref="A3:G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&amp;L&amp;A&amp;R&amp;P van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54"/>
  <sheetViews>
    <sheetView view="pageBreakPreview" zoomScaleNormal="100" zoomScaleSheetLayoutView="100" workbookViewId="0">
      <selection activeCell="F8" sqref="F8"/>
    </sheetView>
  </sheetViews>
  <sheetFormatPr defaultRowHeight="12.75" x14ac:dyDescent="0.2"/>
  <cols>
    <col min="1" max="16" width="8.7109375" style="1" customWidth="1"/>
    <col min="17" max="16384" width="9.140625" style="1"/>
  </cols>
  <sheetData>
    <row r="1" spans="1:16" ht="27" x14ac:dyDescent="0.2">
      <c r="A1" s="214" t="s">
        <v>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</row>
    <row r="3" spans="1:16" ht="27" x14ac:dyDescent="0.2">
      <c r="A3" s="214" t="s">
        <v>279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</row>
    <row r="5" spans="1:16" x14ac:dyDescent="0.2">
      <c r="A5" s="92" t="s">
        <v>281</v>
      </c>
      <c r="B5" s="93"/>
      <c r="C5" s="94"/>
      <c r="D5" s="94"/>
      <c r="E5" s="95"/>
      <c r="F5" s="96" t="s">
        <v>282</v>
      </c>
      <c r="G5" s="96" t="s">
        <v>283</v>
      </c>
      <c r="H5" s="96"/>
      <c r="I5" s="96"/>
      <c r="J5" s="96" t="s">
        <v>284</v>
      </c>
      <c r="K5" s="96" t="s">
        <v>285</v>
      </c>
      <c r="L5" s="96"/>
      <c r="M5" s="96"/>
      <c r="N5" s="97" t="s">
        <v>286</v>
      </c>
      <c r="O5" s="96" t="s">
        <v>287</v>
      </c>
      <c r="P5" s="98"/>
    </row>
    <row r="6" spans="1:16" x14ac:dyDescent="0.2">
      <c r="A6" s="99" t="s">
        <v>288</v>
      </c>
      <c r="B6" s="100"/>
      <c r="C6" s="100" t="s">
        <v>289</v>
      </c>
      <c r="D6" s="100"/>
      <c r="E6" s="100"/>
      <c r="F6" s="101" t="s">
        <v>290</v>
      </c>
      <c r="G6" s="100" t="s">
        <v>291</v>
      </c>
      <c r="H6" s="100"/>
      <c r="I6" s="100"/>
      <c r="J6" s="101" t="s">
        <v>284</v>
      </c>
      <c r="K6" s="100" t="s">
        <v>292</v>
      </c>
      <c r="L6" s="100"/>
      <c r="M6" s="100"/>
      <c r="N6" s="102" t="s">
        <v>293</v>
      </c>
      <c r="O6" s="100" t="s">
        <v>294</v>
      </c>
      <c r="P6" s="103"/>
    </row>
    <row r="7" spans="1:16" x14ac:dyDescent="0.2">
      <c r="A7" s="104" t="s">
        <v>295</v>
      </c>
      <c r="B7" s="105"/>
      <c r="C7" s="105" t="s">
        <v>296</v>
      </c>
      <c r="D7" s="105"/>
      <c r="E7" s="105"/>
      <c r="F7" s="106" t="s">
        <v>290</v>
      </c>
      <c r="G7" s="105" t="s">
        <v>297</v>
      </c>
      <c r="H7" s="105"/>
      <c r="I7" s="105"/>
      <c r="J7" s="105" t="s">
        <v>298</v>
      </c>
      <c r="K7" s="105" t="s">
        <v>299</v>
      </c>
      <c r="L7" s="105"/>
      <c r="M7" s="105"/>
      <c r="N7" s="106" t="s">
        <v>300</v>
      </c>
      <c r="O7" s="105" t="s">
        <v>301</v>
      </c>
      <c r="P7" s="107"/>
    </row>
    <row r="8" spans="1:16" x14ac:dyDescent="0.2">
      <c r="A8" s="102"/>
      <c r="B8" s="100"/>
      <c r="C8" s="100"/>
      <c r="D8" s="100"/>
      <c r="E8" s="100"/>
      <c r="F8" s="102"/>
      <c r="G8" s="100"/>
      <c r="H8" s="100"/>
      <c r="I8" s="100"/>
      <c r="J8" s="100"/>
      <c r="K8" s="100"/>
      <c r="L8" s="100"/>
      <c r="M8" s="100"/>
      <c r="N8" s="101"/>
      <c r="O8" s="100"/>
      <c r="P8" s="100"/>
    </row>
    <row r="9" spans="1:16" x14ac:dyDescent="0.2">
      <c r="A9" s="108"/>
      <c r="B9" s="109"/>
      <c r="C9" s="110"/>
      <c r="D9" s="111" t="s">
        <v>302</v>
      </c>
      <c r="E9" s="112"/>
      <c r="F9" s="112"/>
      <c r="G9" s="112"/>
      <c r="H9" s="112"/>
      <c r="I9" s="112"/>
      <c r="J9" s="110"/>
      <c r="K9" s="113" t="s">
        <v>303</v>
      </c>
      <c r="L9" s="113"/>
      <c r="M9" s="113"/>
      <c r="N9" s="113"/>
      <c r="O9" s="113"/>
      <c r="P9" s="114"/>
    </row>
    <row r="10" spans="1:16" x14ac:dyDescent="0.2">
      <c r="A10" s="108"/>
      <c r="B10" s="109"/>
      <c r="C10" s="110"/>
      <c r="D10" s="115">
        <v>2021</v>
      </c>
      <c r="E10" s="116">
        <v>2020</v>
      </c>
      <c r="F10" s="115">
        <v>2019</v>
      </c>
      <c r="G10" s="116">
        <v>2018</v>
      </c>
      <c r="H10" s="115">
        <v>2017</v>
      </c>
      <c r="I10" s="116" t="s">
        <v>304</v>
      </c>
      <c r="J10" s="116"/>
      <c r="K10" s="117">
        <v>2021</v>
      </c>
      <c r="L10" s="116">
        <v>2020</v>
      </c>
      <c r="M10" s="117">
        <v>2019</v>
      </c>
      <c r="N10" s="116">
        <v>2018</v>
      </c>
      <c r="O10" s="117">
        <v>2017</v>
      </c>
      <c r="P10" s="116" t="s">
        <v>304</v>
      </c>
    </row>
    <row r="11" spans="1:16" x14ac:dyDescent="0.2">
      <c r="A11" s="108"/>
      <c r="B11" s="109"/>
      <c r="C11" s="110"/>
      <c r="D11" s="112"/>
      <c r="E11" s="110">
        <v>0</v>
      </c>
      <c r="F11" s="112">
        <v>0</v>
      </c>
      <c r="G11" s="110"/>
      <c r="H11" s="112">
        <v>0</v>
      </c>
      <c r="I11" s="110"/>
      <c r="J11" s="110"/>
      <c r="K11" s="118"/>
      <c r="L11" s="110"/>
      <c r="M11" s="118"/>
      <c r="N11" s="110"/>
      <c r="O11" s="118"/>
      <c r="P11" s="110"/>
    </row>
    <row r="12" spans="1:16" x14ac:dyDescent="0.2">
      <c r="A12" s="108" t="s">
        <v>305</v>
      </c>
      <c r="B12" s="109"/>
      <c r="C12" s="108"/>
      <c r="D12" s="119">
        <v>0.5708189350854308</v>
      </c>
      <c r="E12" s="120">
        <v>0.57265298005548926</v>
      </c>
      <c r="F12" s="119">
        <v>0.56390950397106909</v>
      </c>
      <c r="G12" s="120">
        <v>0.55294057700798271</v>
      </c>
      <c r="H12" s="119">
        <v>0.55482412315121166</v>
      </c>
      <c r="I12" s="121"/>
      <c r="J12" s="108"/>
      <c r="K12" s="118"/>
      <c r="L12" s="110"/>
      <c r="M12" s="118"/>
      <c r="N12" s="110"/>
      <c r="O12" s="118"/>
      <c r="P12" s="110"/>
    </row>
    <row r="13" spans="1:16" x14ac:dyDescent="0.2">
      <c r="A13" s="110" t="s">
        <v>306</v>
      </c>
      <c r="B13" s="109"/>
      <c r="C13" s="108"/>
      <c r="D13" s="122">
        <v>0.53459734245335955</v>
      </c>
      <c r="E13" s="121">
        <v>0.53688447616713308</v>
      </c>
      <c r="F13" s="122">
        <v>0.53165831718396894</v>
      </c>
      <c r="G13" s="121">
        <v>0.52378895541431725</v>
      </c>
      <c r="H13" s="122">
        <v>0.52780746978730986</v>
      </c>
      <c r="I13" s="121"/>
      <c r="J13" s="110"/>
      <c r="K13" s="118"/>
      <c r="L13" s="110"/>
      <c r="M13" s="118"/>
      <c r="N13" s="110"/>
      <c r="O13" s="118"/>
      <c r="P13" s="110"/>
    </row>
    <row r="14" spans="1:16" x14ac:dyDescent="0.2">
      <c r="A14" s="110" t="s">
        <v>307</v>
      </c>
      <c r="B14" s="109"/>
      <c r="C14" s="108"/>
      <c r="D14" s="122">
        <v>5.4233297607113942E-2</v>
      </c>
      <c r="E14" s="121">
        <v>5.5887194060372472E-2</v>
      </c>
      <c r="F14" s="122">
        <v>4.8470480816175707E-2</v>
      </c>
      <c r="G14" s="121">
        <v>4.6966657236765567E-2</v>
      </c>
      <c r="H14" s="122">
        <v>4.1527054651689828E-2</v>
      </c>
      <c r="I14" s="121"/>
      <c r="J14" s="110"/>
      <c r="K14" s="118"/>
      <c r="L14" s="110"/>
      <c r="M14" s="118"/>
      <c r="N14" s="110"/>
      <c r="O14" s="118"/>
      <c r="P14" s="110"/>
    </row>
    <row r="15" spans="1:16" x14ac:dyDescent="0.2">
      <c r="A15" s="123" t="s">
        <v>308</v>
      </c>
      <c r="B15" s="123"/>
      <c r="C15" s="123"/>
      <c r="D15" s="124">
        <v>0.51658563747831687</v>
      </c>
      <c r="E15" s="125">
        <v>0.5167657859951168</v>
      </c>
      <c r="F15" s="124">
        <v>0.51543902315489343</v>
      </c>
      <c r="G15" s="125">
        <v>0.50597391977121708</v>
      </c>
      <c r="H15" s="124">
        <v>0.51329706849952184</v>
      </c>
      <c r="I15" s="125"/>
      <c r="J15" s="110"/>
      <c r="K15" s="118"/>
      <c r="L15" s="110"/>
      <c r="M15" s="118"/>
      <c r="N15" s="110"/>
      <c r="O15" s="118"/>
      <c r="P15" s="110"/>
    </row>
    <row r="16" spans="1:16" ht="13.5" thickBot="1" x14ac:dyDescent="0.25">
      <c r="A16" s="110"/>
      <c r="B16" s="126"/>
      <c r="C16" s="110"/>
      <c r="D16" s="112"/>
      <c r="E16" s="110"/>
      <c r="F16" s="112"/>
      <c r="G16" s="110"/>
      <c r="H16" s="112"/>
      <c r="I16" s="110"/>
      <c r="J16" s="110"/>
      <c r="K16" s="118"/>
      <c r="L16" s="110"/>
      <c r="M16" s="118"/>
      <c r="N16" s="110"/>
      <c r="O16" s="118"/>
      <c r="P16" s="110"/>
    </row>
    <row r="17" spans="1:16" ht="13.5" thickBot="1" x14ac:dyDescent="0.25">
      <c r="A17" s="127" t="s">
        <v>268</v>
      </c>
      <c r="B17" s="128"/>
      <c r="C17" s="129"/>
      <c r="D17" s="130">
        <v>25960.89602</v>
      </c>
      <c r="E17" s="131">
        <v>26811.884639999997</v>
      </c>
      <c r="F17" s="130">
        <v>23777.853666666666</v>
      </c>
      <c r="G17" s="131">
        <v>23537.421333333332</v>
      </c>
      <c r="H17" s="130">
        <v>22382.565000000002</v>
      </c>
      <c r="I17" s="131">
        <v>-850.98861999999644</v>
      </c>
      <c r="J17" s="129"/>
      <c r="K17" s="132">
        <v>646.46884854823452</v>
      </c>
      <c r="L17" s="131">
        <v>667.65985955475867</v>
      </c>
      <c r="M17" s="132">
        <v>593.71903584775316</v>
      </c>
      <c r="N17" s="131">
        <v>588.55324398212974</v>
      </c>
      <c r="O17" s="132">
        <v>576.5568720623935</v>
      </c>
      <c r="P17" s="131">
        <v>-21.19101100652415</v>
      </c>
    </row>
    <row r="18" spans="1:16" x14ac:dyDescent="0.2">
      <c r="A18" s="133"/>
      <c r="B18" s="134"/>
      <c r="C18" s="100"/>
      <c r="D18" s="135"/>
      <c r="E18" s="136"/>
      <c r="F18" s="135"/>
      <c r="G18" s="136"/>
      <c r="H18" s="135"/>
      <c r="I18" s="136"/>
      <c r="J18" s="100"/>
      <c r="K18" s="137"/>
      <c r="L18" s="136"/>
      <c r="M18" s="137"/>
      <c r="N18" s="136"/>
      <c r="O18" s="137"/>
      <c r="P18" s="136"/>
    </row>
    <row r="19" spans="1:16" x14ac:dyDescent="0.2">
      <c r="A19" s="100"/>
      <c r="B19" s="126"/>
      <c r="C19" s="138" t="s">
        <v>309</v>
      </c>
      <c r="D19" s="112"/>
      <c r="E19" s="110"/>
      <c r="F19" s="112"/>
      <c r="G19" s="110"/>
      <c r="H19" s="112"/>
      <c r="I19" s="110"/>
      <c r="J19" s="110"/>
      <c r="K19" s="118"/>
      <c r="L19" s="110"/>
      <c r="M19" s="118"/>
      <c r="N19" s="110"/>
      <c r="O19" s="118"/>
      <c r="P19" s="110"/>
    </row>
    <row r="20" spans="1:16" x14ac:dyDescent="0.2">
      <c r="A20" s="139" t="s">
        <v>310</v>
      </c>
      <c r="B20" s="140"/>
      <c r="C20" s="141"/>
      <c r="D20" s="142">
        <v>12082.27</v>
      </c>
      <c r="E20" s="143">
        <v>12416.999999999998</v>
      </c>
      <c r="F20" s="142">
        <v>11136.16</v>
      </c>
      <c r="G20" s="143">
        <v>11208.78</v>
      </c>
      <c r="H20" s="142">
        <v>10568.88</v>
      </c>
      <c r="I20" s="143">
        <v>-334.72999999999774</v>
      </c>
      <c r="J20" s="139"/>
      <c r="K20" s="144">
        <v>300.86832013546496</v>
      </c>
      <c r="L20" s="145">
        <v>309.20364559988042</v>
      </c>
      <c r="M20" s="144">
        <v>278.06337236884815</v>
      </c>
      <c r="N20" s="145">
        <v>280.27555511102219</v>
      </c>
      <c r="O20" s="144">
        <v>272.94251329993284</v>
      </c>
      <c r="P20" s="145">
        <v>-8.3353254644154617</v>
      </c>
    </row>
    <row r="21" spans="1:16" x14ac:dyDescent="0.2">
      <c r="A21" s="100" t="s">
        <v>311</v>
      </c>
      <c r="B21" s="146"/>
      <c r="C21" s="147"/>
      <c r="D21" s="148">
        <v>9395.5700000000015</v>
      </c>
      <c r="E21" s="149">
        <v>9676.9399999999987</v>
      </c>
      <c r="F21" s="148">
        <v>8945.1200000000008</v>
      </c>
      <c r="G21" s="149">
        <v>9248.34</v>
      </c>
      <c r="H21" s="148">
        <v>8841.16</v>
      </c>
      <c r="I21" s="149">
        <v>-281.36999999999716</v>
      </c>
      <c r="J21" s="100"/>
      <c r="K21" s="150">
        <v>233.96508790278406</v>
      </c>
      <c r="L21" s="151">
        <v>240.97166193535531</v>
      </c>
      <c r="M21" s="150">
        <v>223.3543908711828</v>
      </c>
      <c r="N21" s="151">
        <v>231.25475095019004</v>
      </c>
      <c r="O21" s="150">
        <v>228.32395020918341</v>
      </c>
      <c r="P21" s="151">
        <v>-7.0065740325712511</v>
      </c>
    </row>
    <row r="22" spans="1:16" x14ac:dyDescent="0.2">
      <c r="A22" s="100" t="s">
        <v>312</v>
      </c>
      <c r="B22" s="146"/>
      <c r="C22" s="152">
        <v>0.35</v>
      </c>
      <c r="D22" s="148">
        <v>2686.7</v>
      </c>
      <c r="E22" s="149">
        <v>2740.0599999999995</v>
      </c>
      <c r="F22" s="148">
        <v>2191.04</v>
      </c>
      <c r="G22" s="149">
        <v>1960.44</v>
      </c>
      <c r="H22" s="148">
        <v>1727.7199999999998</v>
      </c>
      <c r="I22" s="149">
        <v>-53.359999999999673</v>
      </c>
      <c r="J22" s="100"/>
      <c r="K22" s="150">
        <v>66.903232232680907</v>
      </c>
      <c r="L22" s="151">
        <v>68.231983664525117</v>
      </c>
      <c r="M22" s="150">
        <v>54.708981497665363</v>
      </c>
      <c r="N22" s="151">
        <v>49.020804160832164</v>
      </c>
      <c r="O22" s="150">
        <v>44.61856309074944</v>
      </c>
      <c r="P22" s="151">
        <v>-1.3287514318442106</v>
      </c>
    </row>
    <row r="23" spans="1:16" x14ac:dyDescent="0.2">
      <c r="A23" s="100"/>
      <c r="B23" s="146"/>
      <c r="C23" s="147"/>
      <c r="D23" s="148"/>
      <c r="E23" s="149"/>
      <c r="F23" s="148"/>
      <c r="G23" s="149"/>
      <c r="H23" s="148"/>
      <c r="I23" s="149"/>
      <c r="J23" s="100"/>
      <c r="K23" s="150"/>
      <c r="L23" s="151"/>
      <c r="M23" s="150"/>
      <c r="N23" s="151"/>
      <c r="O23" s="150"/>
      <c r="P23" s="151"/>
    </row>
    <row r="24" spans="1:16" x14ac:dyDescent="0.2">
      <c r="A24" s="100"/>
      <c r="B24" s="146"/>
      <c r="C24" s="147"/>
      <c r="D24" s="148"/>
      <c r="E24" s="149"/>
      <c r="F24" s="148"/>
      <c r="G24" s="149"/>
      <c r="H24" s="148"/>
      <c r="I24" s="149"/>
      <c r="J24" s="100"/>
      <c r="K24" s="150"/>
      <c r="L24" s="151"/>
      <c r="M24" s="150"/>
      <c r="N24" s="151"/>
      <c r="O24" s="150"/>
      <c r="P24" s="151"/>
    </row>
    <row r="25" spans="1:16" x14ac:dyDescent="0.2">
      <c r="A25" s="139" t="s">
        <v>313</v>
      </c>
      <c r="B25" s="140"/>
      <c r="C25" s="141"/>
      <c r="D25" s="142">
        <v>13878.62602</v>
      </c>
      <c r="E25" s="143">
        <v>14394.884639999998</v>
      </c>
      <c r="F25" s="142">
        <v>12641.693666666666</v>
      </c>
      <c r="G25" s="143">
        <v>12328.641333333333</v>
      </c>
      <c r="H25" s="142">
        <v>11813.685000000001</v>
      </c>
      <c r="I25" s="143">
        <v>-516.2586199999987</v>
      </c>
      <c r="J25" s="139"/>
      <c r="K25" s="144">
        <v>345.60052841276956</v>
      </c>
      <c r="L25" s="145">
        <v>358.45621395487825</v>
      </c>
      <c r="M25" s="144">
        <v>315.65566347890501</v>
      </c>
      <c r="N25" s="145">
        <v>308.27768887110756</v>
      </c>
      <c r="O25" s="144">
        <v>303.6143587624606</v>
      </c>
      <c r="P25" s="145">
        <v>-12.855685542108688</v>
      </c>
    </row>
    <row r="26" spans="1:16" x14ac:dyDescent="0.2">
      <c r="A26" s="100" t="s">
        <v>314</v>
      </c>
      <c r="B26" s="146"/>
      <c r="C26" s="147"/>
      <c r="D26" s="148">
        <v>3242.58</v>
      </c>
      <c r="E26" s="149">
        <v>3263.54</v>
      </c>
      <c r="F26" s="148">
        <v>3042.46</v>
      </c>
      <c r="G26" s="149">
        <v>2992.41</v>
      </c>
      <c r="H26" s="148">
        <v>2822.4199999999996</v>
      </c>
      <c r="I26" s="149">
        <v>-20.960000000000036</v>
      </c>
      <c r="J26" s="100"/>
      <c r="K26" s="150">
        <v>80.745555057522779</v>
      </c>
      <c r="L26" s="151">
        <v>81.267493401065792</v>
      </c>
      <c r="M26" s="150">
        <v>75.968438662638263</v>
      </c>
      <c r="N26" s="151">
        <v>74.825215043008598</v>
      </c>
      <c r="O26" s="150">
        <v>72.889313568514012</v>
      </c>
      <c r="P26" s="151">
        <v>-0.52193834354301316</v>
      </c>
    </row>
    <row r="27" spans="1:16" x14ac:dyDescent="0.2">
      <c r="A27" s="100" t="s">
        <v>315</v>
      </c>
      <c r="B27" s="146"/>
      <c r="C27" s="147"/>
      <c r="D27" s="148">
        <v>1829.8200000000002</v>
      </c>
      <c r="E27" s="149">
        <v>1838.8599999999997</v>
      </c>
      <c r="F27" s="148">
        <v>1761.7350000000001</v>
      </c>
      <c r="G27" s="149">
        <v>1810.29</v>
      </c>
      <c r="H27" s="148">
        <v>1881.3380000000002</v>
      </c>
      <c r="I27" s="149">
        <v>-9.0399999999995089</v>
      </c>
      <c r="J27" s="100"/>
      <c r="K27" s="150">
        <v>45.565516210966685</v>
      </c>
      <c r="L27" s="151">
        <v>45.790627023258125</v>
      </c>
      <c r="M27" s="150">
        <v>43.98948787735025</v>
      </c>
      <c r="N27" s="151">
        <v>45.26630326065213</v>
      </c>
      <c r="O27" s="150">
        <v>48.585765198078619</v>
      </c>
      <c r="P27" s="151">
        <v>-0.22511081229144025</v>
      </c>
    </row>
    <row r="28" spans="1:16" x14ac:dyDescent="0.2">
      <c r="A28" s="100" t="s">
        <v>316</v>
      </c>
      <c r="B28" s="146"/>
      <c r="C28" s="147"/>
      <c r="D28" s="148">
        <v>613.88502000000005</v>
      </c>
      <c r="E28" s="149">
        <v>668.44899999999996</v>
      </c>
      <c r="F28" s="148">
        <v>605.64400000000001</v>
      </c>
      <c r="G28" s="149">
        <v>621.26600000000008</v>
      </c>
      <c r="H28" s="148">
        <v>632.08600000000001</v>
      </c>
      <c r="I28" s="149">
        <v>-54.563979999999901</v>
      </c>
      <c r="J28" s="100"/>
      <c r="K28" s="150">
        <v>15.286742865680562</v>
      </c>
      <c r="L28" s="151">
        <v>16.645475372279495</v>
      </c>
      <c r="M28" s="150">
        <v>15.122574845813878</v>
      </c>
      <c r="N28" s="151">
        <v>15.53475695139028</v>
      </c>
      <c r="O28" s="150">
        <v>16.323691958060017</v>
      </c>
      <c r="P28" s="151">
        <v>-1.3587325065989333</v>
      </c>
    </row>
    <row r="29" spans="1:16" x14ac:dyDescent="0.2">
      <c r="A29" s="100" t="s">
        <v>317</v>
      </c>
      <c r="B29" s="146"/>
      <c r="C29" s="147"/>
      <c r="D29" s="148">
        <v>151.898</v>
      </c>
      <c r="E29" s="149">
        <v>178.57563999999999</v>
      </c>
      <c r="F29" s="148">
        <v>173.696</v>
      </c>
      <c r="G29" s="149">
        <v>165.61399999999998</v>
      </c>
      <c r="H29" s="148">
        <v>153.6</v>
      </c>
      <c r="I29" s="149">
        <v>-26.677639999999997</v>
      </c>
      <c r="J29" s="100"/>
      <c r="K29" s="150">
        <v>3.7825090890980628</v>
      </c>
      <c r="L29" s="151">
        <v>4.4468260371532446</v>
      </c>
      <c r="M29" s="150">
        <v>4.3370870683412823</v>
      </c>
      <c r="N29" s="151">
        <v>4.1411782356471285</v>
      </c>
      <c r="O29" s="150">
        <v>4.2257889571819627</v>
      </c>
      <c r="P29" s="151">
        <v>-0.66431694805518182</v>
      </c>
    </row>
    <row r="30" spans="1:16" x14ac:dyDescent="0.2">
      <c r="A30" s="100" t="s">
        <v>318</v>
      </c>
      <c r="B30" s="146"/>
      <c r="C30" s="147"/>
      <c r="D30" s="153">
        <v>259.36</v>
      </c>
      <c r="E30" s="154">
        <v>262.82</v>
      </c>
      <c r="F30" s="153">
        <v>234.50000000000006</v>
      </c>
      <c r="G30" s="154">
        <v>203.26499999999993</v>
      </c>
      <c r="H30" s="153">
        <v>198.02000000000004</v>
      </c>
      <c r="I30" s="154">
        <v>-3.4599999999999795</v>
      </c>
      <c r="J30" s="100"/>
      <c r="K30" s="155">
        <v>6.458488968574132</v>
      </c>
      <c r="L30" s="156">
        <v>6.5446486378803721</v>
      </c>
      <c r="M30" s="155">
        <v>5.8553272241504173</v>
      </c>
      <c r="N30" s="156">
        <v>5.0826415283056594</v>
      </c>
      <c r="O30" s="155">
        <v>5.1138887454160429</v>
      </c>
      <c r="P30" s="156">
        <v>-8.6159669306240083E-2</v>
      </c>
    </row>
    <row r="31" spans="1:16" x14ac:dyDescent="0.2">
      <c r="A31" s="100" t="s">
        <v>319</v>
      </c>
      <c r="B31" s="146"/>
      <c r="C31" s="147"/>
      <c r="D31" s="148">
        <v>73.731000000000009</v>
      </c>
      <c r="E31" s="149">
        <v>91.290999999999997</v>
      </c>
      <c r="F31" s="148">
        <v>76.431000000000012</v>
      </c>
      <c r="G31" s="149">
        <v>69.015000000000001</v>
      </c>
      <c r="H31" s="148">
        <v>68.221000000000004</v>
      </c>
      <c r="I31" s="149">
        <v>-17.559999999999988</v>
      </c>
      <c r="J31" s="100"/>
      <c r="K31" s="150">
        <v>1.8360227102943378</v>
      </c>
      <c r="L31" s="151">
        <v>2.2732954828427712</v>
      </c>
      <c r="M31" s="150">
        <v>1.9084371644735203</v>
      </c>
      <c r="N31" s="151">
        <v>1.7257201440288057</v>
      </c>
      <c r="O31" s="150">
        <v>1.7618149888952017</v>
      </c>
      <c r="P31" s="151">
        <v>-0.43727277254843333</v>
      </c>
    </row>
    <row r="32" spans="1:16" x14ac:dyDescent="0.2">
      <c r="A32" s="157" t="s">
        <v>320</v>
      </c>
      <c r="B32" s="158"/>
      <c r="C32" s="157"/>
      <c r="D32" s="159">
        <v>7707.3520000000008</v>
      </c>
      <c r="E32" s="160">
        <v>8091.3489999999993</v>
      </c>
      <c r="F32" s="159">
        <v>6747.2276666666676</v>
      </c>
      <c r="G32" s="160">
        <v>6466.7813333333334</v>
      </c>
      <c r="H32" s="159">
        <v>6058</v>
      </c>
      <c r="I32" s="160">
        <v>-383.99699999999848</v>
      </c>
      <c r="J32" s="161"/>
      <c r="K32" s="162">
        <v>191.92569351063301</v>
      </c>
      <c r="L32" s="163">
        <v>201.48784800039843</v>
      </c>
      <c r="M32" s="162">
        <v>168.4743106361374</v>
      </c>
      <c r="N32" s="163">
        <v>161.70187370807497</v>
      </c>
      <c r="O32" s="162">
        <v>154.71409534631476</v>
      </c>
      <c r="P32" s="163">
        <v>-9.5621544897654189</v>
      </c>
    </row>
    <row r="33" spans="1:16" x14ac:dyDescent="0.2">
      <c r="A33" s="100" t="s">
        <v>321</v>
      </c>
      <c r="B33" s="146"/>
      <c r="C33" s="147"/>
      <c r="D33" s="148">
        <v>13.400000000000002</v>
      </c>
      <c r="E33" s="149">
        <v>12.68</v>
      </c>
      <c r="F33" s="148">
        <v>24.819999999999993</v>
      </c>
      <c r="G33" s="149">
        <v>17.14</v>
      </c>
      <c r="H33" s="148">
        <v>14</v>
      </c>
      <c r="I33" s="149">
        <v>0.72000000000000242</v>
      </c>
      <c r="J33" s="100"/>
      <c r="K33" s="150">
        <v>0.33368195627272279</v>
      </c>
      <c r="L33" s="151">
        <v>0.31575277653269584</v>
      </c>
      <c r="M33" s="150">
        <v>0.61974081749856402</v>
      </c>
      <c r="N33" s="151">
        <v>0.42858571714342869</v>
      </c>
      <c r="O33" s="150">
        <v>0.36155157274934147</v>
      </c>
      <c r="P33" s="151">
        <v>1.7929179740026946E-2</v>
      </c>
    </row>
    <row r="34" spans="1:16" x14ac:dyDescent="0.2">
      <c r="A34" s="100" t="s">
        <v>322</v>
      </c>
      <c r="B34" s="146"/>
      <c r="C34" s="147"/>
      <c r="D34" s="148">
        <v>15.720000000000002</v>
      </c>
      <c r="E34" s="149">
        <v>15.709999999999999</v>
      </c>
      <c r="F34" s="148">
        <v>14.29</v>
      </c>
      <c r="G34" s="149">
        <v>8.1999999999999993</v>
      </c>
      <c r="H34" s="148">
        <v>12.24</v>
      </c>
      <c r="I34" s="149">
        <v>1.000000000000334E-2</v>
      </c>
      <c r="J34" s="100"/>
      <c r="K34" s="150">
        <v>0.39145375765725388</v>
      </c>
      <c r="L34" s="151">
        <v>0.39120474127197563</v>
      </c>
      <c r="M34" s="150">
        <v>0.35681290419236433</v>
      </c>
      <c r="N34" s="151">
        <v>0.20504100820164034</v>
      </c>
      <c r="O34" s="150">
        <v>0.31609937503228142</v>
      </c>
      <c r="P34" s="151">
        <v>2.4901638527824455E-4</v>
      </c>
    </row>
    <row r="35" spans="1:16" x14ac:dyDescent="0.2">
      <c r="A35" s="100" t="s">
        <v>323</v>
      </c>
      <c r="B35" s="146"/>
      <c r="C35" s="147"/>
      <c r="D35" s="148">
        <v>28.98</v>
      </c>
      <c r="E35" s="149">
        <v>42.839999999999996</v>
      </c>
      <c r="F35" s="148">
        <v>31.4</v>
      </c>
      <c r="G35" s="149">
        <v>45.22</v>
      </c>
      <c r="H35" s="148">
        <v>36.200000000000003</v>
      </c>
      <c r="I35" s="149">
        <v>-13.859999999999996</v>
      </c>
      <c r="J35" s="100"/>
      <c r="K35" s="150">
        <v>0.72164948453608246</v>
      </c>
      <c r="L35" s="151">
        <v>1.0667861945316</v>
      </c>
      <c r="M35" s="150">
        <v>0.78403955154935201</v>
      </c>
      <c r="N35" s="151">
        <v>1.1307261452290458</v>
      </c>
      <c r="O35" s="150">
        <v>0.93486906668044001</v>
      </c>
      <c r="P35" s="151">
        <v>-0.34513670999551749</v>
      </c>
    </row>
    <row r="36" spans="1:16" x14ac:dyDescent="0.2">
      <c r="A36" s="100" t="s">
        <v>324</v>
      </c>
      <c r="B36" s="146"/>
      <c r="C36" s="147"/>
      <c r="D36" s="148">
        <v>2.2039999999999997</v>
      </c>
      <c r="E36" s="149">
        <v>0</v>
      </c>
      <c r="F36" s="148">
        <v>0</v>
      </c>
      <c r="G36" s="149">
        <v>0</v>
      </c>
      <c r="H36" s="148">
        <v>0</v>
      </c>
      <c r="I36" s="149">
        <v>2.2039999999999997</v>
      </c>
      <c r="J36" s="100"/>
      <c r="K36" s="150">
        <v>5.4883211315304534E-2</v>
      </c>
      <c r="L36" s="151">
        <v>0</v>
      </c>
      <c r="M36" s="150">
        <v>0</v>
      </c>
      <c r="N36" s="151">
        <v>0</v>
      </c>
      <c r="O36" s="150">
        <v>0</v>
      </c>
      <c r="P36" s="151">
        <v>5.4883211315304534E-2</v>
      </c>
    </row>
    <row r="37" spans="1:16" x14ac:dyDescent="0.2">
      <c r="A37" s="100" t="s">
        <v>325</v>
      </c>
      <c r="B37" s="146"/>
      <c r="C37" s="147"/>
      <c r="D37" s="148">
        <v>22.039999999999996</v>
      </c>
      <c r="E37" s="149">
        <v>0</v>
      </c>
      <c r="F37" s="148">
        <v>0</v>
      </c>
      <c r="G37" s="149">
        <v>0</v>
      </c>
      <c r="H37" s="148">
        <v>18.899999999999999</v>
      </c>
      <c r="I37" s="149">
        <v>22.039999999999996</v>
      </c>
      <c r="J37" s="100"/>
      <c r="K37" s="150">
        <v>0.54883211315304536</v>
      </c>
      <c r="L37" s="151">
        <v>0</v>
      </c>
      <c r="M37" s="150">
        <v>0</v>
      </c>
      <c r="N37" s="151">
        <v>0</v>
      </c>
      <c r="O37" s="150">
        <v>0</v>
      </c>
      <c r="P37" s="151">
        <v>0.54883211315304536</v>
      </c>
    </row>
    <row r="38" spans="1:16" x14ac:dyDescent="0.2">
      <c r="A38" s="100" t="s">
        <v>326</v>
      </c>
      <c r="B38" s="146"/>
      <c r="C38" s="147"/>
      <c r="D38" s="148">
        <v>301.92</v>
      </c>
      <c r="E38" s="149">
        <v>348.11</v>
      </c>
      <c r="F38" s="148">
        <v>305.01</v>
      </c>
      <c r="G38" s="149">
        <v>299.43</v>
      </c>
      <c r="H38" s="148">
        <v>267.75</v>
      </c>
      <c r="I38" s="149">
        <v>-46.19</v>
      </c>
      <c r="J38" s="100"/>
      <c r="K38" s="150">
        <v>7.5183027043179438</v>
      </c>
      <c r="L38" s="151">
        <v>8.6685093879177249</v>
      </c>
      <c r="M38" s="150">
        <v>7.6159204973906967</v>
      </c>
      <c r="N38" s="151">
        <v>7.4872474494898977</v>
      </c>
      <c r="O38" s="150">
        <v>6.9146738288311553</v>
      </c>
      <c r="P38" s="151">
        <v>-1.1502066835997811</v>
      </c>
    </row>
    <row r="39" spans="1:16" x14ac:dyDescent="0.2">
      <c r="A39" s="100" t="s">
        <v>327</v>
      </c>
      <c r="B39" s="146"/>
      <c r="C39" s="147"/>
      <c r="D39" s="148">
        <v>8.7239999999999984</v>
      </c>
      <c r="E39" s="149">
        <v>5.4080000000000004</v>
      </c>
      <c r="F39" s="148">
        <v>4.9370000000000012</v>
      </c>
      <c r="G39" s="149">
        <v>11.479000000000001</v>
      </c>
      <c r="H39" s="148">
        <v>10.6</v>
      </c>
      <c r="I39" s="149">
        <v>3.3159999999999981</v>
      </c>
      <c r="J39" s="100"/>
      <c r="K39" s="150">
        <v>0.21724189451665915</v>
      </c>
      <c r="L39" s="151">
        <v>0.13466806115842422</v>
      </c>
      <c r="M39" s="150">
        <v>0.12327398936303031</v>
      </c>
      <c r="N39" s="151">
        <v>0.2870324064812963</v>
      </c>
      <c r="O39" s="150">
        <v>0.27291978720107435</v>
      </c>
      <c r="P39" s="151">
        <v>8.2573833358234927E-2</v>
      </c>
    </row>
    <row r="40" spans="1:16" x14ac:dyDescent="0.2">
      <c r="A40" s="100" t="s">
        <v>328</v>
      </c>
      <c r="B40" s="146"/>
      <c r="C40" s="147"/>
      <c r="D40" s="148">
        <v>172.59999999999997</v>
      </c>
      <c r="E40" s="149">
        <v>123.7</v>
      </c>
      <c r="F40" s="148">
        <v>156.60000000000002</v>
      </c>
      <c r="G40" s="149">
        <v>129.41999999999999</v>
      </c>
      <c r="H40" s="148">
        <v>158.9</v>
      </c>
      <c r="I40" s="149">
        <v>48.899999999999963</v>
      </c>
      <c r="J40" s="100"/>
      <c r="K40" s="150">
        <v>4.2980228099008908</v>
      </c>
      <c r="L40" s="151">
        <v>3.0803326858907316</v>
      </c>
      <c r="M40" s="150">
        <v>3.9102099927588712</v>
      </c>
      <c r="N40" s="151">
        <v>3.2361472294458888</v>
      </c>
      <c r="O40" s="150">
        <v>4.1036103507050257</v>
      </c>
      <c r="P40" s="151">
        <v>1.2176901240101592</v>
      </c>
    </row>
    <row r="41" spans="1:16" x14ac:dyDescent="0.2">
      <c r="A41" s="100" t="s">
        <v>329</v>
      </c>
      <c r="B41" s="146"/>
      <c r="C41" s="147"/>
      <c r="D41" s="148">
        <v>57.388999999999996</v>
      </c>
      <c r="E41" s="149">
        <v>68.021000000000001</v>
      </c>
      <c r="F41" s="148">
        <v>54.22</v>
      </c>
      <c r="G41" s="149">
        <v>58.192999999999984</v>
      </c>
      <c r="H41" s="148">
        <v>48.016999999999996</v>
      </c>
      <c r="I41" s="149">
        <v>-10.632000000000005</v>
      </c>
      <c r="J41" s="100"/>
      <c r="K41" s="150">
        <v>1.4290801334727823</v>
      </c>
      <c r="L41" s="151">
        <v>1.693834354300513</v>
      </c>
      <c r="M41" s="150">
        <v>1.353841544108467</v>
      </c>
      <c r="N41" s="151">
        <v>1.4551160232046405</v>
      </c>
      <c r="O41" s="150">
        <v>1.2400444191932234</v>
      </c>
      <c r="P41" s="151">
        <v>-0.2647542208277307</v>
      </c>
    </row>
    <row r="42" spans="1:16" x14ac:dyDescent="0.2">
      <c r="A42" s="100" t="s">
        <v>330</v>
      </c>
      <c r="B42" s="146"/>
      <c r="C42" s="147"/>
      <c r="D42" s="148">
        <v>1140.6399999999999</v>
      </c>
      <c r="E42" s="149">
        <v>1113.5599999999997</v>
      </c>
      <c r="F42" s="148">
        <v>767.54</v>
      </c>
      <c r="G42" s="149">
        <v>958.15999999999985</v>
      </c>
      <c r="H42" s="148">
        <v>891.98</v>
      </c>
      <c r="I42" s="149">
        <v>27.080000000000155</v>
      </c>
      <c r="J42" s="100"/>
      <c r="K42" s="150">
        <v>28.403804970367045</v>
      </c>
      <c r="L42" s="151">
        <v>27.729468599033812</v>
      </c>
      <c r="M42" s="150">
        <v>19.165022847012409</v>
      </c>
      <c r="N42" s="151">
        <v>23.958791758351669</v>
      </c>
      <c r="O42" s="150">
        <v>23.035483704354114</v>
      </c>
      <c r="P42" s="151">
        <v>0.67433637133323288</v>
      </c>
    </row>
    <row r="43" spans="1:16" x14ac:dyDescent="0.2">
      <c r="A43" s="100" t="s">
        <v>331</v>
      </c>
      <c r="B43" s="146"/>
      <c r="C43" s="147"/>
      <c r="D43" s="148">
        <v>313.12000000000006</v>
      </c>
      <c r="E43" s="149">
        <v>348.62000000000006</v>
      </c>
      <c r="F43" s="148">
        <v>248.76</v>
      </c>
      <c r="G43" s="149">
        <v>285.18</v>
      </c>
      <c r="H43" s="148">
        <v>230.04000000000002</v>
      </c>
      <c r="I43" s="149">
        <v>-35.5</v>
      </c>
      <c r="J43" s="100"/>
      <c r="K43" s="150">
        <v>7.7972010558294746</v>
      </c>
      <c r="L43" s="151">
        <v>8.6812092235669116</v>
      </c>
      <c r="M43" s="150">
        <v>6.2113910459686883</v>
      </c>
      <c r="N43" s="151">
        <v>7.1309261852370476</v>
      </c>
      <c r="O43" s="150">
        <v>5.9408088425184653</v>
      </c>
      <c r="P43" s="151">
        <v>-0.88400816773743696</v>
      </c>
    </row>
    <row r="44" spans="1:16" x14ac:dyDescent="0.2">
      <c r="A44" s="100" t="s">
        <v>332</v>
      </c>
      <c r="B44" s="146"/>
      <c r="C44" s="147"/>
      <c r="D44" s="148">
        <v>1942.88</v>
      </c>
      <c r="E44" s="149">
        <v>2097.42</v>
      </c>
      <c r="F44" s="148">
        <v>1754.8000000000002</v>
      </c>
      <c r="G44" s="149">
        <v>1547.2399999999998</v>
      </c>
      <c r="H44" s="148">
        <v>1508.7999999999997</v>
      </c>
      <c r="I44" s="149">
        <v>-154.53999999999996</v>
      </c>
      <c r="J44" s="100"/>
      <c r="K44" s="150">
        <v>48.380895462921458</v>
      </c>
      <c r="L44" s="151">
        <v>52.229194681010007</v>
      </c>
      <c r="M44" s="150">
        <v>43.816325001872713</v>
      </c>
      <c r="N44" s="151">
        <v>38.688737747549503</v>
      </c>
      <c r="O44" s="150">
        <v>38.964929497443308</v>
      </c>
      <c r="P44" s="151">
        <v>-3.8482992180885489</v>
      </c>
    </row>
    <row r="45" spans="1:16" x14ac:dyDescent="0.2">
      <c r="A45" s="100" t="s">
        <v>333</v>
      </c>
      <c r="B45" s="146"/>
      <c r="C45" s="147"/>
      <c r="D45" s="148">
        <v>40.319999999999993</v>
      </c>
      <c r="E45" s="149">
        <v>60.84</v>
      </c>
      <c r="F45" s="148">
        <v>102.23399999999998</v>
      </c>
      <c r="G45" s="149">
        <v>106.03</v>
      </c>
      <c r="H45" s="148">
        <v>105.97800000000001</v>
      </c>
      <c r="I45" s="149">
        <v>-20.52000000000001</v>
      </c>
      <c r="J45" s="100"/>
      <c r="K45" s="150">
        <v>1.0040340654415059</v>
      </c>
      <c r="L45" s="151">
        <v>1.5150156880322725</v>
      </c>
      <c r="M45" s="150">
        <v>2.5527229144298231</v>
      </c>
      <c r="N45" s="151">
        <v>2.6512802560512103</v>
      </c>
      <c r="O45" s="150">
        <v>2.7368937554878365</v>
      </c>
      <c r="P45" s="151">
        <v>-0.51098162259076663</v>
      </c>
    </row>
    <row r="46" spans="1:16" x14ac:dyDescent="0.2">
      <c r="A46" s="100" t="s">
        <v>334</v>
      </c>
      <c r="B46" s="146"/>
      <c r="C46" s="147"/>
      <c r="D46" s="148">
        <v>109.32000000000002</v>
      </c>
      <c r="E46" s="149">
        <v>123.7</v>
      </c>
      <c r="F46" s="148">
        <v>100.88000000000002</v>
      </c>
      <c r="G46" s="149">
        <v>91.06</v>
      </c>
      <c r="H46" s="148">
        <v>89.34</v>
      </c>
      <c r="I46" s="149">
        <v>-14.379999999999981</v>
      </c>
      <c r="J46" s="100"/>
      <c r="K46" s="150">
        <v>2.7222471238607504</v>
      </c>
      <c r="L46" s="151">
        <v>3.0803326858907316</v>
      </c>
      <c r="M46" s="150">
        <v>2.518914329945817</v>
      </c>
      <c r="N46" s="151">
        <v>2.2769553910782157</v>
      </c>
      <c r="O46" s="150">
        <v>2.3072155363875835</v>
      </c>
      <c r="P46" s="151">
        <v>-0.35808556202998121</v>
      </c>
    </row>
    <row r="47" spans="1:16" x14ac:dyDescent="0.2">
      <c r="A47" s="100" t="s">
        <v>335</v>
      </c>
      <c r="B47" s="146"/>
      <c r="C47" s="147"/>
      <c r="D47" s="148">
        <v>0</v>
      </c>
      <c r="E47" s="149">
        <v>0</v>
      </c>
      <c r="F47" s="148">
        <v>0</v>
      </c>
      <c r="G47" s="149">
        <v>0</v>
      </c>
      <c r="H47" s="148">
        <v>0</v>
      </c>
      <c r="I47" s="149">
        <v>0</v>
      </c>
      <c r="J47" s="100"/>
      <c r="K47" s="150">
        <v>0</v>
      </c>
      <c r="L47" s="151">
        <v>0</v>
      </c>
      <c r="M47" s="150">
        <v>0</v>
      </c>
      <c r="N47" s="151">
        <v>0</v>
      </c>
      <c r="O47" s="150">
        <v>0</v>
      </c>
      <c r="P47" s="151">
        <v>0</v>
      </c>
    </row>
    <row r="48" spans="1:16" x14ac:dyDescent="0.2">
      <c r="A48" s="100" t="s">
        <v>336</v>
      </c>
      <c r="B48" s="146"/>
      <c r="C48" s="147"/>
      <c r="D48" s="148">
        <v>0</v>
      </c>
      <c r="E48" s="149">
        <v>0</v>
      </c>
      <c r="F48" s="148">
        <v>0</v>
      </c>
      <c r="G48" s="149">
        <v>24.28</v>
      </c>
      <c r="H48" s="148">
        <v>85.279999999999987</v>
      </c>
      <c r="I48" s="149">
        <v>0</v>
      </c>
      <c r="J48" s="100"/>
      <c r="K48" s="150">
        <v>0</v>
      </c>
      <c r="L48" s="151">
        <v>0</v>
      </c>
      <c r="M48" s="150">
        <v>0</v>
      </c>
      <c r="N48" s="151">
        <v>0.60712142428485694</v>
      </c>
      <c r="O48" s="150">
        <v>2.202365580290274</v>
      </c>
      <c r="P48" s="151">
        <v>0</v>
      </c>
    </row>
    <row r="49" spans="1:16" x14ac:dyDescent="0.2">
      <c r="A49" s="100" t="s">
        <v>337</v>
      </c>
      <c r="B49" s="146"/>
      <c r="C49" s="147"/>
      <c r="D49" s="148">
        <v>776.37999999999988</v>
      </c>
      <c r="E49" s="149">
        <v>859.31999999999994</v>
      </c>
      <c r="F49" s="148">
        <v>771.47</v>
      </c>
      <c r="G49" s="149">
        <v>787.04</v>
      </c>
      <c r="H49" s="148">
        <v>687.68000000000006</v>
      </c>
      <c r="I49" s="149">
        <v>-82.940000000000055</v>
      </c>
      <c r="J49" s="100"/>
      <c r="K49" s="150">
        <v>19.333134120225107</v>
      </c>
      <c r="L49" s="151">
        <v>21.398476019722096</v>
      </c>
      <c r="M49" s="150">
        <v>19.263152638018429</v>
      </c>
      <c r="N49" s="151">
        <v>19.679935987197439</v>
      </c>
      <c r="O49" s="150">
        <v>17.759413253447654</v>
      </c>
      <c r="P49" s="151">
        <v>-2.065341899496989</v>
      </c>
    </row>
    <row r="50" spans="1:16" x14ac:dyDescent="0.2">
      <c r="A50" s="100" t="s">
        <v>338</v>
      </c>
      <c r="B50" s="146"/>
      <c r="C50" s="147"/>
      <c r="D50" s="148">
        <v>1918.8000000000002</v>
      </c>
      <c r="E50" s="149">
        <v>1940.44</v>
      </c>
      <c r="F50" s="148">
        <v>1492.4</v>
      </c>
      <c r="G50" s="149">
        <v>1350.6200000000001</v>
      </c>
      <c r="H50" s="148">
        <v>1244.3599999999999</v>
      </c>
      <c r="I50" s="149">
        <v>-21.639999999999873</v>
      </c>
      <c r="J50" s="100"/>
      <c r="K50" s="150">
        <v>47.781264007171679</v>
      </c>
      <c r="L50" s="151">
        <v>48.320135464913591</v>
      </c>
      <c r="M50" s="150">
        <v>37.264351169816976</v>
      </c>
      <c r="N50" s="151">
        <v>33.772254450890181</v>
      </c>
      <c r="O50" s="150">
        <v>32.135736790455042</v>
      </c>
      <c r="P50" s="151">
        <v>-0.53887145774191225</v>
      </c>
    </row>
    <row r="51" spans="1:16" x14ac:dyDescent="0.2">
      <c r="A51" s="100" t="s">
        <v>339</v>
      </c>
      <c r="B51" s="146"/>
      <c r="C51" s="147"/>
      <c r="D51" s="148">
        <v>375.31500000000005</v>
      </c>
      <c r="E51" s="149">
        <v>391.56000000000006</v>
      </c>
      <c r="F51" s="148">
        <v>532.20666666666671</v>
      </c>
      <c r="G51" s="149">
        <v>328.76933333333335</v>
      </c>
      <c r="H51" s="148">
        <v>274.5</v>
      </c>
      <c r="I51" s="149">
        <v>-16.245000000000005</v>
      </c>
      <c r="J51" s="100"/>
      <c r="K51" s="150">
        <v>9.3459584640669373</v>
      </c>
      <c r="L51" s="151">
        <v>9.7504855819512937</v>
      </c>
      <c r="M51" s="150">
        <v>13.288887779137225</v>
      </c>
      <c r="N51" s="151">
        <v>8.2208775088351018</v>
      </c>
      <c r="O51" s="150">
        <v>7.1</v>
      </c>
      <c r="P51" s="151">
        <v>-0.40452711788435636</v>
      </c>
    </row>
    <row r="52" spans="1:16" x14ac:dyDescent="0.2">
      <c r="A52" s="100" t="s">
        <v>340</v>
      </c>
      <c r="B52" s="146"/>
      <c r="C52" s="152">
        <v>1</v>
      </c>
      <c r="D52" s="148">
        <v>467.6</v>
      </c>
      <c r="E52" s="149">
        <v>539.42000000000007</v>
      </c>
      <c r="F52" s="148">
        <v>385.66</v>
      </c>
      <c r="G52" s="149">
        <v>419.32000000000005</v>
      </c>
      <c r="H52" s="148">
        <v>324.78000000000003</v>
      </c>
      <c r="I52" s="149">
        <v>-71.82000000000005</v>
      </c>
      <c r="J52" s="100"/>
      <c r="K52" s="150">
        <v>11.644006175606355</v>
      </c>
      <c r="L52" s="151">
        <v>13.432441854674041</v>
      </c>
      <c r="M52" s="150">
        <v>9.6297036130739837</v>
      </c>
      <c r="N52" s="151">
        <v>10.485097019403883</v>
      </c>
      <c r="O52" s="150">
        <v>8.3874799855379383</v>
      </c>
      <c r="P52" s="151">
        <v>-1.7884356790676854</v>
      </c>
    </row>
    <row r="53" spans="1:16" x14ac:dyDescent="0.2">
      <c r="A53" s="100" t="s">
        <v>341</v>
      </c>
      <c r="B53" s="146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</row>
    <row r="54" spans="1:16" x14ac:dyDescent="0.2">
      <c r="A54" s="100" t="s">
        <v>342</v>
      </c>
      <c r="B54" s="126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</row>
  </sheetData>
  <mergeCells count="2">
    <mergeCell ref="A1:P1"/>
    <mergeCell ref="A3:P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&amp;L&amp;A&amp;R&amp;P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6"/>
  <sheetViews>
    <sheetView view="pageBreakPreview" topLeftCell="A37" zoomScale="115" zoomScaleNormal="100" zoomScaleSheetLayoutView="115" workbookViewId="0">
      <selection activeCell="J26" sqref="J26"/>
    </sheetView>
  </sheetViews>
  <sheetFormatPr defaultRowHeight="12.75" x14ac:dyDescent="0.2"/>
  <cols>
    <col min="1" max="7" width="20.7109375" style="1" customWidth="1"/>
    <col min="8" max="16384" width="9.140625" style="1"/>
  </cols>
  <sheetData>
    <row r="1" spans="1:6" ht="27" x14ac:dyDescent="0.2">
      <c r="A1" s="214" t="s">
        <v>2</v>
      </c>
      <c r="B1" s="214"/>
      <c r="C1" s="214"/>
      <c r="D1" s="214"/>
      <c r="E1" s="214"/>
      <c r="F1" s="214"/>
    </row>
    <row r="3" spans="1:6" ht="27" x14ac:dyDescent="0.2">
      <c r="A3" s="214" t="s">
        <v>112</v>
      </c>
      <c r="B3" s="214"/>
      <c r="C3" s="214"/>
      <c r="D3" s="214"/>
      <c r="E3" s="214"/>
      <c r="F3" s="214"/>
    </row>
    <row r="5" spans="1:6" x14ac:dyDescent="0.2">
      <c r="B5" s="1" t="s">
        <v>21</v>
      </c>
    </row>
    <row r="26" spans="2:4" ht="15" x14ac:dyDescent="0.25">
      <c r="B26" s="5"/>
      <c r="C26"/>
      <c r="D26"/>
    </row>
  </sheetData>
  <mergeCells count="2">
    <mergeCell ref="A1:F1"/>
    <mergeCell ref="A3:F3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&amp;L&amp;A&amp;R&amp;P van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9"/>
  <sheetViews>
    <sheetView tabSelected="1" view="pageBreakPreview" topLeftCell="A22" zoomScale="115" zoomScaleNormal="100" zoomScaleSheetLayoutView="115" workbookViewId="0">
      <selection activeCell="I43" sqref="I43"/>
    </sheetView>
  </sheetViews>
  <sheetFormatPr defaultRowHeight="12.75" x14ac:dyDescent="0.2"/>
  <cols>
    <col min="1" max="9" width="12.7109375" style="1" customWidth="1"/>
    <col min="10" max="16384" width="9.140625" style="1"/>
  </cols>
  <sheetData>
    <row r="1" spans="1:9" ht="27" x14ac:dyDescent="0.2">
      <c r="A1" s="214" t="s">
        <v>2</v>
      </c>
      <c r="B1" s="214"/>
      <c r="C1" s="214"/>
      <c r="D1" s="214"/>
      <c r="E1" s="214"/>
      <c r="F1" s="214"/>
      <c r="G1" s="214"/>
      <c r="H1" s="214"/>
      <c r="I1" s="214"/>
    </row>
    <row r="3" spans="1:9" ht="27" x14ac:dyDescent="0.2">
      <c r="A3" s="214" t="s">
        <v>280</v>
      </c>
      <c r="B3" s="214"/>
      <c r="C3" s="214"/>
      <c r="D3" s="214"/>
      <c r="E3" s="214"/>
      <c r="F3" s="214"/>
      <c r="G3" s="214"/>
      <c r="H3" s="214"/>
      <c r="I3" s="214"/>
    </row>
    <row r="5" spans="1:9" ht="15" x14ac:dyDescent="0.25">
      <c r="A5" s="8" t="s">
        <v>22</v>
      </c>
      <c r="B5"/>
      <c r="C5"/>
      <c r="D5"/>
      <c r="E5"/>
      <c r="F5"/>
      <c r="G5"/>
      <c r="H5"/>
      <c r="I5"/>
    </row>
    <row r="6" spans="1:9" x14ac:dyDescent="0.2">
      <c r="A6" s="216" t="s">
        <v>23</v>
      </c>
      <c r="B6" s="216"/>
      <c r="C6" s="222" t="s">
        <v>24</v>
      </c>
      <c r="D6" s="222"/>
      <c r="E6" s="222"/>
      <c r="F6" s="222"/>
      <c r="G6" s="216" t="s">
        <v>25</v>
      </c>
      <c r="H6" s="216"/>
      <c r="I6" s="216" t="s">
        <v>26</v>
      </c>
    </row>
    <row r="7" spans="1:9" ht="43.5" x14ac:dyDescent="0.2">
      <c r="A7" s="164" t="s">
        <v>27</v>
      </c>
      <c r="B7" s="165" t="s">
        <v>355</v>
      </c>
      <c r="C7" s="165" t="s">
        <v>28</v>
      </c>
      <c r="D7" s="165" t="s">
        <v>358</v>
      </c>
      <c r="E7" s="165" t="s">
        <v>29</v>
      </c>
      <c r="F7" s="165" t="s">
        <v>30</v>
      </c>
      <c r="G7" s="165" t="s">
        <v>31</v>
      </c>
      <c r="H7" s="165" t="s">
        <v>32</v>
      </c>
      <c r="I7" s="216"/>
    </row>
    <row r="8" spans="1:9" ht="22.5" x14ac:dyDescent="0.2">
      <c r="A8" s="164" t="s">
        <v>68</v>
      </c>
      <c r="B8" s="166"/>
      <c r="C8" s="166" t="s">
        <v>69</v>
      </c>
      <c r="D8" s="166" t="s">
        <v>70</v>
      </c>
      <c r="E8" s="166" t="s">
        <v>71</v>
      </c>
      <c r="F8" s="166" t="s">
        <v>40</v>
      </c>
      <c r="G8" s="166" t="s">
        <v>346</v>
      </c>
      <c r="H8" s="166" t="s">
        <v>56</v>
      </c>
      <c r="I8" s="166" t="s">
        <v>35</v>
      </c>
    </row>
    <row r="9" spans="1:9" x14ac:dyDescent="0.2">
      <c r="A9" s="216" t="s">
        <v>72</v>
      </c>
      <c r="B9" s="215"/>
      <c r="C9" s="215" t="s">
        <v>364</v>
      </c>
      <c r="D9" s="215" t="s">
        <v>73</v>
      </c>
      <c r="E9" s="215" t="s">
        <v>71</v>
      </c>
      <c r="F9" s="215" t="s">
        <v>35</v>
      </c>
      <c r="G9" s="166" t="s">
        <v>49</v>
      </c>
      <c r="H9" s="215" t="s">
        <v>56</v>
      </c>
      <c r="I9" s="215" t="s">
        <v>35</v>
      </c>
    </row>
    <row r="10" spans="1:9" ht="22.5" x14ac:dyDescent="0.2">
      <c r="A10" s="216"/>
      <c r="B10" s="215"/>
      <c r="C10" s="215"/>
      <c r="D10" s="215"/>
      <c r="E10" s="215"/>
      <c r="F10" s="215"/>
      <c r="G10" s="166" t="s">
        <v>346</v>
      </c>
      <c r="H10" s="215"/>
      <c r="I10" s="215"/>
    </row>
    <row r="11" spans="1:9" ht="22.5" x14ac:dyDescent="0.2">
      <c r="A11" s="164" t="s">
        <v>77</v>
      </c>
      <c r="B11" s="166">
        <v>5</v>
      </c>
      <c r="C11" s="166" t="s">
        <v>365</v>
      </c>
      <c r="D11" s="166" t="s">
        <v>78</v>
      </c>
      <c r="E11" s="166" t="s">
        <v>79</v>
      </c>
      <c r="F11" s="166" t="s">
        <v>40</v>
      </c>
      <c r="G11" s="166" t="s">
        <v>80</v>
      </c>
      <c r="H11" s="166" t="s">
        <v>35</v>
      </c>
      <c r="I11" s="166" t="s">
        <v>35</v>
      </c>
    </row>
    <row r="12" spans="1:9" ht="22.5" x14ac:dyDescent="0.2">
      <c r="A12" s="164" t="s">
        <v>81</v>
      </c>
      <c r="B12" s="167" t="s">
        <v>350</v>
      </c>
      <c r="C12" s="166" t="s">
        <v>353</v>
      </c>
      <c r="D12" s="166" t="s">
        <v>82</v>
      </c>
      <c r="E12" s="166" t="s">
        <v>83</v>
      </c>
      <c r="F12" s="166" t="s">
        <v>40</v>
      </c>
      <c r="G12" s="166" t="s">
        <v>84</v>
      </c>
      <c r="H12" s="166" t="s">
        <v>35</v>
      </c>
      <c r="I12" s="166" t="s">
        <v>35</v>
      </c>
    </row>
    <row r="13" spans="1:9" ht="22.5" x14ac:dyDescent="0.2">
      <c r="A13" s="164" t="s">
        <v>343</v>
      </c>
      <c r="B13" s="166"/>
      <c r="C13" s="166" t="s">
        <v>349</v>
      </c>
      <c r="D13" s="166" t="s">
        <v>354</v>
      </c>
      <c r="E13" s="166" t="s">
        <v>347</v>
      </c>
      <c r="F13" s="166" t="s">
        <v>35</v>
      </c>
      <c r="G13" s="166" t="s">
        <v>80</v>
      </c>
      <c r="H13" s="166" t="s">
        <v>35</v>
      </c>
      <c r="I13" s="166" t="s">
        <v>35</v>
      </c>
    </row>
    <row r="14" spans="1:9" x14ac:dyDescent="0.2">
      <c r="A14" s="164" t="s">
        <v>356</v>
      </c>
      <c r="B14" s="166"/>
      <c r="C14" s="166"/>
      <c r="D14" s="166"/>
      <c r="E14" s="166">
        <v>0</v>
      </c>
      <c r="F14" s="166"/>
      <c r="G14" s="166"/>
      <c r="H14" s="166"/>
      <c r="I14" s="166"/>
    </row>
    <row r="15" spans="1:9" ht="22.5" x14ac:dyDescent="0.2">
      <c r="A15" s="164" t="s">
        <v>50</v>
      </c>
      <c r="B15" s="166"/>
      <c r="C15" s="166">
        <v>40</v>
      </c>
      <c r="D15" s="166" t="s">
        <v>34</v>
      </c>
      <c r="E15" s="166">
        <v>1</v>
      </c>
      <c r="F15" s="166" t="s">
        <v>48</v>
      </c>
      <c r="G15" s="166" t="s">
        <v>49</v>
      </c>
      <c r="H15" s="166" t="s">
        <v>48</v>
      </c>
      <c r="I15" s="166" t="s">
        <v>48</v>
      </c>
    </row>
    <row r="16" spans="1:9" ht="22.5" x14ac:dyDescent="0.2">
      <c r="A16" s="164" t="s">
        <v>46</v>
      </c>
      <c r="B16" s="166"/>
      <c r="C16" s="166">
        <v>40</v>
      </c>
      <c r="D16" s="166" t="s">
        <v>47</v>
      </c>
      <c r="E16" s="166">
        <v>2</v>
      </c>
      <c r="F16" s="166" t="s">
        <v>48</v>
      </c>
      <c r="G16" s="166" t="s">
        <v>49</v>
      </c>
      <c r="H16" s="166" t="s">
        <v>48</v>
      </c>
      <c r="I16" s="166" t="s">
        <v>48</v>
      </c>
    </row>
    <row r="17" spans="1:9" ht="22.5" x14ac:dyDescent="0.2">
      <c r="A17" s="164" t="s">
        <v>357</v>
      </c>
      <c r="B17" s="166">
        <v>2</v>
      </c>
      <c r="C17" s="166">
        <v>40</v>
      </c>
      <c r="D17" s="166" t="s">
        <v>43</v>
      </c>
      <c r="E17" s="166">
        <v>3</v>
      </c>
      <c r="F17" s="166" t="s">
        <v>35</v>
      </c>
      <c r="G17" s="166" t="s">
        <v>85</v>
      </c>
      <c r="H17" s="166" t="s">
        <v>86</v>
      </c>
      <c r="I17" s="166" t="s">
        <v>86</v>
      </c>
    </row>
    <row r="18" spans="1:9" ht="33.75" x14ac:dyDescent="0.2">
      <c r="A18" s="164" t="s">
        <v>344</v>
      </c>
      <c r="B18" s="166" t="s">
        <v>361</v>
      </c>
      <c r="C18" s="166">
        <v>40</v>
      </c>
      <c r="D18" s="166" t="s">
        <v>366</v>
      </c>
      <c r="E18" s="166">
        <v>4</v>
      </c>
      <c r="F18" s="166" t="s">
        <v>40</v>
      </c>
      <c r="G18" s="166" t="s">
        <v>57</v>
      </c>
      <c r="H18" s="166" t="s">
        <v>35</v>
      </c>
      <c r="I18" s="166" t="s">
        <v>35</v>
      </c>
    </row>
    <row r="19" spans="1:9" ht="22.5" x14ac:dyDescent="0.2">
      <c r="A19" s="164" t="s">
        <v>33</v>
      </c>
      <c r="B19" s="166"/>
      <c r="C19" s="166">
        <v>40</v>
      </c>
      <c r="D19" s="166" t="s">
        <v>34</v>
      </c>
      <c r="E19" s="167" t="s">
        <v>350</v>
      </c>
      <c r="F19" s="166" t="s">
        <v>35</v>
      </c>
      <c r="G19" s="166" t="s">
        <v>36</v>
      </c>
      <c r="H19" s="166" t="s">
        <v>35</v>
      </c>
      <c r="I19" s="166" t="s">
        <v>37</v>
      </c>
    </row>
    <row r="20" spans="1:9" x14ac:dyDescent="0.2">
      <c r="A20" s="164" t="s">
        <v>99</v>
      </c>
      <c r="B20" s="166">
        <v>4</v>
      </c>
      <c r="C20" s="166">
        <v>15</v>
      </c>
      <c r="D20" s="166" t="s">
        <v>43</v>
      </c>
      <c r="E20" s="166">
        <v>7</v>
      </c>
      <c r="F20" s="166" t="s">
        <v>35</v>
      </c>
      <c r="G20" s="166" t="s">
        <v>100</v>
      </c>
      <c r="H20" s="166" t="s">
        <v>35</v>
      </c>
      <c r="I20" s="166" t="s">
        <v>35</v>
      </c>
    </row>
    <row r="21" spans="1:9" x14ac:dyDescent="0.2">
      <c r="A21" s="164" t="s">
        <v>89</v>
      </c>
      <c r="B21" s="166">
        <v>4</v>
      </c>
      <c r="C21" s="166">
        <v>20</v>
      </c>
      <c r="D21" s="166" t="s">
        <v>43</v>
      </c>
      <c r="E21" s="166">
        <v>8</v>
      </c>
      <c r="F21" s="166" t="s">
        <v>35</v>
      </c>
      <c r="G21" s="166" t="s">
        <v>90</v>
      </c>
      <c r="H21" s="166" t="s">
        <v>35</v>
      </c>
      <c r="I21" s="166" t="s">
        <v>35</v>
      </c>
    </row>
    <row r="22" spans="1:9" ht="22.5" x14ac:dyDescent="0.2">
      <c r="A22" s="164" t="s">
        <v>93</v>
      </c>
      <c r="B22" s="166"/>
      <c r="C22" s="166">
        <v>40</v>
      </c>
      <c r="D22" s="166" t="s">
        <v>34</v>
      </c>
      <c r="E22" s="167" t="s">
        <v>351</v>
      </c>
      <c r="F22" s="166" t="s">
        <v>35</v>
      </c>
      <c r="G22" s="166" t="s">
        <v>94</v>
      </c>
      <c r="H22" s="166" t="s">
        <v>35</v>
      </c>
      <c r="I22" s="166" t="s">
        <v>35</v>
      </c>
    </row>
    <row r="23" spans="1:9" ht="33.75" x14ac:dyDescent="0.2">
      <c r="A23" s="164" t="s">
        <v>74</v>
      </c>
      <c r="B23" s="166">
        <v>5</v>
      </c>
      <c r="C23" s="166">
        <v>15</v>
      </c>
      <c r="D23" s="166" t="s">
        <v>75</v>
      </c>
      <c r="E23" s="166">
        <v>11</v>
      </c>
      <c r="F23" s="166" t="s">
        <v>35</v>
      </c>
      <c r="G23" s="166" t="s">
        <v>76</v>
      </c>
      <c r="H23" s="166" t="s">
        <v>35</v>
      </c>
      <c r="I23" s="166" t="s">
        <v>35</v>
      </c>
    </row>
    <row r="24" spans="1:9" ht="22.5" x14ac:dyDescent="0.2">
      <c r="A24" s="164" t="s">
        <v>359</v>
      </c>
      <c r="B24" s="166"/>
      <c r="C24" s="166">
        <v>40</v>
      </c>
      <c r="D24" s="166" t="s">
        <v>103</v>
      </c>
      <c r="E24" s="166">
        <v>12</v>
      </c>
      <c r="F24" s="166" t="s">
        <v>35</v>
      </c>
      <c r="G24" s="166" t="s">
        <v>348</v>
      </c>
      <c r="H24" s="166" t="s">
        <v>35</v>
      </c>
      <c r="I24" s="166" t="s">
        <v>35</v>
      </c>
    </row>
    <row r="25" spans="1:9" x14ac:dyDescent="0.2">
      <c r="A25" s="164" t="s">
        <v>91</v>
      </c>
      <c r="B25" s="166">
        <v>3</v>
      </c>
      <c r="C25" s="166">
        <v>15</v>
      </c>
      <c r="D25" s="166" t="s">
        <v>43</v>
      </c>
      <c r="E25" s="166">
        <v>13</v>
      </c>
      <c r="F25" s="166" t="s">
        <v>35</v>
      </c>
      <c r="G25" s="166" t="s">
        <v>92</v>
      </c>
      <c r="H25" s="166" t="s">
        <v>35</v>
      </c>
      <c r="I25" s="166" t="s">
        <v>35</v>
      </c>
    </row>
    <row r="26" spans="1:9" ht="22.5" customHeight="1" x14ac:dyDescent="0.2">
      <c r="A26" s="216" t="s">
        <v>97</v>
      </c>
      <c r="B26" s="215"/>
      <c r="C26" s="215">
        <v>40</v>
      </c>
      <c r="D26" s="215" t="s">
        <v>43</v>
      </c>
      <c r="E26" s="215">
        <v>14</v>
      </c>
      <c r="F26" s="220" t="s">
        <v>48</v>
      </c>
      <c r="G26" s="215" t="s">
        <v>98</v>
      </c>
      <c r="H26" s="215" t="s">
        <v>48</v>
      </c>
      <c r="I26" s="215" t="s">
        <v>48</v>
      </c>
    </row>
    <row r="27" spans="1:9" x14ac:dyDescent="0.2">
      <c r="A27" s="216"/>
      <c r="B27" s="215"/>
      <c r="C27" s="215"/>
      <c r="D27" s="215"/>
      <c r="E27" s="215"/>
      <c r="F27" s="221"/>
      <c r="G27" s="215"/>
      <c r="H27" s="215"/>
      <c r="I27" s="215"/>
    </row>
    <row r="28" spans="1:9" ht="22.5" x14ac:dyDescent="0.2">
      <c r="A28" s="164" t="s">
        <v>95</v>
      </c>
      <c r="B28" s="166"/>
      <c r="C28" s="166">
        <v>40</v>
      </c>
      <c r="D28" s="166" t="s">
        <v>34</v>
      </c>
      <c r="E28" s="166">
        <v>15</v>
      </c>
      <c r="F28" s="166" t="s">
        <v>35</v>
      </c>
      <c r="G28" s="166" t="s">
        <v>96</v>
      </c>
      <c r="H28" s="166" t="s">
        <v>35</v>
      </c>
      <c r="I28" s="166" t="s">
        <v>35</v>
      </c>
    </row>
    <row r="29" spans="1:9" x14ac:dyDescent="0.2">
      <c r="A29" s="164" t="s">
        <v>42</v>
      </c>
      <c r="B29" s="166"/>
      <c r="C29" s="166">
        <v>40</v>
      </c>
      <c r="D29" s="166" t="s">
        <v>43</v>
      </c>
      <c r="E29" s="166" t="s">
        <v>352</v>
      </c>
      <c r="F29" s="166" t="s">
        <v>35</v>
      </c>
      <c r="G29" s="166" t="s">
        <v>44</v>
      </c>
      <c r="H29" s="166" t="s">
        <v>35</v>
      </c>
      <c r="I29" s="166" t="s">
        <v>45</v>
      </c>
    </row>
    <row r="30" spans="1:9" x14ac:dyDescent="0.2">
      <c r="A30" s="164" t="s">
        <v>87</v>
      </c>
      <c r="B30" s="166">
        <v>4</v>
      </c>
      <c r="C30" s="166">
        <v>20</v>
      </c>
      <c r="D30" s="166" t="s">
        <v>43</v>
      </c>
      <c r="E30" s="166">
        <v>18</v>
      </c>
      <c r="F30" s="166" t="s">
        <v>35</v>
      </c>
      <c r="G30" s="166" t="s">
        <v>88</v>
      </c>
      <c r="H30" s="166" t="s">
        <v>35</v>
      </c>
      <c r="I30" s="166" t="s">
        <v>35</v>
      </c>
    </row>
    <row r="31" spans="1:9" ht="22.5" x14ac:dyDescent="0.2">
      <c r="A31" s="164" t="s">
        <v>101</v>
      </c>
      <c r="B31" s="166">
        <v>4</v>
      </c>
      <c r="C31" s="166">
        <v>20</v>
      </c>
      <c r="D31" s="166" t="s">
        <v>43</v>
      </c>
      <c r="E31" s="166">
        <v>19</v>
      </c>
      <c r="F31" s="166" t="s">
        <v>35</v>
      </c>
      <c r="G31" s="166" t="s">
        <v>102</v>
      </c>
      <c r="H31" s="166" t="s">
        <v>35</v>
      </c>
      <c r="I31" s="166" t="s">
        <v>35</v>
      </c>
    </row>
    <row r="32" spans="1:9" x14ac:dyDescent="0.2">
      <c r="A32" s="164" t="s">
        <v>38</v>
      </c>
      <c r="B32" s="166">
        <v>1</v>
      </c>
      <c r="C32" s="166">
        <v>5</v>
      </c>
      <c r="D32" s="166" t="s">
        <v>39</v>
      </c>
      <c r="E32" s="166">
        <v>20</v>
      </c>
      <c r="F32" s="166" t="s">
        <v>40</v>
      </c>
      <c r="G32" s="166" t="s">
        <v>41</v>
      </c>
      <c r="H32" s="166" t="s">
        <v>52</v>
      </c>
      <c r="I32" s="166" t="s">
        <v>52</v>
      </c>
    </row>
    <row r="33" spans="1:9" x14ac:dyDescent="0.2">
      <c r="A33" s="164" t="s">
        <v>58</v>
      </c>
      <c r="B33" s="166"/>
      <c r="C33" s="166">
        <v>5</v>
      </c>
      <c r="D33" s="166" t="s">
        <v>39</v>
      </c>
      <c r="E33" s="166">
        <v>21</v>
      </c>
      <c r="F33" s="166" t="s">
        <v>40</v>
      </c>
      <c r="G33" s="166" t="s">
        <v>59</v>
      </c>
      <c r="H33" s="166" t="s">
        <v>60</v>
      </c>
      <c r="I33" s="166" t="s">
        <v>60</v>
      </c>
    </row>
    <row r="34" spans="1:9" x14ac:dyDescent="0.2">
      <c r="A34" s="164" t="s">
        <v>345</v>
      </c>
      <c r="B34" s="166"/>
      <c r="C34" s="166">
        <v>3</v>
      </c>
      <c r="D34" s="166" t="s">
        <v>39</v>
      </c>
      <c r="E34" s="166">
        <v>22</v>
      </c>
      <c r="F34" s="166" t="s">
        <v>40</v>
      </c>
      <c r="G34" s="166" t="s">
        <v>51</v>
      </c>
      <c r="H34" s="166" t="s">
        <v>52</v>
      </c>
      <c r="I34" s="166" t="s">
        <v>52</v>
      </c>
    </row>
    <row r="35" spans="1:9" ht="22.5" x14ac:dyDescent="0.2">
      <c r="A35" s="164" t="s">
        <v>65</v>
      </c>
      <c r="B35" s="166"/>
      <c r="C35" s="166">
        <v>40</v>
      </c>
      <c r="D35" s="166" t="s">
        <v>63</v>
      </c>
      <c r="E35" s="166">
        <v>23</v>
      </c>
      <c r="F35" s="166" t="s">
        <v>66</v>
      </c>
      <c r="G35" s="166" t="s">
        <v>67</v>
      </c>
      <c r="H35" s="166" t="s">
        <v>66</v>
      </c>
      <c r="I35" s="166" t="s">
        <v>66</v>
      </c>
    </row>
    <row r="36" spans="1:9" x14ac:dyDescent="0.2">
      <c r="A36" s="164" t="s">
        <v>62</v>
      </c>
      <c r="B36" s="166"/>
      <c r="C36" s="166">
        <v>40</v>
      </c>
      <c r="D36" s="166" t="s">
        <v>63</v>
      </c>
      <c r="E36" s="166">
        <v>24</v>
      </c>
      <c r="F36" s="166" t="s">
        <v>64</v>
      </c>
      <c r="G36" s="166" t="s">
        <v>80</v>
      </c>
      <c r="H36" s="166" t="s">
        <v>64</v>
      </c>
      <c r="I36" s="166" t="s">
        <v>64</v>
      </c>
    </row>
    <row r="37" spans="1:9" x14ac:dyDescent="0.2">
      <c r="A37" s="164" t="s">
        <v>53</v>
      </c>
      <c r="B37" s="166"/>
      <c r="C37" s="166" t="s">
        <v>367</v>
      </c>
      <c r="D37" s="166" t="s">
        <v>43</v>
      </c>
      <c r="E37" s="166" t="s">
        <v>54</v>
      </c>
      <c r="F37" s="166" t="s">
        <v>35</v>
      </c>
      <c r="G37" s="166" t="s">
        <v>55</v>
      </c>
      <c r="H37" s="166" t="s">
        <v>35</v>
      </c>
      <c r="I37" s="166" t="s">
        <v>56</v>
      </c>
    </row>
    <row r="38" spans="1:9" x14ac:dyDescent="0.2">
      <c r="A38" s="164" t="s">
        <v>411</v>
      </c>
      <c r="B38" s="166"/>
      <c r="C38" s="166" t="s">
        <v>363</v>
      </c>
      <c r="D38" s="166" t="s">
        <v>362</v>
      </c>
      <c r="E38" s="166">
        <v>28</v>
      </c>
      <c r="F38" s="166" t="s">
        <v>61</v>
      </c>
      <c r="G38" s="166" t="s">
        <v>41</v>
      </c>
      <c r="H38" s="166" t="s">
        <v>52</v>
      </c>
      <c r="I38" s="166" t="s">
        <v>52</v>
      </c>
    </row>
    <row r="39" spans="1:9" x14ac:dyDescent="0.2">
      <c r="A39" s="164"/>
      <c r="B39" s="166"/>
      <c r="C39" s="166"/>
      <c r="D39" s="166"/>
      <c r="E39" s="166"/>
      <c r="F39" s="166"/>
      <c r="G39" s="166"/>
      <c r="H39" s="166"/>
      <c r="I39" s="166"/>
    </row>
    <row r="40" spans="1:9" ht="15" x14ac:dyDescent="0.25">
      <c r="B40"/>
      <c r="C40"/>
      <c r="D40"/>
      <c r="E40"/>
      <c r="F40"/>
      <c r="G40" s="168" t="s">
        <v>104</v>
      </c>
      <c r="H40" s="168"/>
      <c r="I40" s="168"/>
    </row>
    <row r="41" spans="1:9" ht="15" x14ac:dyDescent="0.25">
      <c r="A41" s="9"/>
      <c r="B41" s="12" t="s">
        <v>105</v>
      </c>
      <c r="C41"/>
      <c r="D41"/>
      <c r="E41"/>
      <c r="F41"/>
      <c r="G41" s="169"/>
      <c r="H41" s="169"/>
      <c r="I41" s="169"/>
    </row>
    <row r="42" spans="1:9" ht="15" x14ac:dyDescent="0.25">
      <c r="B42" s="9" t="s">
        <v>106</v>
      </c>
      <c r="C42"/>
      <c r="D42"/>
      <c r="E42"/>
      <c r="F42"/>
      <c r="G42"/>
      <c r="H42"/>
      <c r="I42"/>
    </row>
    <row r="43" spans="1:9" ht="15" x14ac:dyDescent="0.25">
      <c r="B43" s="9" t="s">
        <v>107</v>
      </c>
      <c r="C43"/>
      <c r="D43"/>
      <c r="E43"/>
      <c r="F43"/>
      <c r="G43"/>
      <c r="H43"/>
      <c r="I43"/>
    </row>
    <row r="44" spans="1:9" ht="15" x14ac:dyDescent="0.25">
      <c r="B44" s="9" t="s">
        <v>108</v>
      </c>
      <c r="C44"/>
      <c r="D44"/>
      <c r="E44"/>
      <c r="F44"/>
      <c r="G44"/>
      <c r="H44"/>
      <c r="I44"/>
    </row>
    <row r="45" spans="1:9" ht="15" x14ac:dyDescent="0.25">
      <c r="B45" s="9" t="s">
        <v>109</v>
      </c>
      <c r="C45"/>
      <c r="D45"/>
      <c r="E45"/>
      <c r="F45"/>
      <c r="G45"/>
      <c r="H45"/>
      <c r="I45"/>
    </row>
    <row r="46" spans="1:9" ht="15" x14ac:dyDescent="0.25">
      <c r="B46" s="9" t="s">
        <v>110</v>
      </c>
      <c r="C46"/>
      <c r="D46"/>
      <c r="E46"/>
      <c r="F46"/>
      <c r="G46"/>
      <c r="H46"/>
      <c r="I46"/>
    </row>
    <row r="47" spans="1:9" ht="15" x14ac:dyDescent="0.25">
      <c r="B47" s="9" t="s">
        <v>111</v>
      </c>
      <c r="C47"/>
      <c r="D47"/>
      <c r="E47"/>
      <c r="F47"/>
      <c r="G47"/>
      <c r="H47"/>
      <c r="I47"/>
    </row>
    <row r="48" spans="1:9" ht="15" x14ac:dyDescent="0.25">
      <c r="B48" s="9" t="s">
        <v>360</v>
      </c>
      <c r="C48"/>
      <c r="D48"/>
      <c r="E48"/>
      <c r="F48"/>
      <c r="G48"/>
      <c r="H48"/>
      <c r="I48"/>
    </row>
    <row r="49" spans="1:9" ht="15" x14ac:dyDescent="0.25">
      <c r="A49" s="9"/>
      <c r="B49"/>
      <c r="C49"/>
      <c r="D49"/>
      <c r="E49"/>
      <c r="F49"/>
      <c r="G49"/>
      <c r="H49"/>
      <c r="I49"/>
    </row>
  </sheetData>
  <mergeCells count="23">
    <mergeCell ref="A1:I1"/>
    <mergeCell ref="A3:I3"/>
    <mergeCell ref="F26:F27"/>
    <mergeCell ref="A6:B6"/>
    <mergeCell ref="C6:F6"/>
    <mergeCell ref="G6:H6"/>
    <mergeCell ref="I6:I7"/>
    <mergeCell ref="A9:A10"/>
    <mergeCell ref="B9:B10"/>
    <mergeCell ref="C9:C10"/>
    <mergeCell ref="D9:D10"/>
    <mergeCell ref="E9:E10"/>
    <mergeCell ref="F9:F10"/>
    <mergeCell ref="H9:H10"/>
    <mergeCell ref="I9:I10"/>
    <mergeCell ref="G26:G27"/>
    <mergeCell ref="H26:H27"/>
    <mergeCell ref="I26:I27"/>
    <mergeCell ref="A26:A27"/>
    <mergeCell ref="B26:B27"/>
    <mergeCell ref="C26:C27"/>
    <mergeCell ref="D26:D27"/>
    <mergeCell ref="E26:E27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&amp;L&amp;A&amp;R&amp;P van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view="pageBreakPreview" topLeftCell="A7" zoomScale="60" zoomScaleNormal="100" workbookViewId="0">
      <selection activeCell="F33" sqref="F33"/>
    </sheetView>
  </sheetViews>
  <sheetFormatPr defaultRowHeight="12.75" x14ac:dyDescent="0.2"/>
  <cols>
    <col min="1" max="7" width="20.7109375" style="1" customWidth="1"/>
    <col min="8" max="16384" width="9.140625" style="1"/>
  </cols>
  <sheetData>
    <row r="1" spans="1:7" ht="27" x14ac:dyDescent="0.2">
      <c r="A1" s="214" t="s">
        <v>2</v>
      </c>
      <c r="B1" s="214"/>
      <c r="C1" s="214"/>
      <c r="D1" s="214"/>
      <c r="E1" s="214"/>
      <c r="F1" s="214"/>
      <c r="G1" s="214"/>
    </row>
    <row r="3" spans="1:7" ht="27" x14ac:dyDescent="0.2">
      <c r="A3" s="214" t="s">
        <v>275</v>
      </c>
      <c r="B3" s="214"/>
      <c r="C3" s="214"/>
      <c r="D3" s="214"/>
      <c r="E3" s="214"/>
      <c r="F3" s="214"/>
      <c r="G3" s="214"/>
    </row>
    <row r="29" spans="1:3" ht="15" x14ac:dyDescent="0.25">
      <c r="A29" s="5"/>
      <c r="B29"/>
      <c r="C29"/>
    </row>
    <row r="30" spans="1:3" ht="14.25" x14ac:dyDescent="0.2">
      <c r="A30" s="170" t="s">
        <v>3</v>
      </c>
      <c r="B30" s="170" t="s">
        <v>4</v>
      </c>
      <c r="C30" s="170" t="s">
        <v>5</v>
      </c>
    </row>
    <row r="31" spans="1:3" ht="30.95" customHeight="1" x14ac:dyDescent="0.2">
      <c r="A31" s="171" t="s">
        <v>6</v>
      </c>
      <c r="B31" s="170" t="s">
        <v>7</v>
      </c>
      <c r="C31" s="170" t="s">
        <v>8</v>
      </c>
    </row>
    <row r="32" spans="1:3" ht="30.95" customHeight="1" x14ac:dyDescent="0.2">
      <c r="A32" s="172" t="s">
        <v>9</v>
      </c>
      <c r="B32" s="170" t="s">
        <v>10</v>
      </c>
      <c r="C32" s="170" t="s">
        <v>11</v>
      </c>
    </row>
    <row r="33" spans="1:3" ht="30.95" customHeight="1" x14ac:dyDescent="0.2">
      <c r="A33" s="173" t="s">
        <v>12</v>
      </c>
      <c r="B33" s="170" t="s">
        <v>13</v>
      </c>
      <c r="C33" s="170" t="s">
        <v>8</v>
      </c>
    </row>
    <row r="34" spans="1:3" ht="30.95" customHeight="1" x14ac:dyDescent="0.2">
      <c r="A34" s="174" t="s">
        <v>14</v>
      </c>
      <c r="B34" s="170" t="s">
        <v>15</v>
      </c>
      <c r="C34" s="170" t="s">
        <v>11</v>
      </c>
    </row>
    <row r="35" spans="1:3" ht="30.95" customHeight="1" x14ac:dyDescent="0.2">
      <c r="A35" s="175" t="s">
        <v>16</v>
      </c>
      <c r="B35" s="170" t="s">
        <v>17</v>
      </c>
      <c r="C35" s="170" t="s">
        <v>18</v>
      </c>
    </row>
    <row r="36" spans="1:3" ht="30.95" customHeight="1" x14ac:dyDescent="0.2">
      <c r="A36" s="176" t="s">
        <v>19</v>
      </c>
      <c r="B36" s="170" t="s">
        <v>20</v>
      </c>
      <c r="C36" s="170" t="s">
        <v>18</v>
      </c>
    </row>
    <row r="37" spans="1:3" ht="15" x14ac:dyDescent="0.25">
      <c r="A37" s="5"/>
      <c r="B37"/>
      <c r="C37"/>
    </row>
  </sheetData>
  <mergeCells count="2">
    <mergeCell ref="A1:G1"/>
    <mergeCell ref="A3:G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&amp;L&amp;A&amp;R&amp;P van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3"/>
  <sheetViews>
    <sheetView view="pageBreakPreview" topLeftCell="A3" zoomScale="85" zoomScaleNormal="100" zoomScaleSheetLayoutView="85" workbookViewId="0">
      <selection activeCell="F75" sqref="F75"/>
    </sheetView>
  </sheetViews>
  <sheetFormatPr defaultRowHeight="12.75" x14ac:dyDescent="0.2"/>
  <cols>
    <col min="1" max="1" width="5.7109375" style="1" customWidth="1"/>
    <col min="2" max="2" width="50.7109375" style="1" customWidth="1"/>
    <col min="3" max="4" width="25.7109375" style="1" customWidth="1"/>
    <col min="5" max="16384" width="9.140625" style="1"/>
  </cols>
  <sheetData>
    <row r="1" spans="1:4" ht="27" x14ac:dyDescent="0.2">
      <c r="A1" s="214" t="s">
        <v>2</v>
      </c>
      <c r="B1" s="214"/>
      <c r="C1" s="214"/>
      <c r="D1" s="214"/>
    </row>
    <row r="3" spans="1:4" ht="27" x14ac:dyDescent="0.2">
      <c r="A3" s="214" t="s">
        <v>276</v>
      </c>
      <c r="B3" s="214"/>
      <c r="C3" s="214"/>
      <c r="D3" s="214"/>
    </row>
    <row r="5" spans="1:4" ht="15" x14ac:dyDescent="0.25">
      <c r="A5" s="11" t="s">
        <v>113</v>
      </c>
      <c r="B5"/>
      <c r="C5"/>
      <c r="D5"/>
    </row>
    <row r="6" spans="1:4" x14ac:dyDescent="0.2">
      <c r="A6" s="177"/>
      <c r="B6" s="177" t="s">
        <v>114</v>
      </c>
      <c r="C6" s="177" t="s">
        <v>115</v>
      </c>
      <c r="D6" s="177" t="s">
        <v>116</v>
      </c>
    </row>
    <row r="7" spans="1:4" x14ac:dyDescent="0.2">
      <c r="A7" s="217" t="s">
        <v>117</v>
      </c>
      <c r="B7" s="177" t="s">
        <v>118</v>
      </c>
      <c r="C7" s="177"/>
      <c r="D7" s="177"/>
    </row>
    <row r="8" spans="1:4" x14ac:dyDescent="0.2">
      <c r="A8" s="217"/>
      <c r="B8" s="178" t="s">
        <v>119</v>
      </c>
      <c r="C8" s="178" t="s">
        <v>134</v>
      </c>
      <c r="D8" s="178" t="s">
        <v>121</v>
      </c>
    </row>
    <row r="9" spans="1:4" x14ac:dyDescent="0.2">
      <c r="A9" s="217"/>
      <c r="B9" s="178" t="s">
        <v>122</v>
      </c>
      <c r="C9" s="178" t="s">
        <v>134</v>
      </c>
      <c r="D9" s="178" t="s">
        <v>123</v>
      </c>
    </row>
    <row r="10" spans="1:4" x14ac:dyDescent="0.2">
      <c r="A10" s="217"/>
      <c r="B10" s="178" t="s">
        <v>124</v>
      </c>
      <c r="C10" s="178" t="s">
        <v>134</v>
      </c>
      <c r="D10" s="178" t="s">
        <v>125</v>
      </c>
    </row>
    <row r="11" spans="1:4" x14ac:dyDescent="0.2">
      <c r="A11" s="217"/>
      <c r="B11" s="177" t="s">
        <v>126</v>
      </c>
      <c r="C11" s="177"/>
      <c r="D11" s="177"/>
    </row>
    <row r="12" spans="1:4" x14ac:dyDescent="0.2">
      <c r="A12" s="217"/>
      <c r="B12" s="178" t="s">
        <v>127</v>
      </c>
      <c r="C12" s="178" t="s">
        <v>134</v>
      </c>
      <c r="D12" s="178" t="s">
        <v>128</v>
      </c>
    </row>
    <row r="13" spans="1:4" x14ac:dyDescent="0.2">
      <c r="A13" s="217"/>
      <c r="B13" s="178" t="s">
        <v>122</v>
      </c>
      <c r="C13" s="178" t="s">
        <v>134</v>
      </c>
      <c r="D13" s="178" t="s">
        <v>130</v>
      </c>
    </row>
    <row r="14" spans="1:4" x14ac:dyDescent="0.2">
      <c r="A14" s="217"/>
      <c r="B14" s="178" t="s">
        <v>124</v>
      </c>
      <c r="C14" s="178" t="s">
        <v>134</v>
      </c>
      <c r="D14" s="178" t="s">
        <v>131</v>
      </c>
    </row>
    <row r="15" spans="1:4" x14ac:dyDescent="0.2">
      <c r="A15" s="217"/>
      <c r="B15" s="177" t="s">
        <v>132</v>
      </c>
      <c r="C15" s="177"/>
      <c r="D15" s="177"/>
    </row>
    <row r="16" spans="1:4" x14ac:dyDescent="0.2">
      <c r="A16" s="217"/>
      <c r="B16" s="178" t="s">
        <v>133</v>
      </c>
      <c r="C16" s="178" t="s">
        <v>134</v>
      </c>
      <c r="D16" s="178"/>
    </row>
    <row r="17" spans="1:4" x14ac:dyDescent="0.2">
      <c r="A17" s="217"/>
      <c r="B17" s="178" t="s">
        <v>135</v>
      </c>
      <c r="C17" s="178" t="s">
        <v>134</v>
      </c>
      <c r="D17" s="178"/>
    </row>
    <row r="18" spans="1:4" x14ac:dyDescent="0.2">
      <c r="A18" s="217" t="s">
        <v>136</v>
      </c>
      <c r="B18" s="177" t="s">
        <v>136</v>
      </c>
      <c r="C18" s="177"/>
      <c r="D18" s="177"/>
    </row>
    <row r="19" spans="1:4" x14ac:dyDescent="0.2">
      <c r="A19" s="217"/>
      <c r="B19" s="178" t="s">
        <v>137</v>
      </c>
      <c r="C19" s="178" t="s">
        <v>134</v>
      </c>
      <c r="D19" s="178" t="s">
        <v>139</v>
      </c>
    </row>
    <row r="20" spans="1:4" ht="24" x14ac:dyDescent="0.2">
      <c r="A20" s="217"/>
      <c r="B20" s="178" t="s">
        <v>140</v>
      </c>
      <c r="C20" s="178" t="s">
        <v>134</v>
      </c>
      <c r="D20" s="178" t="s">
        <v>141</v>
      </c>
    </row>
    <row r="21" spans="1:4" x14ac:dyDescent="0.2">
      <c r="A21" s="217"/>
      <c r="B21" s="178" t="s">
        <v>142</v>
      </c>
      <c r="C21" s="178" t="s">
        <v>134</v>
      </c>
      <c r="D21" s="178"/>
    </row>
    <row r="22" spans="1:4" ht="24" x14ac:dyDescent="0.2">
      <c r="A22" s="217"/>
      <c r="B22" s="178" t="s">
        <v>143</v>
      </c>
      <c r="C22" s="178" t="s">
        <v>120</v>
      </c>
      <c r="D22" s="178" t="s">
        <v>141</v>
      </c>
    </row>
    <row r="23" spans="1:4" x14ac:dyDescent="0.2">
      <c r="A23" s="217"/>
      <c r="B23" s="178" t="s">
        <v>144</v>
      </c>
      <c r="C23" s="178" t="s">
        <v>134</v>
      </c>
      <c r="D23" s="178"/>
    </row>
    <row r="24" spans="1:4" x14ac:dyDescent="0.2">
      <c r="A24" s="217" t="s">
        <v>145</v>
      </c>
      <c r="B24" s="177" t="s">
        <v>146</v>
      </c>
      <c r="C24" s="178"/>
      <c r="D24" s="178"/>
    </row>
    <row r="25" spans="1:4" ht="48" x14ac:dyDescent="0.2">
      <c r="A25" s="217"/>
      <c r="B25" s="178" t="s">
        <v>147</v>
      </c>
      <c r="C25" s="178" t="s">
        <v>129</v>
      </c>
      <c r="D25" s="178" t="s">
        <v>148</v>
      </c>
    </row>
    <row r="26" spans="1:4" x14ac:dyDescent="0.2">
      <c r="A26" s="217"/>
      <c r="B26" s="178" t="s">
        <v>149</v>
      </c>
      <c r="C26" s="218" t="s">
        <v>134</v>
      </c>
      <c r="D26" s="178"/>
    </row>
    <row r="27" spans="1:4" ht="24" x14ac:dyDescent="0.2">
      <c r="A27" s="217"/>
      <c r="B27" s="179" t="s">
        <v>150</v>
      </c>
      <c r="C27" s="218"/>
      <c r="D27" s="178" t="s">
        <v>153</v>
      </c>
    </row>
    <row r="28" spans="1:4" x14ac:dyDescent="0.2">
      <c r="A28" s="217"/>
      <c r="B28" s="179" t="s">
        <v>151</v>
      </c>
      <c r="C28" s="218"/>
      <c r="D28" s="178" t="s">
        <v>154</v>
      </c>
    </row>
    <row r="29" spans="1:4" ht="24" x14ac:dyDescent="0.2">
      <c r="A29" s="217"/>
      <c r="B29" s="179" t="s">
        <v>152</v>
      </c>
      <c r="C29" s="218"/>
      <c r="D29" s="178" t="s">
        <v>155</v>
      </c>
    </row>
    <row r="30" spans="1:4" ht="24" x14ac:dyDescent="0.2">
      <c r="A30" s="217" t="s">
        <v>156</v>
      </c>
      <c r="B30" s="177" t="s">
        <v>157</v>
      </c>
      <c r="C30" s="177"/>
      <c r="D30" s="177"/>
    </row>
    <row r="31" spans="1:4" x14ac:dyDescent="0.2">
      <c r="A31" s="217"/>
      <c r="B31" s="178" t="s">
        <v>158</v>
      </c>
      <c r="C31" s="178" t="s">
        <v>134</v>
      </c>
      <c r="D31" s="178" t="s">
        <v>159</v>
      </c>
    </row>
    <row r="32" spans="1:4" x14ac:dyDescent="0.2">
      <c r="A32" s="217"/>
      <c r="B32" s="178" t="s">
        <v>160</v>
      </c>
      <c r="C32" s="178" t="s">
        <v>134</v>
      </c>
      <c r="D32" s="178" t="s">
        <v>161</v>
      </c>
    </row>
    <row r="33" spans="1:4" x14ac:dyDescent="0.2">
      <c r="A33" s="217"/>
      <c r="B33" s="178" t="s">
        <v>162</v>
      </c>
      <c r="C33" s="178" t="s">
        <v>134</v>
      </c>
      <c r="D33" s="178" t="s">
        <v>163</v>
      </c>
    </row>
    <row r="34" spans="1:4" x14ac:dyDescent="0.2">
      <c r="A34" s="217"/>
      <c r="B34" s="178" t="s">
        <v>164</v>
      </c>
      <c r="C34" s="178" t="s">
        <v>134</v>
      </c>
      <c r="D34" s="178" t="s">
        <v>165</v>
      </c>
    </row>
    <row r="35" spans="1:4" x14ac:dyDescent="0.2">
      <c r="A35" s="217"/>
      <c r="B35" s="178" t="s">
        <v>166</v>
      </c>
      <c r="C35" s="178" t="s">
        <v>134</v>
      </c>
      <c r="D35" s="178" t="s">
        <v>165</v>
      </c>
    </row>
    <row r="36" spans="1:4" x14ac:dyDescent="0.2">
      <c r="A36" s="217"/>
      <c r="B36" s="178" t="s">
        <v>167</v>
      </c>
      <c r="C36" s="178" t="s">
        <v>134</v>
      </c>
      <c r="D36" s="178" t="s">
        <v>168</v>
      </c>
    </row>
    <row r="37" spans="1:4" x14ac:dyDescent="0.2">
      <c r="A37" s="217"/>
      <c r="B37" s="178" t="s">
        <v>169</v>
      </c>
      <c r="C37" s="178" t="s">
        <v>134</v>
      </c>
      <c r="D37" s="178" t="s">
        <v>170</v>
      </c>
    </row>
    <row r="38" spans="1:4" ht="24" x14ac:dyDescent="0.2">
      <c r="A38" s="217"/>
      <c r="B38" s="178" t="s">
        <v>171</v>
      </c>
      <c r="C38" s="178" t="s">
        <v>134</v>
      </c>
      <c r="D38" s="178" t="s">
        <v>168</v>
      </c>
    </row>
    <row r="39" spans="1:4" x14ac:dyDescent="0.2">
      <c r="A39" s="217"/>
      <c r="B39" s="177" t="s">
        <v>172</v>
      </c>
      <c r="C39" s="177"/>
      <c r="D39" s="177"/>
    </row>
    <row r="40" spans="1:4" x14ac:dyDescent="0.2">
      <c r="A40" s="217"/>
      <c r="B40" s="178" t="s">
        <v>173</v>
      </c>
      <c r="C40" s="178" t="s">
        <v>134</v>
      </c>
      <c r="D40" s="178" t="s">
        <v>174</v>
      </c>
    </row>
    <row r="41" spans="1:4" x14ac:dyDescent="0.2">
      <c r="A41" s="217"/>
      <c r="B41" s="177" t="s">
        <v>175</v>
      </c>
      <c r="C41" s="177"/>
      <c r="D41" s="177"/>
    </row>
    <row r="42" spans="1:4" x14ac:dyDescent="0.2">
      <c r="A42" s="217"/>
      <c r="B42" s="178" t="s">
        <v>173</v>
      </c>
      <c r="C42" s="178" t="s">
        <v>134</v>
      </c>
      <c r="D42" s="178" t="s">
        <v>176</v>
      </c>
    </row>
    <row r="43" spans="1:4" x14ac:dyDescent="0.2">
      <c r="A43" s="217"/>
      <c r="B43" s="178" t="s">
        <v>160</v>
      </c>
      <c r="C43" s="178" t="s">
        <v>134</v>
      </c>
      <c r="D43" s="178" t="s">
        <v>177</v>
      </c>
    </row>
    <row r="44" spans="1:4" x14ac:dyDescent="0.2">
      <c r="A44" s="217"/>
      <c r="B44" s="178" t="s">
        <v>162</v>
      </c>
      <c r="C44" s="178" t="s">
        <v>134</v>
      </c>
      <c r="D44" s="178" t="s">
        <v>178</v>
      </c>
    </row>
    <row r="45" spans="1:4" x14ac:dyDescent="0.2">
      <c r="A45" s="217"/>
      <c r="B45" s="178" t="s">
        <v>179</v>
      </c>
      <c r="C45" s="178" t="s">
        <v>134</v>
      </c>
      <c r="D45" s="178" t="s">
        <v>180</v>
      </c>
    </row>
    <row r="46" spans="1:4" x14ac:dyDescent="0.2">
      <c r="A46" s="217"/>
      <c r="B46" s="177" t="s">
        <v>181</v>
      </c>
      <c r="C46" s="178"/>
      <c r="D46" s="177"/>
    </row>
    <row r="47" spans="1:4" x14ac:dyDescent="0.2">
      <c r="A47" s="217"/>
      <c r="B47" s="178" t="s">
        <v>173</v>
      </c>
      <c r="C47" s="178" t="s">
        <v>134</v>
      </c>
      <c r="D47" s="178" t="s">
        <v>182</v>
      </c>
    </row>
    <row r="48" spans="1:4" x14ac:dyDescent="0.2">
      <c r="A48" s="217"/>
      <c r="B48" s="177" t="s">
        <v>183</v>
      </c>
      <c r="C48" s="178"/>
      <c r="D48" s="178"/>
    </row>
    <row r="49" spans="1:4" ht="15" x14ac:dyDescent="0.2">
      <c r="A49" s="217"/>
      <c r="B49" s="178" t="s">
        <v>184</v>
      </c>
      <c r="C49" s="178" t="s">
        <v>134</v>
      </c>
      <c r="D49" s="180"/>
    </row>
    <row r="50" spans="1:4" x14ac:dyDescent="0.2">
      <c r="A50" s="217"/>
      <c r="B50" s="178" t="s">
        <v>185</v>
      </c>
      <c r="C50" s="178" t="s">
        <v>134</v>
      </c>
      <c r="D50" s="178"/>
    </row>
    <row r="51" spans="1:4" x14ac:dyDescent="0.2">
      <c r="A51" s="217" t="s">
        <v>186</v>
      </c>
      <c r="B51" s="177" t="s">
        <v>187</v>
      </c>
      <c r="C51" s="178"/>
      <c r="D51" s="178"/>
    </row>
    <row r="52" spans="1:4" ht="24" x14ac:dyDescent="0.2">
      <c r="A52" s="217"/>
      <c r="B52" s="178" t="s">
        <v>188</v>
      </c>
      <c r="C52" s="178" t="s">
        <v>138</v>
      </c>
      <c r="D52" s="178" t="s">
        <v>189</v>
      </c>
    </row>
    <row r="53" spans="1:4" x14ac:dyDescent="0.2">
      <c r="A53" s="217"/>
      <c r="B53" s="178" t="s">
        <v>190</v>
      </c>
      <c r="C53" s="178" t="s">
        <v>134</v>
      </c>
      <c r="D53" s="178" t="s">
        <v>189</v>
      </c>
    </row>
    <row r="54" spans="1:4" x14ac:dyDescent="0.2">
      <c r="A54" s="217"/>
      <c r="B54" s="177" t="s">
        <v>191</v>
      </c>
      <c r="C54" s="178"/>
      <c r="D54" s="178"/>
    </row>
    <row r="55" spans="1:4" x14ac:dyDescent="0.2">
      <c r="A55" s="217"/>
      <c r="B55" s="178" t="s">
        <v>192</v>
      </c>
      <c r="C55" s="178" t="s">
        <v>138</v>
      </c>
      <c r="D55" s="178" t="s">
        <v>193</v>
      </c>
    </row>
    <row r="56" spans="1:4" x14ac:dyDescent="0.2">
      <c r="A56" s="217"/>
      <c r="B56" s="178" t="s">
        <v>194</v>
      </c>
      <c r="C56" s="178" t="s">
        <v>134</v>
      </c>
      <c r="D56" s="178"/>
    </row>
    <row r="57" spans="1:4" ht="24" x14ac:dyDescent="0.2">
      <c r="A57" s="217"/>
      <c r="B57" s="178" t="s">
        <v>195</v>
      </c>
      <c r="C57" s="178" t="s">
        <v>138</v>
      </c>
      <c r="D57" s="178"/>
    </row>
    <row r="58" spans="1:4" x14ac:dyDescent="0.2">
      <c r="A58" s="217"/>
      <c r="B58" s="178" t="s">
        <v>222</v>
      </c>
      <c r="C58" s="178" t="s">
        <v>134</v>
      </c>
      <c r="D58" s="178"/>
    </row>
    <row r="59" spans="1:4" x14ac:dyDescent="0.2">
      <c r="A59" s="217"/>
      <c r="B59" s="178" t="s">
        <v>223</v>
      </c>
      <c r="C59" s="178" t="s">
        <v>134</v>
      </c>
      <c r="D59" s="178"/>
    </row>
    <row r="60" spans="1:4" x14ac:dyDescent="0.2">
      <c r="A60" s="217"/>
      <c r="B60" s="177" t="s">
        <v>196</v>
      </c>
      <c r="C60" s="178"/>
      <c r="D60" s="178"/>
    </row>
    <row r="61" spans="1:4" x14ac:dyDescent="0.2">
      <c r="A61" s="217"/>
      <c r="B61" s="178" t="s">
        <v>197</v>
      </c>
      <c r="C61" s="178" t="s">
        <v>198</v>
      </c>
      <c r="D61" s="178" t="s">
        <v>199</v>
      </c>
    </row>
    <row r="62" spans="1:4" x14ac:dyDescent="0.2">
      <c r="A62" s="217"/>
      <c r="B62" s="178" t="s">
        <v>200</v>
      </c>
      <c r="C62" s="178" t="s">
        <v>198</v>
      </c>
      <c r="D62" s="178" t="s">
        <v>199</v>
      </c>
    </row>
    <row r="63" spans="1:4" x14ac:dyDescent="0.2">
      <c r="A63" s="217"/>
      <c r="B63" s="178" t="s">
        <v>201</v>
      </c>
      <c r="C63" s="178" t="s">
        <v>134</v>
      </c>
      <c r="D63" s="178" t="s">
        <v>199</v>
      </c>
    </row>
    <row r="64" spans="1:4" x14ac:dyDescent="0.2">
      <c r="A64" s="217"/>
      <c r="B64" s="178" t="s">
        <v>202</v>
      </c>
      <c r="C64" s="178" t="s">
        <v>134</v>
      </c>
      <c r="D64" s="178" t="s">
        <v>199</v>
      </c>
    </row>
    <row r="65" spans="1:4" x14ac:dyDescent="0.2">
      <c r="A65" s="217" t="s">
        <v>203</v>
      </c>
      <c r="B65" s="177" t="s">
        <v>204</v>
      </c>
      <c r="C65" s="178"/>
      <c r="D65" s="178"/>
    </row>
    <row r="66" spans="1:4" x14ac:dyDescent="0.2">
      <c r="A66" s="217"/>
      <c r="B66" s="178" t="s">
        <v>205</v>
      </c>
      <c r="C66" s="178" t="s">
        <v>198</v>
      </c>
      <c r="D66" s="178"/>
    </row>
    <row r="67" spans="1:4" ht="24" x14ac:dyDescent="0.2">
      <c r="A67" s="217"/>
      <c r="B67" s="178" t="s">
        <v>206</v>
      </c>
      <c r="C67" s="178" t="s">
        <v>138</v>
      </c>
      <c r="D67" s="178"/>
    </row>
    <row r="68" spans="1:4" x14ac:dyDescent="0.2">
      <c r="A68" s="217"/>
      <c r="B68" s="178" t="s">
        <v>207</v>
      </c>
      <c r="C68" s="178" t="s">
        <v>134</v>
      </c>
      <c r="D68" s="178"/>
    </row>
    <row r="69" spans="1:4" x14ac:dyDescent="0.2">
      <c r="A69" s="217"/>
      <c r="B69" s="178" t="s">
        <v>221</v>
      </c>
      <c r="C69" s="178" t="s">
        <v>134</v>
      </c>
      <c r="D69" s="178" t="s">
        <v>141</v>
      </c>
    </row>
    <row r="70" spans="1:4" x14ac:dyDescent="0.2">
      <c r="A70" s="178"/>
      <c r="B70" s="178"/>
      <c r="C70" s="178"/>
      <c r="D70" s="178"/>
    </row>
    <row r="71" spans="1:4" ht="15" x14ac:dyDescent="0.25">
      <c r="A71" s="12"/>
      <c r="B71"/>
      <c r="C71"/>
      <c r="D71"/>
    </row>
    <row r="72" spans="1:4" ht="15" x14ac:dyDescent="0.25">
      <c r="A72" s="6" t="s">
        <v>208</v>
      </c>
      <c r="B72"/>
      <c r="C72"/>
      <c r="D72"/>
    </row>
    <row r="73" spans="1:4" x14ac:dyDescent="0.2">
      <c r="A73" s="177"/>
      <c r="B73" s="177" t="s">
        <v>114</v>
      </c>
      <c r="C73" s="177" t="s">
        <v>115</v>
      </c>
      <c r="D73" s="177" t="s">
        <v>116</v>
      </c>
    </row>
    <row r="74" spans="1:4" x14ac:dyDescent="0.2">
      <c r="A74" s="217" t="s">
        <v>209</v>
      </c>
      <c r="B74" s="177" t="s">
        <v>210</v>
      </c>
      <c r="C74" s="178"/>
      <c r="D74" s="178"/>
    </row>
    <row r="75" spans="1:4" ht="24" x14ac:dyDescent="0.2">
      <c r="A75" s="217"/>
      <c r="B75" s="178" t="s">
        <v>211</v>
      </c>
      <c r="C75" s="178" t="s">
        <v>138</v>
      </c>
      <c r="D75" s="178">
        <v>1</v>
      </c>
    </row>
    <row r="76" spans="1:4" x14ac:dyDescent="0.2">
      <c r="A76" s="217"/>
      <c r="B76" s="178" t="s">
        <v>212</v>
      </c>
      <c r="C76" s="178" t="s">
        <v>138</v>
      </c>
      <c r="D76" s="178">
        <v>1</v>
      </c>
    </row>
    <row r="77" spans="1:4" x14ac:dyDescent="0.2">
      <c r="A77" s="217" t="s">
        <v>213</v>
      </c>
      <c r="B77" s="177" t="s">
        <v>214</v>
      </c>
      <c r="C77" s="178"/>
      <c r="D77" s="178"/>
    </row>
    <row r="78" spans="1:4" ht="36" x14ac:dyDescent="0.2">
      <c r="A78" s="217"/>
      <c r="B78" s="178" t="s">
        <v>215</v>
      </c>
      <c r="C78" s="178" t="s">
        <v>216</v>
      </c>
      <c r="D78" s="178" t="s">
        <v>121</v>
      </c>
    </row>
    <row r="79" spans="1:4" x14ac:dyDescent="0.2">
      <c r="A79" s="217"/>
      <c r="B79" s="178" t="s">
        <v>217</v>
      </c>
      <c r="C79" s="178" t="s">
        <v>216</v>
      </c>
      <c r="D79" s="178">
        <v>1</v>
      </c>
    </row>
    <row r="80" spans="1:4" x14ac:dyDescent="0.2">
      <c r="A80" s="217"/>
      <c r="B80" s="178" t="s">
        <v>218</v>
      </c>
      <c r="C80" s="178" t="s">
        <v>216</v>
      </c>
      <c r="D80" s="178"/>
    </row>
    <row r="81" spans="1:4" ht="24" x14ac:dyDescent="0.2">
      <c r="A81" s="217"/>
      <c r="B81" s="178" t="s">
        <v>219</v>
      </c>
      <c r="C81" s="178" t="s">
        <v>220</v>
      </c>
      <c r="D81" s="178"/>
    </row>
    <row r="82" spans="1:4" ht="15" x14ac:dyDescent="0.25">
      <c r="A82" s="9"/>
      <c r="B82"/>
      <c r="C82"/>
      <c r="D82"/>
    </row>
    <row r="83" spans="1:4" ht="15" x14ac:dyDescent="0.25">
      <c r="A83" s="10"/>
      <c r="B83"/>
      <c r="C83"/>
      <c r="D83"/>
    </row>
  </sheetData>
  <mergeCells count="11">
    <mergeCell ref="A30:A50"/>
    <mergeCell ref="A51:A64"/>
    <mergeCell ref="A65:A69"/>
    <mergeCell ref="A74:A76"/>
    <mergeCell ref="A77:A81"/>
    <mergeCell ref="A1:D1"/>
    <mergeCell ref="A3:D3"/>
    <mergeCell ref="A7:A17"/>
    <mergeCell ref="A18:A23"/>
    <mergeCell ref="A24:A29"/>
    <mergeCell ref="C26:C29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&amp;L&amp;A&amp;R&amp;P van &amp;N</oddFooter>
  </headerFooter>
  <rowBreaks count="1" manualBreakCount="1">
    <brk id="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71"/>
  <sheetViews>
    <sheetView view="pageBreakPreview" zoomScaleNormal="100" zoomScaleSheetLayoutView="100" workbookViewId="0">
      <selection activeCell="AA22" sqref="AA21:AA22"/>
    </sheetView>
  </sheetViews>
  <sheetFormatPr defaultRowHeight="12.75" x14ac:dyDescent="0.2"/>
  <cols>
    <col min="1" max="1" width="9.7109375" style="1" customWidth="1"/>
    <col min="2" max="26" width="7.7109375" style="1" customWidth="1"/>
    <col min="27" max="16384" width="9.140625" style="1"/>
  </cols>
  <sheetData>
    <row r="1" spans="1:27" ht="27" x14ac:dyDescent="0.2">
      <c r="A1" s="214" t="s">
        <v>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</row>
    <row r="3" spans="1:27" ht="27" x14ac:dyDescent="0.2">
      <c r="A3" s="214" t="s">
        <v>277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</row>
    <row r="5" spans="1:27" ht="27" x14ac:dyDescent="0.2">
      <c r="A5" s="219" t="s">
        <v>398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</row>
    <row r="7" spans="1:27" x14ac:dyDescent="0.2">
      <c r="A7" s="14" t="s">
        <v>274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7" x14ac:dyDescent="0.2">
      <c r="A8" s="16" t="s">
        <v>224</v>
      </c>
      <c r="B8" s="17">
        <v>2022</v>
      </c>
      <c r="C8" s="18"/>
      <c r="D8" s="19"/>
      <c r="E8" s="19"/>
      <c r="F8" s="20"/>
      <c r="G8" s="17">
        <v>2021</v>
      </c>
      <c r="H8" s="18"/>
      <c r="I8" s="19"/>
      <c r="J8" s="19"/>
      <c r="K8" s="20"/>
      <c r="L8" s="17">
        <v>2020</v>
      </c>
      <c r="M8" s="18"/>
      <c r="N8" s="19"/>
      <c r="O8" s="19"/>
      <c r="P8" s="20"/>
      <c r="Q8" s="17">
        <v>2019</v>
      </c>
      <c r="R8" s="18"/>
      <c r="S8" s="19"/>
      <c r="T8" s="19"/>
      <c r="U8" s="20"/>
      <c r="V8" s="17">
        <v>2018</v>
      </c>
      <c r="W8" s="18"/>
      <c r="X8" s="19"/>
      <c r="Y8" s="19"/>
      <c r="Z8" s="20"/>
    </row>
    <row r="9" spans="1:27" x14ac:dyDescent="0.2">
      <c r="A9" s="21"/>
      <c r="B9" s="21" t="s">
        <v>225</v>
      </c>
      <c r="C9" s="22"/>
      <c r="D9" s="23" t="s">
        <v>226</v>
      </c>
      <c r="E9" s="23" t="s">
        <v>227</v>
      </c>
      <c r="F9" s="24"/>
      <c r="G9" s="21" t="s">
        <v>225</v>
      </c>
      <c r="H9" s="22"/>
      <c r="I9" s="23" t="s">
        <v>226</v>
      </c>
      <c r="J9" s="23" t="s">
        <v>227</v>
      </c>
      <c r="K9" s="24"/>
      <c r="L9" s="21" t="s">
        <v>225</v>
      </c>
      <c r="M9" s="22"/>
      <c r="N9" s="23" t="s">
        <v>226</v>
      </c>
      <c r="O9" s="23" t="s">
        <v>227</v>
      </c>
      <c r="P9" s="24"/>
      <c r="Q9" s="21" t="s">
        <v>225</v>
      </c>
      <c r="R9" s="22"/>
      <c r="S9" s="23" t="s">
        <v>226</v>
      </c>
      <c r="T9" s="23" t="s">
        <v>227</v>
      </c>
      <c r="U9" s="24"/>
      <c r="V9" s="21" t="s">
        <v>225</v>
      </c>
      <c r="W9" s="22"/>
      <c r="X9" s="23" t="s">
        <v>226</v>
      </c>
      <c r="Y9" s="23" t="s">
        <v>227</v>
      </c>
      <c r="Z9" s="24"/>
    </row>
    <row r="10" spans="1:27" x14ac:dyDescent="0.2">
      <c r="A10" s="25" t="s">
        <v>228</v>
      </c>
      <c r="B10" s="26" t="s">
        <v>229</v>
      </c>
      <c r="C10" s="27"/>
      <c r="D10" s="27"/>
      <c r="E10" s="27" t="s">
        <v>226</v>
      </c>
      <c r="F10" s="28" t="s">
        <v>230</v>
      </c>
      <c r="G10" s="26" t="s">
        <v>229</v>
      </c>
      <c r="H10" s="27"/>
      <c r="I10" s="27"/>
      <c r="J10" s="27" t="s">
        <v>226</v>
      </c>
      <c r="K10" s="28" t="s">
        <v>230</v>
      </c>
      <c r="L10" s="26" t="s">
        <v>229</v>
      </c>
      <c r="M10" s="27"/>
      <c r="N10" s="27"/>
      <c r="O10" s="27" t="s">
        <v>226</v>
      </c>
      <c r="P10" s="28" t="s">
        <v>230</v>
      </c>
      <c r="Q10" s="26" t="s">
        <v>229</v>
      </c>
      <c r="R10" s="27"/>
      <c r="S10" s="27"/>
      <c r="T10" s="27" t="s">
        <v>226</v>
      </c>
      <c r="U10" s="28" t="s">
        <v>230</v>
      </c>
      <c r="V10" s="26" t="s">
        <v>229</v>
      </c>
      <c r="W10" s="27"/>
      <c r="X10" s="27"/>
      <c r="Y10" s="27" t="s">
        <v>226</v>
      </c>
      <c r="Z10" s="28" t="s">
        <v>230</v>
      </c>
    </row>
    <row r="11" spans="1:27" x14ac:dyDescent="0.2">
      <c r="A11" s="29" t="s">
        <v>231</v>
      </c>
      <c r="B11" s="30">
        <v>4418</v>
      </c>
      <c r="C11" s="31">
        <v>0.05</v>
      </c>
      <c r="D11" s="32">
        <v>292</v>
      </c>
      <c r="E11" s="33">
        <v>4126</v>
      </c>
      <c r="F11" s="34">
        <v>13</v>
      </c>
      <c r="G11" s="30">
        <v>4454</v>
      </c>
      <c r="H11" s="31">
        <f>G11/G$23</f>
        <v>6.2788992895003948E-2</v>
      </c>
      <c r="I11" s="32">
        <v>309</v>
      </c>
      <c r="J11" s="33">
        <f t="shared" ref="J11:J22" si="0">G11-I11</f>
        <v>4145</v>
      </c>
      <c r="K11" s="34">
        <v>13</v>
      </c>
      <c r="L11" s="30">
        <v>3673</v>
      </c>
      <c r="M11" s="31">
        <f>L11/L$23</f>
        <v>4.6885371457748279E-2</v>
      </c>
      <c r="N11" s="32">
        <v>250</v>
      </c>
      <c r="O11" s="33">
        <f t="shared" ref="O11:O22" si="1">L11-N11</f>
        <v>3423</v>
      </c>
      <c r="P11" s="34">
        <v>10</v>
      </c>
      <c r="Q11" s="30">
        <v>3691</v>
      </c>
      <c r="R11" s="31">
        <f>Q11/Q$23</f>
        <v>7.3248660448501687E-2</v>
      </c>
      <c r="S11" s="32">
        <v>218</v>
      </c>
      <c r="T11" s="33">
        <f t="shared" ref="T11:T22" si="2">Q11-S11</f>
        <v>3473</v>
      </c>
      <c r="U11" s="34">
        <v>5</v>
      </c>
      <c r="V11" s="35">
        <v>4783</v>
      </c>
      <c r="W11" s="31">
        <f>V11/V$23</f>
        <v>9.4194336129820005E-2</v>
      </c>
      <c r="X11" s="32">
        <v>259</v>
      </c>
      <c r="Y11" s="33">
        <f t="shared" ref="Y11:Y22" si="3">V11-X11</f>
        <v>4524</v>
      </c>
      <c r="Z11" s="34">
        <v>9</v>
      </c>
    </row>
    <row r="12" spans="1:27" x14ac:dyDescent="0.2">
      <c r="A12" s="29" t="s">
        <v>232</v>
      </c>
      <c r="B12" s="30">
        <v>7552</v>
      </c>
      <c r="C12" s="31">
        <v>0.08</v>
      </c>
      <c r="D12" s="36">
        <v>322</v>
      </c>
      <c r="E12" s="37">
        <v>7230</v>
      </c>
      <c r="F12" s="34">
        <v>25</v>
      </c>
      <c r="G12" s="30">
        <v>5101</v>
      </c>
      <c r="H12" s="31">
        <f t="shared" ref="H12:H22" si="4">G12/G$23</f>
        <v>7.1909890605616325E-2</v>
      </c>
      <c r="I12" s="36">
        <v>334</v>
      </c>
      <c r="J12" s="37">
        <f t="shared" si="0"/>
        <v>4767</v>
      </c>
      <c r="K12" s="34">
        <v>13</v>
      </c>
      <c r="L12" s="30">
        <v>3506</v>
      </c>
      <c r="M12" s="31">
        <f t="shared" ref="M12:M22" si="5">L12/L$23</f>
        <v>4.4753637988256316E-2</v>
      </c>
      <c r="N12" s="36">
        <v>312</v>
      </c>
      <c r="O12" s="37">
        <f t="shared" si="1"/>
        <v>3194</v>
      </c>
      <c r="P12" s="34">
        <v>4</v>
      </c>
      <c r="Q12" s="30">
        <v>3950</v>
      </c>
      <c r="R12" s="31">
        <f t="shared" ref="R12:R22" si="6">Q12/Q$23</f>
        <v>7.8388569160547733E-2</v>
      </c>
      <c r="S12" s="36">
        <v>306</v>
      </c>
      <c r="T12" s="37">
        <f t="shared" si="2"/>
        <v>3644</v>
      </c>
      <c r="U12" s="34">
        <v>7</v>
      </c>
      <c r="V12" s="35">
        <v>3473</v>
      </c>
      <c r="W12" s="31">
        <f t="shared" ref="W12:W22" si="7">V12/V$23</f>
        <v>6.8395761944149036E-2</v>
      </c>
      <c r="X12" s="36">
        <v>223</v>
      </c>
      <c r="Y12" s="37">
        <f t="shared" si="3"/>
        <v>3250</v>
      </c>
      <c r="Z12" s="34">
        <v>7</v>
      </c>
    </row>
    <row r="13" spans="1:27" x14ac:dyDescent="0.2">
      <c r="A13" s="29" t="s">
        <v>233</v>
      </c>
      <c r="B13" s="30">
        <v>10979</v>
      </c>
      <c r="C13" s="31">
        <v>0.12</v>
      </c>
      <c r="D13" s="36">
        <v>520</v>
      </c>
      <c r="E13" s="37">
        <v>10459</v>
      </c>
      <c r="F13" s="34">
        <v>44</v>
      </c>
      <c r="G13" s="30">
        <v>7286</v>
      </c>
      <c r="H13" s="31">
        <f t="shared" si="4"/>
        <v>0.10271230404871998</v>
      </c>
      <c r="I13" s="36">
        <v>551</v>
      </c>
      <c r="J13" s="37">
        <f t="shared" si="0"/>
        <v>6735</v>
      </c>
      <c r="K13" s="34">
        <v>28</v>
      </c>
      <c r="L13" s="30">
        <v>6986</v>
      </c>
      <c r="M13" s="31">
        <f t="shared" si="5"/>
        <v>8.9175389328567778E-2</v>
      </c>
      <c r="N13" s="36">
        <v>495</v>
      </c>
      <c r="O13" s="37">
        <f t="shared" si="1"/>
        <v>6491</v>
      </c>
      <c r="P13" s="34">
        <v>16</v>
      </c>
      <c r="Q13" s="30">
        <v>4610</v>
      </c>
      <c r="R13" s="31">
        <f t="shared" si="6"/>
        <v>9.1486406032943043E-2</v>
      </c>
      <c r="S13" s="36">
        <v>382</v>
      </c>
      <c r="T13" s="37">
        <f t="shared" si="2"/>
        <v>4228</v>
      </c>
      <c r="U13" s="34">
        <v>11</v>
      </c>
      <c r="V13" s="35">
        <v>4168</v>
      </c>
      <c r="W13" s="31">
        <f t="shared" si="7"/>
        <v>8.2082791760211118E-2</v>
      </c>
      <c r="X13" s="36">
        <v>311</v>
      </c>
      <c r="Y13" s="37">
        <f t="shared" si="3"/>
        <v>3857</v>
      </c>
      <c r="Z13" s="34">
        <v>5</v>
      </c>
    </row>
    <row r="14" spans="1:27" x14ac:dyDescent="0.2">
      <c r="A14" s="29" t="s">
        <v>234</v>
      </c>
      <c r="B14" s="30"/>
      <c r="C14" s="31">
        <f t="shared" ref="C14:C22" si="8">B14/B$23</f>
        <v>0</v>
      </c>
      <c r="D14" s="36"/>
      <c r="E14" s="37">
        <f t="shared" ref="E14:E22" si="9">B14-D14</f>
        <v>0</v>
      </c>
      <c r="F14" s="34"/>
      <c r="G14" s="30">
        <v>6902</v>
      </c>
      <c r="H14" s="31">
        <f t="shared" si="4"/>
        <v>9.7298973722792378E-2</v>
      </c>
      <c r="I14" s="36">
        <v>600</v>
      </c>
      <c r="J14" s="37">
        <v>6192</v>
      </c>
      <c r="K14" s="34">
        <v>27</v>
      </c>
      <c r="L14" s="30">
        <v>10437</v>
      </c>
      <c r="M14" s="31">
        <f t="shared" si="5"/>
        <v>0.13322695940770998</v>
      </c>
      <c r="N14" s="36">
        <v>789</v>
      </c>
      <c r="O14" s="37">
        <f t="shared" si="1"/>
        <v>9648</v>
      </c>
      <c r="P14" s="34">
        <v>31</v>
      </c>
      <c r="Q14" s="30">
        <v>5582</v>
      </c>
      <c r="R14" s="31">
        <f t="shared" si="6"/>
        <v>0.11077594760865252</v>
      </c>
      <c r="S14" s="36">
        <v>507</v>
      </c>
      <c r="T14" s="37">
        <f t="shared" si="2"/>
        <v>5075</v>
      </c>
      <c r="U14" s="34">
        <v>16</v>
      </c>
      <c r="V14" s="35">
        <v>5495</v>
      </c>
      <c r="W14" s="31">
        <f t="shared" si="7"/>
        <v>0.10821615660325337</v>
      </c>
      <c r="X14" s="36">
        <v>461</v>
      </c>
      <c r="Y14" s="37">
        <f t="shared" si="3"/>
        <v>5034</v>
      </c>
      <c r="Z14" s="34">
        <v>16</v>
      </c>
    </row>
    <row r="15" spans="1:27" x14ac:dyDescent="0.2">
      <c r="A15" s="29" t="s">
        <v>235</v>
      </c>
      <c r="B15" s="30"/>
      <c r="C15" s="31">
        <f t="shared" si="8"/>
        <v>0</v>
      </c>
      <c r="D15" s="36"/>
      <c r="E15" s="37">
        <f t="shared" si="9"/>
        <v>0</v>
      </c>
      <c r="F15" s="34"/>
      <c r="G15" s="30">
        <v>6599</v>
      </c>
      <c r="H15" s="31">
        <f t="shared" si="4"/>
        <v>9.3027517762490131E-2</v>
      </c>
      <c r="I15" s="36">
        <v>605</v>
      </c>
      <c r="J15" s="37">
        <v>6094</v>
      </c>
      <c r="K15" s="34">
        <v>24</v>
      </c>
      <c r="L15" s="30">
        <v>8166</v>
      </c>
      <c r="M15" s="31">
        <f t="shared" si="5"/>
        <v>0.10423793719683432</v>
      </c>
      <c r="N15" s="36">
        <v>768</v>
      </c>
      <c r="O15" s="37">
        <f t="shared" si="1"/>
        <v>7398</v>
      </c>
      <c r="P15" s="34">
        <v>44</v>
      </c>
      <c r="Q15" s="30">
        <v>4913</v>
      </c>
      <c r="R15" s="31">
        <f t="shared" si="6"/>
        <v>9.7499503869815443E-2</v>
      </c>
      <c r="S15" s="36">
        <v>569</v>
      </c>
      <c r="T15" s="37">
        <f t="shared" si="2"/>
        <v>4344</v>
      </c>
      <c r="U15" s="34">
        <v>16</v>
      </c>
      <c r="V15" s="35">
        <v>5267</v>
      </c>
      <c r="W15" s="31">
        <f t="shared" si="7"/>
        <v>0.10372602308086179</v>
      </c>
      <c r="X15" s="36">
        <v>545</v>
      </c>
      <c r="Y15" s="37">
        <f t="shared" si="3"/>
        <v>4722</v>
      </c>
      <c r="Z15" s="34">
        <v>20</v>
      </c>
    </row>
    <row r="16" spans="1:27" x14ac:dyDescent="0.2">
      <c r="A16" s="29" t="s">
        <v>236</v>
      </c>
      <c r="B16" s="30"/>
      <c r="C16" s="31">
        <f t="shared" si="8"/>
        <v>0</v>
      </c>
      <c r="D16" s="36"/>
      <c r="E16" s="37">
        <f t="shared" si="9"/>
        <v>0</v>
      </c>
      <c r="F16" s="34"/>
      <c r="G16" s="30">
        <v>8665</v>
      </c>
      <c r="H16" s="31">
        <f t="shared" si="4"/>
        <v>0.12215236269313184</v>
      </c>
      <c r="I16" s="36">
        <v>632</v>
      </c>
      <c r="J16" s="37">
        <v>8035</v>
      </c>
      <c r="K16" s="34">
        <v>12</v>
      </c>
      <c r="L16" s="30">
        <v>6841</v>
      </c>
      <c r="M16" s="31">
        <f t="shared" si="5"/>
        <v>8.7324483022721472E-2</v>
      </c>
      <c r="N16" s="36">
        <v>662</v>
      </c>
      <c r="O16" s="37">
        <f t="shared" si="1"/>
        <v>6179</v>
      </c>
      <c r="P16" s="34">
        <v>14</v>
      </c>
      <c r="Q16" s="30">
        <v>4554</v>
      </c>
      <c r="R16" s="31">
        <f t="shared" si="6"/>
        <v>9.037507441952769E-2</v>
      </c>
      <c r="S16" s="36">
        <v>541</v>
      </c>
      <c r="T16" s="37">
        <f t="shared" si="2"/>
        <v>4013</v>
      </c>
      <c r="U16" s="34">
        <v>13</v>
      </c>
      <c r="V16" s="35">
        <v>4686</v>
      </c>
      <c r="W16" s="31">
        <f t="shared" si="7"/>
        <v>9.2284060025995512E-2</v>
      </c>
      <c r="X16" s="36">
        <v>502</v>
      </c>
      <c r="Y16" s="37">
        <f t="shared" si="3"/>
        <v>4184</v>
      </c>
      <c r="Z16" s="34">
        <v>10</v>
      </c>
    </row>
    <row r="17" spans="1:27" x14ac:dyDescent="0.2">
      <c r="A17" s="29" t="s">
        <v>237</v>
      </c>
      <c r="B17" s="30"/>
      <c r="C17" s="31">
        <f t="shared" si="8"/>
        <v>0</v>
      </c>
      <c r="D17" s="36"/>
      <c r="E17" s="37">
        <f t="shared" si="9"/>
        <v>0</v>
      </c>
      <c r="F17" s="34"/>
      <c r="G17" s="30">
        <v>7196</v>
      </c>
      <c r="H17" s="31">
        <f t="shared" si="4"/>
        <v>0.10144355475358069</v>
      </c>
      <c r="I17" s="36">
        <v>562</v>
      </c>
      <c r="J17" s="37">
        <v>6634</v>
      </c>
      <c r="K17" s="34">
        <v>14</v>
      </c>
      <c r="L17" s="30">
        <v>7457</v>
      </c>
      <c r="M17" s="31">
        <f t="shared" si="5"/>
        <v>9.5187643604799588E-2</v>
      </c>
      <c r="N17" s="36">
        <v>575</v>
      </c>
      <c r="O17" s="37">
        <f t="shared" si="1"/>
        <v>6882</v>
      </c>
      <c r="P17" s="34">
        <v>25</v>
      </c>
      <c r="Q17" s="30">
        <v>4844</v>
      </c>
      <c r="R17" s="31">
        <f t="shared" si="6"/>
        <v>9.6130184560428655E-2</v>
      </c>
      <c r="S17" s="36">
        <v>484</v>
      </c>
      <c r="T17" s="37">
        <f t="shared" si="2"/>
        <v>4360</v>
      </c>
      <c r="U17" s="34">
        <v>11</v>
      </c>
      <c r="V17" s="35">
        <v>3936</v>
      </c>
      <c r="W17" s="31">
        <f t="shared" si="7"/>
        <v>7.7513883965496869E-2</v>
      </c>
      <c r="X17" s="36">
        <v>362</v>
      </c>
      <c r="Y17" s="37">
        <f t="shared" si="3"/>
        <v>3574</v>
      </c>
      <c r="Z17" s="34">
        <v>7</v>
      </c>
    </row>
    <row r="18" spans="1:27" x14ac:dyDescent="0.2">
      <c r="A18" s="29" t="s">
        <v>238</v>
      </c>
      <c r="B18" s="30"/>
      <c r="C18" s="31">
        <f t="shared" si="8"/>
        <v>0</v>
      </c>
      <c r="D18" s="36"/>
      <c r="E18" s="37">
        <f t="shared" si="9"/>
        <v>0</v>
      </c>
      <c r="F18" s="34"/>
      <c r="G18" s="30">
        <v>5963</v>
      </c>
      <c r="H18" s="31">
        <f t="shared" si="4"/>
        <v>8.4061689410172544E-2</v>
      </c>
      <c r="I18" s="36">
        <v>554</v>
      </c>
      <c r="J18" s="37">
        <v>5409</v>
      </c>
      <c r="K18" s="34">
        <v>12</v>
      </c>
      <c r="L18" s="30">
        <v>6946</v>
      </c>
      <c r="M18" s="31">
        <f t="shared" si="5"/>
        <v>8.8664794485575696E-2</v>
      </c>
      <c r="N18" s="36">
        <v>470</v>
      </c>
      <c r="O18" s="37">
        <f t="shared" si="1"/>
        <v>6476</v>
      </c>
      <c r="P18" s="34">
        <v>20</v>
      </c>
      <c r="Q18" s="30">
        <v>4346</v>
      </c>
      <c r="R18" s="31">
        <f t="shared" si="6"/>
        <v>8.6247271283984919E-2</v>
      </c>
      <c r="S18" s="36">
        <v>425</v>
      </c>
      <c r="T18" s="37">
        <f t="shared" si="2"/>
        <v>3921</v>
      </c>
      <c r="U18" s="34">
        <v>7</v>
      </c>
      <c r="V18" s="35">
        <v>4787</v>
      </c>
      <c r="W18" s="31">
        <f t="shared" si="7"/>
        <v>9.427311040214266E-2</v>
      </c>
      <c r="X18" s="36">
        <v>381</v>
      </c>
      <c r="Y18" s="37">
        <f t="shared" si="3"/>
        <v>4406</v>
      </c>
      <c r="Z18" s="34">
        <v>13</v>
      </c>
    </row>
    <row r="19" spans="1:27" x14ac:dyDescent="0.2">
      <c r="A19" s="29" t="s">
        <v>239</v>
      </c>
      <c r="B19" s="30"/>
      <c r="C19" s="31">
        <f t="shared" si="8"/>
        <v>0</v>
      </c>
      <c r="D19" s="36"/>
      <c r="E19" s="37">
        <f t="shared" si="9"/>
        <v>0</v>
      </c>
      <c r="F19" s="34"/>
      <c r="G19" s="30">
        <v>5380</v>
      </c>
      <c r="H19" s="31">
        <f t="shared" si="4"/>
        <v>7.5843013420548097E-2</v>
      </c>
      <c r="I19" s="36">
        <v>469</v>
      </c>
      <c r="J19" s="37">
        <v>5144</v>
      </c>
      <c r="K19" s="34">
        <v>19</v>
      </c>
      <c r="L19" s="30">
        <v>6567</v>
      </c>
      <c r="M19" s="31">
        <f t="shared" si="5"/>
        <v>8.3826908348225676E-2</v>
      </c>
      <c r="N19" s="36">
        <v>449</v>
      </c>
      <c r="O19" s="37">
        <f t="shared" si="1"/>
        <v>6118</v>
      </c>
      <c r="P19" s="34">
        <v>20</v>
      </c>
      <c r="Q19" s="30">
        <v>3776</v>
      </c>
      <c r="R19" s="31">
        <f t="shared" si="6"/>
        <v>7.4935503076007146E-2</v>
      </c>
      <c r="S19" s="36">
        <v>371</v>
      </c>
      <c r="T19" s="37">
        <f t="shared" si="2"/>
        <v>3405</v>
      </c>
      <c r="U19" s="34">
        <v>15</v>
      </c>
      <c r="V19" s="35">
        <v>3725</v>
      </c>
      <c r="W19" s="31">
        <f t="shared" si="7"/>
        <v>7.3358541100476585E-2</v>
      </c>
      <c r="X19" s="36">
        <v>333</v>
      </c>
      <c r="Y19" s="37">
        <f t="shared" si="3"/>
        <v>3392</v>
      </c>
      <c r="Z19" s="34">
        <v>11</v>
      </c>
    </row>
    <row r="20" spans="1:27" x14ac:dyDescent="0.2">
      <c r="A20" s="29" t="s">
        <v>240</v>
      </c>
      <c r="B20" s="30"/>
      <c r="C20" s="31">
        <f t="shared" si="8"/>
        <v>0</v>
      </c>
      <c r="D20" s="36"/>
      <c r="E20" s="37">
        <f t="shared" si="9"/>
        <v>0</v>
      </c>
      <c r="F20" s="34"/>
      <c r="G20" s="30">
        <v>5110</v>
      </c>
      <c r="H20" s="31">
        <f t="shared" si="4"/>
        <v>7.2036765535130262E-2</v>
      </c>
      <c r="I20" s="36">
        <v>418</v>
      </c>
      <c r="J20" s="37">
        <f t="shared" si="0"/>
        <v>4692</v>
      </c>
      <c r="K20" s="34">
        <v>13</v>
      </c>
      <c r="L20" s="30">
        <v>6309</v>
      </c>
      <c r="M20" s="31">
        <f t="shared" si="5"/>
        <v>8.0533571610926724E-2</v>
      </c>
      <c r="N20" s="36">
        <v>421</v>
      </c>
      <c r="O20" s="37">
        <f t="shared" si="1"/>
        <v>5888</v>
      </c>
      <c r="P20" s="34">
        <v>15</v>
      </c>
      <c r="Q20" s="30">
        <v>3587</v>
      </c>
      <c r="R20" s="31">
        <f t="shared" si="6"/>
        <v>7.1184758880730309E-2</v>
      </c>
      <c r="S20" s="36">
        <v>342</v>
      </c>
      <c r="T20" s="37">
        <f t="shared" si="2"/>
        <v>3245</v>
      </c>
      <c r="U20" s="34">
        <v>8</v>
      </c>
      <c r="V20" s="35">
        <v>4098</v>
      </c>
      <c r="W20" s="31">
        <f t="shared" si="7"/>
        <v>8.0704241994564579E-2</v>
      </c>
      <c r="X20" s="36">
        <v>360</v>
      </c>
      <c r="Y20" s="37">
        <f t="shared" si="3"/>
        <v>3738</v>
      </c>
      <c r="Z20" s="34">
        <v>9</v>
      </c>
    </row>
    <row r="21" spans="1:27" x14ac:dyDescent="0.2">
      <c r="A21" s="29" t="s">
        <v>241</v>
      </c>
      <c r="B21" s="30"/>
      <c r="C21" s="31">
        <f t="shared" si="8"/>
        <v>0</v>
      </c>
      <c r="D21" s="36"/>
      <c r="E21" s="37">
        <f t="shared" si="9"/>
        <v>0</v>
      </c>
      <c r="F21" s="34"/>
      <c r="G21" s="30">
        <v>4156</v>
      </c>
      <c r="H21" s="31">
        <f t="shared" si="4"/>
        <v>5.8588023006653882E-2</v>
      </c>
      <c r="I21" s="36">
        <v>341</v>
      </c>
      <c r="J21" s="37">
        <f t="shared" si="0"/>
        <v>3815</v>
      </c>
      <c r="K21" s="34">
        <v>8</v>
      </c>
      <c r="L21" s="30">
        <v>6249</v>
      </c>
      <c r="M21" s="31">
        <f t="shared" si="5"/>
        <v>7.9767679346438594E-2</v>
      </c>
      <c r="N21" s="36">
        <v>452</v>
      </c>
      <c r="O21" s="37">
        <f t="shared" si="1"/>
        <v>5797</v>
      </c>
      <c r="P21" s="34">
        <v>18</v>
      </c>
      <c r="Q21" s="30">
        <v>3260</v>
      </c>
      <c r="R21" s="31">
        <f t="shared" si="6"/>
        <v>6.4695376066679897E-2</v>
      </c>
      <c r="S21" s="36">
        <v>253</v>
      </c>
      <c r="T21" s="37">
        <f t="shared" si="2"/>
        <v>3007</v>
      </c>
      <c r="U21" s="34">
        <v>3</v>
      </c>
      <c r="V21" s="35">
        <v>3243</v>
      </c>
      <c r="W21" s="31">
        <f t="shared" si="7"/>
        <v>6.386624128559612E-2</v>
      </c>
      <c r="X21" s="36">
        <v>276</v>
      </c>
      <c r="Y21" s="37">
        <f t="shared" si="3"/>
        <v>2967</v>
      </c>
      <c r="Z21" s="34">
        <v>8</v>
      </c>
    </row>
    <row r="22" spans="1:27" x14ac:dyDescent="0.2">
      <c r="A22" s="29" t="s">
        <v>242</v>
      </c>
      <c r="B22" s="30"/>
      <c r="C22" s="31">
        <f t="shared" si="8"/>
        <v>0</v>
      </c>
      <c r="D22" s="38"/>
      <c r="E22" s="39">
        <f t="shared" si="9"/>
        <v>0</v>
      </c>
      <c r="F22" s="34"/>
      <c r="G22" s="30">
        <v>4124</v>
      </c>
      <c r="H22" s="31">
        <f t="shared" si="4"/>
        <v>5.8136912146159916E-2</v>
      </c>
      <c r="I22" s="38">
        <v>264</v>
      </c>
      <c r="J22" s="39">
        <f t="shared" si="0"/>
        <v>3860</v>
      </c>
      <c r="K22" s="34">
        <v>8</v>
      </c>
      <c r="L22" s="30">
        <v>5203</v>
      </c>
      <c r="M22" s="31">
        <f t="shared" si="5"/>
        <v>6.6415624202195558E-2</v>
      </c>
      <c r="N22" s="38">
        <v>258</v>
      </c>
      <c r="O22" s="39">
        <f t="shared" si="1"/>
        <v>4945</v>
      </c>
      <c r="P22" s="34">
        <v>11</v>
      </c>
      <c r="Q22" s="35">
        <v>3277</v>
      </c>
      <c r="R22" s="31">
        <f t="shared" si="6"/>
        <v>6.5032744592180988E-2</v>
      </c>
      <c r="S22" s="38">
        <v>214</v>
      </c>
      <c r="T22" s="39">
        <f t="shared" si="2"/>
        <v>3063</v>
      </c>
      <c r="U22" s="34">
        <v>5</v>
      </c>
      <c r="V22" s="35">
        <v>3117</v>
      </c>
      <c r="W22" s="31">
        <f t="shared" si="7"/>
        <v>6.1384851707432353E-2</v>
      </c>
      <c r="X22" s="38">
        <v>193</v>
      </c>
      <c r="Y22" s="39">
        <f t="shared" si="3"/>
        <v>2924</v>
      </c>
      <c r="Z22" s="34">
        <v>8</v>
      </c>
    </row>
    <row r="23" spans="1:27" x14ac:dyDescent="0.2">
      <c r="A23" s="40" t="s">
        <v>243</v>
      </c>
      <c r="B23" s="43">
        <f>SUM(B11:B22)</f>
        <v>22949</v>
      </c>
      <c r="C23" s="41"/>
      <c r="D23" s="41">
        <f>SUM(D11:D22)</f>
        <v>1134</v>
      </c>
      <c r="E23" s="41">
        <f>SUM(E11:E22)</f>
        <v>21815</v>
      </c>
      <c r="F23" s="42">
        <f>SUM(F11:F22)</f>
        <v>82</v>
      </c>
      <c r="G23" s="43">
        <f>SUM(G11:G22)</f>
        <v>70936</v>
      </c>
      <c r="H23" s="41"/>
      <c r="I23" s="41">
        <f>SUM(I11:I22)</f>
        <v>5639</v>
      </c>
      <c r="J23" s="41">
        <f>SUM(J11:J22)</f>
        <v>65522</v>
      </c>
      <c r="K23" s="42">
        <f>SUM(K11:K22)</f>
        <v>191</v>
      </c>
      <c r="L23" s="43">
        <f>SUM(L11:L22)</f>
        <v>78340</v>
      </c>
      <c r="M23" s="41"/>
      <c r="N23" s="41">
        <f>SUM(N11:N22)</f>
        <v>5901</v>
      </c>
      <c r="O23" s="41">
        <f>SUM(O11:O22)</f>
        <v>72439</v>
      </c>
      <c r="P23" s="42">
        <f>SUM(P11:P22)</f>
        <v>228</v>
      </c>
      <c r="Q23" s="43">
        <f>SUM(Q11:Q22)</f>
        <v>50390</v>
      </c>
      <c r="R23" s="41"/>
      <c r="S23" s="41">
        <f>SUM(S11:S22)</f>
        <v>4612</v>
      </c>
      <c r="T23" s="41">
        <f>SUM(T11:T22)</f>
        <v>45778</v>
      </c>
      <c r="U23" s="42">
        <f>SUM(U11:U22)</f>
        <v>117</v>
      </c>
      <c r="V23" s="43">
        <f>SUM(V11:V22)</f>
        <v>50778</v>
      </c>
      <c r="W23" s="41"/>
      <c r="X23" s="41">
        <f>SUM(X11:X22)</f>
        <v>4206</v>
      </c>
      <c r="Y23" s="41">
        <f>SUM(Y11:Y22)</f>
        <v>46572</v>
      </c>
      <c r="Z23" s="42">
        <f>SUM(Z11:Z22)</f>
        <v>123</v>
      </c>
    </row>
    <row r="24" spans="1:27" x14ac:dyDescent="0.2">
      <c r="A24" s="44" t="s">
        <v>244</v>
      </c>
      <c r="B24" s="43">
        <f>AVERAGE(B11:B22)</f>
        <v>7649.666666666667</v>
      </c>
      <c r="C24" s="45"/>
      <c r="D24" s="45">
        <f>AVERAGE(D11:D22)</f>
        <v>378</v>
      </c>
      <c r="E24" s="45">
        <f>AVERAGE(E11:E22)</f>
        <v>1817.9166666666667</v>
      </c>
      <c r="F24" s="46">
        <f>AVERAGE(F11:F22)</f>
        <v>27.333333333333332</v>
      </c>
      <c r="G24" s="43">
        <f>AVERAGE(G11:G22)</f>
        <v>5911.333333333333</v>
      </c>
      <c r="H24" s="45"/>
      <c r="I24" s="45">
        <f>AVERAGE(I11:I22)</f>
        <v>469.91666666666669</v>
      </c>
      <c r="J24" s="45">
        <f>AVERAGE(J11:J22)</f>
        <v>5460.166666666667</v>
      </c>
      <c r="K24" s="46">
        <f>AVERAGE(K11:K22)</f>
        <v>15.916666666666666</v>
      </c>
      <c r="L24" s="43">
        <f>AVERAGE(L11:L22)</f>
        <v>6528.333333333333</v>
      </c>
      <c r="M24" s="45"/>
      <c r="N24" s="45">
        <f>AVERAGE(N11:N22)</f>
        <v>491.75</v>
      </c>
      <c r="O24" s="45">
        <f>AVERAGE(O11:O22)</f>
        <v>6036.583333333333</v>
      </c>
      <c r="P24" s="46">
        <f>AVERAGE(P11:P22)</f>
        <v>19</v>
      </c>
      <c r="Q24" s="43">
        <f>AVERAGE(Q11:Q22)</f>
        <v>4199.166666666667</v>
      </c>
      <c r="R24" s="45"/>
      <c r="S24" s="45">
        <f>AVERAGE(S11:S22)</f>
        <v>384.33333333333331</v>
      </c>
      <c r="T24" s="45">
        <f>AVERAGE(T11:T22)</f>
        <v>3814.8333333333335</v>
      </c>
      <c r="U24" s="46">
        <f>AVERAGE(U11:U22)</f>
        <v>9.75</v>
      </c>
      <c r="V24" s="43">
        <f>AVERAGE(V11:V22)</f>
        <v>4231.5</v>
      </c>
      <c r="W24" s="45"/>
      <c r="X24" s="45">
        <f>AVERAGE(X11:X22)</f>
        <v>350.5</v>
      </c>
      <c r="Y24" s="45">
        <f>AVERAGE(Y11:Y22)</f>
        <v>3881</v>
      </c>
      <c r="Z24" s="46">
        <f>AVERAGE(Z11:Z22)</f>
        <v>10.25</v>
      </c>
    </row>
    <row r="25" spans="1:27" x14ac:dyDescent="0.2">
      <c r="A25" s="13" t="s">
        <v>400</v>
      </c>
    </row>
    <row r="27" spans="1:27" ht="27" x14ac:dyDescent="0.2">
      <c r="A27" s="219" t="s">
        <v>399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</row>
    <row r="28" spans="1:27" x14ac:dyDescent="0.2">
      <c r="A28" s="187" t="s">
        <v>368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5"/>
      <c r="U28" s="188"/>
      <c r="V28" s="189"/>
      <c r="W28" s="184"/>
      <c r="X28" s="184"/>
      <c r="Y28" s="190"/>
      <c r="Z28" s="184"/>
      <c r="AA28" s="184"/>
    </row>
    <row r="29" spans="1:27" x14ac:dyDescent="0.2">
      <c r="A29" s="186"/>
      <c r="B29" s="182"/>
      <c r="C29" s="182"/>
      <c r="D29" s="183"/>
      <c r="E29" s="183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5"/>
      <c r="U29" s="190"/>
      <c r="V29" s="189"/>
      <c r="W29" s="184"/>
      <c r="X29" s="184"/>
      <c r="Y29" s="197"/>
      <c r="Z29" s="184"/>
      <c r="AA29" s="184"/>
    </row>
    <row r="30" spans="1:27" x14ac:dyDescent="0.2">
      <c r="A30" s="200" t="s">
        <v>373</v>
      </c>
      <c r="B30" s="200"/>
      <c r="C30" s="200"/>
      <c r="D30" s="200"/>
      <c r="E30" s="200"/>
      <c r="F30" s="202">
        <v>2022</v>
      </c>
      <c r="G30" s="200"/>
      <c r="H30" s="200" t="s">
        <v>374</v>
      </c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3" t="s">
        <v>375</v>
      </c>
      <c r="Z30" s="200">
        <v>3</v>
      </c>
      <c r="AA30" s="200"/>
    </row>
    <row r="31" spans="1:27" x14ac:dyDescent="0.2">
      <c r="A31" s="204">
        <v>2022</v>
      </c>
      <c r="B31" s="201" t="s">
        <v>376</v>
      </c>
      <c r="C31" s="199"/>
      <c r="D31" s="205" t="s">
        <v>377</v>
      </c>
      <c r="E31" s="199"/>
      <c r="F31" s="201" t="s">
        <v>378</v>
      </c>
      <c r="G31" s="199"/>
      <c r="H31" s="201"/>
      <c r="I31" s="199"/>
      <c r="J31" s="201"/>
      <c r="K31" s="199"/>
      <c r="L31" s="201"/>
      <c r="M31" s="199"/>
      <c r="N31" s="205"/>
      <c r="O31" s="199"/>
      <c r="P31" s="205"/>
      <c r="Q31" s="199"/>
      <c r="R31" s="205"/>
      <c r="S31" s="199"/>
      <c r="T31" s="205"/>
      <c r="U31" s="199"/>
      <c r="V31" s="205"/>
      <c r="W31" s="199"/>
      <c r="X31" s="205"/>
      <c r="Y31" s="199"/>
      <c r="Z31" s="205"/>
      <c r="AA31" s="199"/>
    </row>
    <row r="32" spans="1:27" x14ac:dyDescent="0.2">
      <c r="A32" s="191" t="s">
        <v>388</v>
      </c>
      <c r="B32" s="192">
        <v>215</v>
      </c>
      <c r="C32" s="193">
        <v>0.20437262357414449</v>
      </c>
      <c r="D32" s="192">
        <v>387</v>
      </c>
      <c r="E32" s="193">
        <v>0.20476190476190476</v>
      </c>
      <c r="F32" s="192">
        <v>492</v>
      </c>
      <c r="G32" s="193">
        <v>0.19830713422007254</v>
      </c>
      <c r="H32" s="192"/>
      <c r="I32" s="193"/>
      <c r="J32" s="192"/>
      <c r="K32" s="193"/>
      <c r="L32" s="192"/>
      <c r="M32" s="193"/>
      <c r="N32" s="192"/>
      <c r="O32" s="193"/>
      <c r="P32" s="192"/>
      <c r="Q32" s="193"/>
      <c r="R32" s="192"/>
      <c r="S32" s="193"/>
      <c r="T32" s="192"/>
      <c r="U32" s="193"/>
      <c r="V32" s="192"/>
      <c r="W32" s="193"/>
      <c r="X32" s="192"/>
      <c r="Y32" s="193"/>
      <c r="Z32" s="194"/>
      <c r="AA32" s="193"/>
    </row>
    <row r="33" spans="1:27" x14ac:dyDescent="0.2">
      <c r="A33" s="195" t="s">
        <v>389</v>
      </c>
      <c r="B33" s="192">
        <v>151</v>
      </c>
      <c r="C33" s="193">
        <v>0.14353612167300381</v>
      </c>
      <c r="D33" s="192">
        <v>297</v>
      </c>
      <c r="E33" s="193">
        <v>0.15714285714285714</v>
      </c>
      <c r="F33" s="192">
        <v>344</v>
      </c>
      <c r="G33" s="193">
        <v>0.13865376864167675</v>
      </c>
      <c r="H33" s="192"/>
      <c r="I33" s="193"/>
      <c r="J33" s="192"/>
      <c r="K33" s="193"/>
      <c r="L33" s="192"/>
      <c r="M33" s="193"/>
      <c r="N33" s="192"/>
      <c r="O33" s="193"/>
      <c r="P33" s="192"/>
      <c r="Q33" s="193"/>
      <c r="R33" s="192"/>
      <c r="S33" s="193"/>
      <c r="T33" s="192"/>
      <c r="U33" s="193"/>
      <c r="V33" s="192"/>
      <c r="W33" s="193"/>
      <c r="X33" s="192"/>
      <c r="Y33" s="193"/>
      <c r="Z33" s="192"/>
      <c r="AA33" s="193"/>
    </row>
    <row r="34" spans="1:27" x14ac:dyDescent="0.2">
      <c r="A34" s="195" t="s">
        <v>390</v>
      </c>
      <c r="B34" s="192">
        <v>132</v>
      </c>
      <c r="C34" s="193">
        <v>0.12547528517110265</v>
      </c>
      <c r="D34" s="192">
        <v>321</v>
      </c>
      <c r="E34" s="193">
        <v>0.16984126984126985</v>
      </c>
      <c r="F34" s="192">
        <v>372</v>
      </c>
      <c r="G34" s="193">
        <v>0.14993954050785974</v>
      </c>
      <c r="H34" s="192"/>
      <c r="I34" s="193"/>
      <c r="J34" s="192"/>
      <c r="K34" s="193"/>
      <c r="L34" s="192"/>
      <c r="M34" s="193"/>
      <c r="N34" s="192"/>
      <c r="O34" s="193"/>
      <c r="P34" s="192"/>
      <c r="Q34" s="193"/>
      <c r="R34" s="192"/>
      <c r="S34" s="193"/>
      <c r="T34" s="192"/>
      <c r="U34" s="193"/>
      <c r="V34" s="192"/>
      <c r="W34" s="193"/>
      <c r="X34" s="192"/>
      <c r="Y34" s="193"/>
      <c r="Z34" s="192"/>
      <c r="AA34" s="193"/>
    </row>
    <row r="35" spans="1:27" x14ac:dyDescent="0.2">
      <c r="A35" s="196" t="s">
        <v>391</v>
      </c>
      <c r="B35" s="192">
        <v>136</v>
      </c>
      <c r="C35" s="193">
        <v>0.12927756653992395</v>
      </c>
      <c r="D35" s="192">
        <v>264</v>
      </c>
      <c r="E35" s="193">
        <v>0.13968253968253969</v>
      </c>
      <c r="F35" s="192">
        <v>337</v>
      </c>
      <c r="G35" s="193">
        <v>0.13583232567513098</v>
      </c>
      <c r="H35" s="192"/>
      <c r="I35" s="193"/>
      <c r="J35" s="192"/>
      <c r="K35" s="193"/>
      <c r="L35" s="192"/>
      <c r="M35" s="193"/>
      <c r="N35" s="192"/>
      <c r="O35" s="193"/>
      <c r="P35" s="192"/>
      <c r="Q35" s="193"/>
      <c r="R35" s="192"/>
      <c r="S35" s="193"/>
      <c r="T35" s="192"/>
      <c r="U35" s="193"/>
      <c r="V35" s="192"/>
      <c r="W35" s="193"/>
      <c r="X35" s="192"/>
      <c r="Y35" s="193"/>
      <c r="Z35" s="192"/>
      <c r="AA35" s="193"/>
    </row>
    <row r="36" spans="1:27" x14ac:dyDescent="0.2">
      <c r="A36" s="196" t="s">
        <v>392</v>
      </c>
      <c r="B36" s="192">
        <v>198</v>
      </c>
      <c r="C36" s="193">
        <v>0.18821292775665399</v>
      </c>
      <c r="D36" s="192">
        <v>324</v>
      </c>
      <c r="E36" s="193">
        <v>0.17142857142857143</v>
      </c>
      <c r="F36" s="192">
        <v>457</v>
      </c>
      <c r="G36" s="193">
        <v>0.18419991938734381</v>
      </c>
      <c r="H36" s="192"/>
      <c r="I36" s="193"/>
      <c r="J36" s="192"/>
      <c r="K36" s="193"/>
      <c r="L36" s="192"/>
      <c r="M36" s="193"/>
      <c r="N36" s="192"/>
      <c r="O36" s="193"/>
      <c r="P36" s="192"/>
      <c r="Q36" s="193"/>
      <c r="R36" s="192"/>
      <c r="S36" s="193"/>
      <c r="T36" s="192"/>
      <c r="U36" s="193"/>
      <c r="V36" s="192"/>
      <c r="W36" s="193"/>
      <c r="X36" s="192"/>
      <c r="Y36" s="193"/>
      <c r="Z36" s="192"/>
      <c r="AA36" s="193"/>
    </row>
    <row r="37" spans="1:27" x14ac:dyDescent="0.2">
      <c r="A37" s="196" t="s">
        <v>393</v>
      </c>
      <c r="B37" s="194">
        <v>220</v>
      </c>
      <c r="C37" s="193">
        <v>0.20912547528517111</v>
      </c>
      <c r="D37" s="194">
        <v>297</v>
      </c>
      <c r="E37" s="193">
        <v>0.15714285714285714</v>
      </c>
      <c r="F37" s="194">
        <v>479</v>
      </c>
      <c r="G37" s="193">
        <v>0.19306731156791615</v>
      </c>
      <c r="H37" s="194"/>
      <c r="I37" s="193"/>
      <c r="J37" s="194"/>
      <c r="K37" s="193"/>
      <c r="L37" s="194"/>
      <c r="M37" s="193"/>
      <c r="N37" s="194"/>
      <c r="O37" s="193"/>
      <c r="P37" s="194"/>
      <c r="Q37" s="193"/>
      <c r="R37" s="194"/>
      <c r="S37" s="193"/>
      <c r="T37" s="194"/>
      <c r="U37" s="193"/>
      <c r="V37" s="194"/>
      <c r="W37" s="193"/>
      <c r="X37" s="194"/>
      <c r="Y37" s="193"/>
      <c r="Z37" s="192"/>
      <c r="AA37" s="193"/>
    </row>
    <row r="38" spans="1:27" x14ac:dyDescent="0.2">
      <c r="A38" s="206" t="s">
        <v>394</v>
      </c>
      <c r="B38" s="207">
        <v>177</v>
      </c>
      <c r="C38" s="208">
        <v>1</v>
      </c>
      <c r="D38" s="207">
        <v>315</v>
      </c>
      <c r="E38" s="208">
        <v>1</v>
      </c>
      <c r="F38" s="207">
        <v>407</v>
      </c>
      <c r="G38" s="208">
        <v>0.99999999999999989</v>
      </c>
      <c r="H38" s="207"/>
      <c r="I38" s="208"/>
      <c r="J38" s="207"/>
      <c r="K38" s="208"/>
      <c r="L38" s="207"/>
      <c r="M38" s="208"/>
      <c r="N38" s="207"/>
      <c r="O38" s="208"/>
      <c r="P38" s="207"/>
      <c r="Q38" s="208"/>
      <c r="R38" s="207"/>
      <c r="S38" s="208"/>
      <c r="T38" s="207"/>
      <c r="U38" s="208"/>
      <c r="V38" s="207"/>
      <c r="W38" s="208"/>
      <c r="X38" s="207"/>
      <c r="Y38" s="208"/>
      <c r="Z38" s="207"/>
      <c r="AA38" s="208"/>
    </row>
    <row r="39" spans="1:27" x14ac:dyDescent="0.2">
      <c r="A39" s="187" t="s">
        <v>368</v>
      </c>
      <c r="B39" s="184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5" t="s">
        <v>369</v>
      </c>
      <c r="U39" s="188">
        <v>220.38333333333335</v>
      </c>
      <c r="V39" s="189">
        <v>27.547916666666669</v>
      </c>
      <c r="W39" s="184" t="s">
        <v>370</v>
      </c>
      <c r="X39" s="184"/>
      <c r="Y39" s="190">
        <v>0.4591319444444445</v>
      </c>
      <c r="Z39" s="184" t="s">
        <v>371</v>
      </c>
      <c r="AA39" s="184"/>
    </row>
    <row r="40" spans="1:27" x14ac:dyDescent="0.2">
      <c r="A40" s="186"/>
      <c r="B40" s="182"/>
      <c r="C40" s="182"/>
      <c r="D40" s="183"/>
      <c r="E40" s="183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5" t="s">
        <v>372</v>
      </c>
      <c r="U40" s="190">
        <v>289.75</v>
      </c>
      <c r="V40" s="189">
        <v>72.4375</v>
      </c>
      <c r="W40" s="184" t="s">
        <v>370</v>
      </c>
      <c r="X40" s="184"/>
      <c r="Y40" s="190">
        <v>1.2072916666666667</v>
      </c>
      <c r="Z40" s="184" t="s">
        <v>371</v>
      </c>
      <c r="AA40" s="184"/>
    </row>
    <row r="41" spans="1:27" x14ac:dyDescent="0.2">
      <c r="A41" s="200" t="s">
        <v>373</v>
      </c>
      <c r="B41" s="200"/>
      <c r="C41" s="200"/>
      <c r="D41" s="200"/>
      <c r="E41" s="200"/>
      <c r="F41" s="202">
        <v>2021</v>
      </c>
      <c r="G41" s="200"/>
      <c r="H41" s="200" t="s">
        <v>374</v>
      </c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3" t="s">
        <v>375</v>
      </c>
      <c r="Z41" s="200">
        <v>12</v>
      </c>
      <c r="AA41" s="200"/>
    </row>
    <row r="42" spans="1:27" x14ac:dyDescent="0.2">
      <c r="A42" s="204">
        <v>2021</v>
      </c>
      <c r="B42" s="201" t="s">
        <v>376</v>
      </c>
      <c r="C42" s="199"/>
      <c r="D42" s="205" t="s">
        <v>377</v>
      </c>
      <c r="E42" s="199"/>
      <c r="F42" s="201" t="s">
        <v>378</v>
      </c>
      <c r="G42" s="199"/>
      <c r="H42" s="201" t="s">
        <v>379</v>
      </c>
      <c r="I42" s="199"/>
      <c r="J42" s="201" t="s">
        <v>380</v>
      </c>
      <c r="K42" s="199"/>
      <c r="L42" s="201" t="s">
        <v>381</v>
      </c>
      <c r="M42" s="199"/>
      <c r="N42" s="205" t="s">
        <v>382</v>
      </c>
      <c r="O42" s="199"/>
      <c r="P42" s="205" t="s">
        <v>383</v>
      </c>
      <c r="Q42" s="199"/>
      <c r="R42" s="205" t="s">
        <v>384</v>
      </c>
      <c r="S42" s="199"/>
      <c r="T42" s="205" t="s">
        <v>385</v>
      </c>
      <c r="U42" s="199"/>
      <c r="V42" s="205" t="s">
        <v>386</v>
      </c>
      <c r="W42" s="199"/>
      <c r="X42" s="205" t="s">
        <v>387</v>
      </c>
      <c r="Y42" s="199"/>
      <c r="Z42" s="205" t="s">
        <v>395</v>
      </c>
      <c r="AA42" s="199"/>
    </row>
    <row r="43" spans="1:27" x14ac:dyDescent="0.2">
      <c r="A43" s="191" t="s">
        <v>388</v>
      </c>
      <c r="B43" s="192">
        <v>279</v>
      </c>
      <c r="C43" s="193">
        <v>0.26470588235294118</v>
      </c>
      <c r="D43" s="192">
        <v>222</v>
      </c>
      <c r="E43" s="193">
        <v>0.17384494909945183</v>
      </c>
      <c r="F43" s="192">
        <v>411</v>
      </c>
      <c r="G43" s="193">
        <v>0.25543816034804229</v>
      </c>
      <c r="H43" s="192">
        <v>358</v>
      </c>
      <c r="I43" s="193">
        <v>0.20850320326150262</v>
      </c>
      <c r="J43" s="192">
        <v>432</v>
      </c>
      <c r="K43" s="193">
        <v>0.26617375231053603</v>
      </c>
      <c r="L43" s="192">
        <v>416</v>
      </c>
      <c r="M43" s="193">
        <v>0.20512820512820512</v>
      </c>
      <c r="N43" s="192">
        <v>400</v>
      </c>
      <c r="O43" s="193">
        <v>0.25</v>
      </c>
      <c r="P43" s="192">
        <v>315</v>
      </c>
      <c r="Q43" s="193">
        <v>0.22992700729927007</v>
      </c>
      <c r="R43" s="192">
        <v>296</v>
      </c>
      <c r="S43" s="193">
        <v>0.22458270106221548</v>
      </c>
      <c r="T43" s="192">
        <v>316</v>
      </c>
      <c r="U43" s="193">
        <v>0.2717110920034394</v>
      </c>
      <c r="V43" s="192">
        <v>177</v>
      </c>
      <c r="W43" s="193">
        <v>0.18418314255983351</v>
      </c>
      <c r="X43" s="192">
        <v>194</v>
      </c>
      <c r="Y43" s="193">
        <v>0.19795918367346937</v>
      </c>
      <c r="Z43" s="194">
        <v>318</v>
      </c>
      <c r="AA43" s="193">
        <v>0.22767977325824226</v>
      </c>
    </row>
    <row r="44" spans="1:27" x14ac:dyDescent="0.2">
      <c r="A44" s="195" t="s">
        <v>389</v>
      </c>
      <c r="B44" s="192">
        <v>121</v>
      </c>
      <c r="C44" s="193">
        <v>0.11480075901328274</v>
      </c>
      <c r="D44" s="192">
        <v>159</v>
      </c>
      <c r="E44" s="193">
        <v>0.1245105716523101</v>
      </c>
      <c r="F44" s="192">
        <v>226</v>
      </c>
      <c r="G44" s="193">
        <v>0.14045991298943444</v>
      </c>
      <c r="H44" s="192">
        <v>192</v>
      </c>
      <c r="I44" s="193">
        <v>0.11182294700058241</v>
      </c>
      <c r="J44" s="192">
        <v>199</v>
      </c>
      <c r="K44" s="193">
        <v>0.12261244608749231</v>
      </c>
      <c r="L44" s="192">
        <v>277</v>
      </c>
      <c r="M44" s="193">
        <v>0.13658777120315582</v>
      </c>
      <c r="N44" s="192">
        <v>205</v>
      </c>
      <c r="O44" s="193">
        <v>0.12812499999999999</v>
      </c>
      <c r="P44" s="192">
        <v>174</v>
      </c>
      <c r="Q44" s="193">
        <v>0.12700729927007298</v>
      </c>
      <c r="R44" s="192">
        <v>185</v>
      </c>
      <c r="S44" s="193">
        <v>0.14036418816388468</v>
      </c>
      <c r="T44" s="192">
        <v>145</v>
      </c>
      <c r="U44" s="193">
        <v>0.12467755803955288</v>
      </c>
      <c r="V44" s="192">
        <v>134</v>
      </c>
      <c r="W44" s="193">
        <v>0.13943808532778357</v>
      </c>
      <c r="X44" s="192">
        <v>135</v>
      </c>
      <c r="Y44" s="193">
        <v>0.13775510204081631</v>
      </c>
      <c r="Z44" s="192">
        <v>179.33333333333334</v>
      </c>
      <c r="AA44" s="193">
        <v>0.12901347006569736</v>
      </c>
    </row>
    <row r="45" spans="1:27" x14ac:dyDescent="0.2">
      <c r="A45" s="195" t="s">
        <v>390</v>
      </c>
      <c r="B45" s="192">
        <v>125</v>
      </c>
      <c r="C45" s="193">
        <v>0.11859582542694497</v>
      </c>
      <c r="D45" s="192">
        <v>166</v>
      </c>
      <c r="E45" s="193">
        <v>0.12999216914643696</v>
      </c>
      <c r="F45" s="192">
        <v>211</v>
      </c>
      <c r="G45" s="193">
        <v>0.13113735239279056</v>
      </c>
      <c r="H45" s="192">
        <v>290</v>
      </c>
      <c r="I45" s="193">
        <v>0.16889924286546301</v>
      </c>
      <c r="J45" s="192">
        <v>189</v>
      </c>
      <c r="K45" s="193">
        <v>0.11645101663585952</v>
      </c>
      <c r="L45" s="192">
        <v>274</v>
      </c>
      <c r="M45" s="193">
        <v>0.13510848126232741</v>
      </c>
      <c r="N45" s="192">
        <v>195</v>
      </c>
      <c r="O45" s="193">
        <v>0.121875</v>
      </c>
      <c r="P45" s="192">
        <v>173</v>
      </c>
      <c r="Q45" s="193">
        <v>0.12627737226277372</v>
      </c>
      <c r="R45" s="192">
        <v>169</v>
      </c>
      <c r="S45" s="193">
        <v>0.12822458270106221</v>
      </c>
      <c r="T45" s="192">
        <v>117</v>
      </c>
      <c r="U45" s="193">
        <v>0.10060189165950129</v>
      </c>
      <c r="V45" s="192">
        <v>145</v>
      </c>
      <c r="W45" s="193">
        <v>0.15088449531737774</v>
      </c>
      <c r="X45" s="192">
        <v>141</v>
      </c>
      <c r="Y45" s="193">
        <v>0.14387755102040817</v>
      </c>
      <c r="Z45" s="192">
        <v>182.91666666666666</v>
      </c>
      <c r="AA45" s="193">
        <v>0.13099374839091213</v>
      </c>
    </row>
    <row r="46" spans="1:27" x14ac:dyDescent="0.2">
      <c r="A46" s="196" t="s">
        <v>391</v>
      </c>
      <c r="B46" s="192">
        <v>108</v>
      </c>
      <c r="C46" s="193">
        <v>0.10246679316888045</v>
      </c>
      <c r="D46" s="192">
        <v>181</v>
      </c>
      <c r="E46" s="193">
        <v>0.14173844949099451</v>
      </c>
      <c r="F46" s="192">
        <v>198</v>
      </c>
      <c r="G46" s="193">
        <v>0.12305779987569919</v>
      </c>
      <c r="H46" s="192">
        <v>234</v>
      </c>
      <c r="I46" s="193">
        <v>0.13628421665695981</v>
      </c>
      <c r="J46" s="192">
        <v>120</v>
      </c>
      <c r="K46" s="193">
        <v>7.3937153419593352E-2</v>
      </c>
      <c r="L46" s="192">
        <v>250</v>
      </c>
      <c r="M46" s="193">
        <v>0.1232741617357002</v>
      </c>
      <c r="N46" s="192">
        <v>191</v>
      </c>
      <c r="O46" s="193">
        <v>0.119375</v>
      </c>
      <c r="P46" s="192">
        <v>153</v>
      </c>
      <c r="Q46" s="193">
        <v>0.11167883211678832</v>
      </c>
      <c r="R46" s="192">
        <v>162</v>
      </c>
      <c r="S46" s="193">
        <v>0.12291350531107739</v>
      </c>
      <c r="T46" s="192">
        <v>132</v>
      </c>
      <c r="U46" s="193">
        <v>0.11349957007738606</v>
      </c>
      <c r="V46" s="192">
        <v>112</v>
      </c>
      <c r="W46" s="193">
        <v>0.11654526534859522</v>
      </c>
      <c r="X46" s="192">
        <v>125</v>
      </c>
      <c r="Y46" s="193">
        <v>0.12755102040816327</v>
      </c>
      <c r="Z46" s="192">
        <v>163.83333333333334</v>
      </c>
      <c r="AA46" s="193">
        <v>0.11769348063415315</v>
      </c>
    </row>
    <row r="47" spans="1:27" x14ac:dyDescent="0.2">
      <c r="A47" s="196" t="s">
        <v>392</v>
      </c>
      <c r="B47" s="192">
        <v>183</v>
      </c>
      <c r="C47" s="193">
        <v>0.17362428842504743</v>
      </c>
      <c r="D47" s="192">
        <v>274</v>
      </c>
      <c r="E47" s="193">
        <v>0.21456538762725136</v>
      </c>
      <c r="F47" s="192">
        <v>226</v>
      </c>
      <c r="G47" s="193">
        <v>0.14045991298943444</v>
      </c>
      <c r="H47" s="192">
        <v>348</v>
      </c>
      <c r="I47" s="193">
        <v>0.20267909143855561</v>
      </c>
      <c r="J47" s="192">
        <v>418</v>
      </c>
      <c r="K47" s="193">
        <v>0.25754775107825018</v>
      </c>
      <c r="L47" s="192">
        <v>338</v>
      </c>
      <c r="M47" s="193">
        <v>0.16666666666666666</v>
      </c>
      <c r="N47" s="192">
        <v>261</v>
      </c>
      <c r="O47" s="193">
        <v>0.16312499999999999</v>
      </c>
      <c r="P47" s="192">
        <v>258</v>
      </c>
      <c r="Q47" s="193">
        <v>0.18832116788321168</v>
      </c>
      <c r="R47" s="192">
        <v>226</v>
      </c>
      <c r="S47" s="193">
        <v>0.17147192716236723</v>
      </c>
      <c r="T47" s="192">
        <v>220</v>
      </c>
      <c r="U47" s="193">
        <v>0.18916595012897677</v>
      </c>
      <c r="V47" s="192">
        <v>183</v>
      </c>
      <c r="W47" s="193">
        <v>0.19042663891779396</v>
      </c>
      <c r="X47" s="192">
        <v>159</v>
      </c>
      <c r="Y47" s="193">
        <v>0.16224489795918368</v>
      </c>
      <c r="Z47" s="192">
        <v>257.83333333333331</v>
      </c>
      <c r="AA47" s="193">
        <v>0.18502489002306163</v>
      </c>
    </row>
    <row r="48" spans="1:27" x14ac:dyDescent="0.2">
      <c r="A48" s="196" t="s">
        <v>393</v>
      </c>
      <c r="B48" s="194">
        <v>238</v>
      </c>
      <c r="C48" s="193">
        <v>0.22580645161290322</v>
      </c>
      <c r="D48" s="194">
        <v>275</v>
      </c>
      <c r="E48" s="193">
        <v>0.21534847298355519</v>
      </c>
      <c r="F48" s="194">
        <v>337</v>
      </c>
      <c r="G48" s="193">
        <v>0.20944686140459912</v>
      </c>
      <c r="H48" s="194">
        <v>295</v>
      </c>
      <c r="I48" s="193">
        <v>0.17181129877693652</v>
      </c>
      <c r="J48" s="194">
        <v>265</v>
      </c>
      <c r="K48" s="193">
        <v>0.16327788046826863</v>
      </c>
      <c r="L48" s="194">
        <v>473</v>
      </c>
      <c r="M48" s="193">
        <v>0.23323471400394477</v>
      </c>
      <c r="N48" s="194">
        <v>348</v>
      </c>
      <c r="O48" s="193">
        <v>0.2175</v>
      </c>
      <c r="P48" s="194">
        <v>297</v>
      </c>
      <c r="Q48" s="193">
        <v>0.21678832116788321</v>
      </c>
      <c r="R48" s="194">
        <v>280</v>
      </c>
      <c r="S48" s="193">
        <v>0.21244309559939301</v>
      </c>
      <c r="T48" s="194">
        <v>233</v>
      </c>
      <c r="U48" s="193">
        <v>0.20034393809114359</v>
      </c>
      <c r="V48" s="194">
        <v>210</v>
      </c>
      <c r="W48" s="193">
        <v>0.21852237252861603</v>
      </c>
      <c r="X48" s="194">
        <v>226</v>
      </c>
      <c r="Y48" s="193">
        <v>0.23061224489795917</v>
      </c>
      <c r="Z48" s="192">
        <v>289.75</v>
      </c>
      <c r="AA48" s="193">
        <v>0.20959463762793351</v>
      </c>
    </row>
    <row r="49" spans="1:27" x14ac:dyDescent="0.2">
      <c r="A49" s="206" t="s">
        <v>394</v>
      </c>
      <c r="B49" s="207">
        <v>178</v>
      </c>
      <c r="C49" s="208">
        <v>1</v>
      </c>
      <c r="D49" s="207">
        <v>213</v>
      </c>
      <c r="E49" s="208">
        <v>0.99999999999999989</v>
      </c>
      <c r="F49" s="207">
        <v>270</v>
      </c>
      <c r="G49" s="208">
        <v>1</v>
      </c>
      <c r="H49" s="207">
        <v>288</v>
      </c>
      <c r="I49" s="208">
        <v>1</v>
      </c>
      <c r="J49" s="207">
        <v>275</v>
      </c>
      <c r="K49" s="208">
        <v>1</v>
      </c>
      <c r="L49" s="207">
        <v>333</v>
      </c>
      <c r="M49" s="208">
        <v>1</v>
      </c>
      <c r="N49" s="207">
        <v>267</v>
      </c>
      <c r="O49" s="208">
        <v>1</v>
      </c>
      <c r="P49" s="207">
        <v>229</v>
      </c>
      <c r="Q49" s="208">
        <v>1</v>
      </c>
      <c r="R49" s="207">
        <v>215</v>
      </c>
      <c r="S49" s="208">
        <v>1</v>
      </c>
      <c r="T49" s="207">
        <v>197</v>
      </c>
      <c r="U49" s="208">
        <v>1</v>
      </c>
      <c r="V49" s="207">
        <v>160</v>
      </c>
      <c r="W49" s="208">
        <v>1</v>
      </c>
      <c r="X49" s="207">
        <v>159</v>
      </c>
      <c r="Y49" s="208">
        <v>0.99999999999999989</v>
      </c>
      <c r="Z49" s="207">
        <v>232</v>
      </c>
      <c r="AA49" s="208">
        <v>1</v>
      </c>
    </row>
    <row r="50" spans="1:27" x14ac:dyDescent="0.2">
      <c r="A50" s="187" t="s">
        <v>368</v>
      </c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5" t="s">
        <v>369</v>
      </c>
      <c r="U50" s="188">
        <v>252.23333333333335</v>
      </c>
      <c r="V50" s="189">
        <v>31.529166666666669</v>
      </c>
      <c r="W50" s="184" t="s">
        <v>370</v>
      </c>
      <c r="X50" s="181"/>
      <c r="Y50" s="190">
        <v>0.5254861111111111</v>
      </c>
      <c r="Z50" s="184" t="s">
        <v>371</v>
      </c>
      <c r="AA50" s="181"/>
    </row>
    <row r="51" spans="1:27" x14ac:dyDescent="0.2">
      <c r="A51" s="186"/>
      <c r="B51" s="182"/>
      <c r="C51" s="182"/>
      <c r="D51" s="183"/>
      <c r="E51" s="183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5" t="s">
        <v>372</v>
      </c>
      <c r="U51" s="190">
        <v>284.66666666666669</v>
      </c>
      <c r="V51" s="189">
        <v>71.166666666666671</v>
      </c>
      <c r="W51" s="184" t="s">
        <v>370</v>
      </c>
      <c r="X51" s="181"/>
      <c r="Y51" s="197">
        <v>1.1861111111111111</v>
      </c>
      <c r="Z51" s="184" t="s">
        <v>371</v>
      </c>
      <c r="AA51" s="181"/>
    </row>
    <row r="52" spans="1:27" x14ac:dyDescent="0.2">
      <c r="A52" s="200" t="s">
        <v>373</v>
      </c>
      <c r="B52" s="200"/>
      <c r="C52" s="200"/>
      <c r="D52" s="200"/>
      <c r="E52" s="200"/>
      <c r="F52" s="202">
        <v>2020</v>
      </c>
      <c r="G52" s="200"/>
      <c r="H52" s="200" t="s">
        <v>374</v>
      </c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3" t="s">
        <v>375</v>
      </c>
      <c r="Z52" s="200">
        <v>12</v>
      </c>
      <c r="AA52" s="200"/>
    </row>
    <row r="53" spans="1:27" x14ac:dyDescent="0.2">
      <c r="A53" s="204">
        <v>2020</v>
      </c>
      <c r="B53" s="201" t="s">
        <v>376</v>
      </c>
      <c r="C53" s="199"/>
      <c r="D53" s="205" t="s">
        <v>377</v>
      </c>
      <c r="E53" s="199"/>
      <c r="F53" s="201" t="s">
        <v>378</v>
      </c>
      <c r="G53" s="199"/>
      <c r="H53" s="201" t="s">
        <v>379</v>
      </c>
      <c r="I53" s="199"/>
      <c r="J53" s="201" t="s">
        <v>380</v>
      </c>
      <c r="K53" s="199"/>
      <c r="L53" s="201" t="s">
        <v>381</v>
      </c>
      <c r="M53" s="199"/>
      <c r="N53" s="205" t="s">
        <v>382</v>
      </c>
      <c r="O53" s="199"/>
      <c r="P53" s="205" t="s">
        <v>383</v>
      </c>
      <c r="Q53" s="199"/>
      <c r="R53" s="205" t="s">
        <v>384</v>
      </c>
      <c r="S53" s="199"/>
      <c r="T53" s="205" t="s">
        <v>385</v>
      </c>
      <c r="U53" s="199"/>
      <c r="V53" s="205" t="s">
        <v>386</v>
      </c>
      <c r="W53" s="199"/>
      <c r="X53" s="205" t="s">
        <v>387</v>
      </c>
      <c r="Y53" s="199"/>
      <c r="Z53" s="205" t="s">
        <v>396</v>
      </c>
      <c r="AA53" s="199"/>
    </row>
    <row r="54" spans="1:27" x14ac:dyDescent="0.2">
      <c r="A54" s="191" t="s">
        <v>388</v>
      </c>
      <c r="B54" s="192">
        <v>201</v>
      </c>
      <c r="C54" s="193">
        <v>0.23563892145369286</v>
      </c>
      <c r="D54" s="192">
        <v>152</v>
      </c>
      <c r="E54" s="193">
        <v>0.18581907090464547</v>
      </c>
      <c r="F54" s="192">
        <v>351</v>
      </c>
      <c r="G54" s="193">
        <v>0.22020075282308657</v>
      </c>
      <c r="H54" s="192">
        <v>507</v>
      </c>
      <c r="I54" s="193">
        <v>0.19017254313578394</v>
      </c>
      <c r="J54" s="194">
        <v>415</v>
      </c>
      <c r="K54" s="193">
        <v>0.20453425332676195</v>
      </c>
      <c r="L54" s="194">
        <v>329</v>
      </c>
      <c r="M54" s="193">
        <v>0.1992731677771048</v>
      </c>
      <c r="N54" s="194">
        <v>359</v>
      </c>
      <c r="O54" s="193">
        <v>0.21471291866028708</v>
      </c>
      <c r="P54" s="194">
        <v>413</v>
      </c>
      <c r="Q54" s="193">
        <v>0.26288987905792488</v>
      </c>
      <c r="R54" s="194">
        <v>358</v>
      </c>
      <c r="S54" s="193">
        <v>0.23201555411535968</v>
      </c>
      <c r="T54" s="194">
        <v>311</v>
      </c>
      <c r="U54" s="193">
        <v>0.22325915290739412</v>
      </c>
      <c r="V54" s="192">
        <v>311</v>
      </c>
      <c r="W54" s="193">
        <v>0.2095687331536388</v>
      </c>
      <c r="X54" s="192">
        <v>365</v>
      </c>
      <c r="Y54" s="193">
        <v>0.28605015673981193</v>
      </c>
      <c r="Z54" s="194">
        <v>339.33333333333331</v>
      </c>
      <c r="AA54" s="193">
        <v>0.22201125867129093</v>
      </c>
    </row>
    <row r="55" spans="1:27" x14ac:dyDescent="0.2">
      <c r="A55" s="195" t="s">
        <v>389</v>
      </c>
      <c r="B55" s="192">
        <v>109</v>
      </c>
      <c r="C55" s="193">
        <v>0.12778429073856976</v>
      </c>
      <c r="D55" s="192">
        <v>99</v>
      </c>
      <c r="E55" s="193">
        <v>0.12102689486552567</v>
      </c>
      <c r="F55" s="192">
        <v>259</v>
      </c>
      <c r="G55" s="193">
        <v>0.16248431618569636</v>
      </c>
      <c r="H55" s="194">
        <v>508</v>
      </c>
      <c r="I55" s="193">
        <v>0.1905476369092273</v>
      </c>
      <c r="J55" s="192">
        <v>302</v>
      </c>
      <c r="K55" s="193">
        <v>0.14884179398718581</v>
      </c>
      <c r="L55" s="192">
        <v>238</v>
      </c>
      <c r="M55" s="193">
        <v>0.14415505754088431</v>
      </c>
      <c r="N55" s="192">
        <v>281</v>
      </c>
      <c r="O55" s="193">
        <v>0.1680622009569378</v>
      </c>
      <c r="P55" s="192">
        <v>264</v>
      </c>
      <c r="Q55" s="193">
        <v>0.16804583068109485</v>
      </c>
      <c r="R55" s="192">
        <v>213</v>
      </c>
      <c r="S55" s="193">
        <v>0.13804277381723914</v>
      </c>
      <c r="T55" s="192">
        <v>188</v>
      </c>
      <c r="U55" s="193">
        <v>0.13496051687006461</v>
      </c>
      <c r="V55" s="192">
        <v>238</v>
      </c>
      <c r="W55" s="193">
        <v>0.16037735849056603</v>
      </c>
      <c r="X55" s="192">
        <v>177</v>
      </c>
      <c r="Y55" s="193">
        <v>0.13871473354231975</v>
      </c>
      <c r="Z55" s="192">
        <v>239.66666666666666</v>
      </c>
      <c r="AA55" s="193">
        <v>0.15025361704877596</v>
      </c>
    </row>
    <row r="56" spans="1:27" x14ac:dyDescent="0.2">
      <c r="A56" s="195" t="s">
        <v>390</v>
      </c>
      <c r="B56" s="192">
        <v>82</v>
      </c>
      <c r="C56" s="193">
        <v>9.6131301289566234E-2</v>
      </c>
      <c r="D56" s="192">
        <v>89</v>
      </c>
      <c r="E56" s="193">
        <v>0.10880195599022005</v>
      </c>
      <c r="F56" s="192">
        <v>166</v>
      </c>
      <c r="G56" s="193">
        <v>0.10414052697616061</v>
      </c>
      <c r="H56" s="192">
        <v>408</v>
      </c>
      <c r="I56" s="193">
        <v>0.15303825956489123</v>
      </c>
      <c r="J56" s="192">
        <v>327</v>
      </c>
      <c r="K56" s="193">
        <v>0.16116313454903894</v>
      </c>
      <c r="L56" s="192">
        <v>259</v>
      </c>
      <c r="M56" s="193">
        <v>0.15687462144155057</v>
      </c>
      <c r="N56" s="192">
        <v>256</v>
      </c>
      <c r="O56" s="193">
        <v>0.15311004784688995</v>
      </c>
      <c r="P56" s="192">
        <v>215</v>
      </c>
      <c r="Q56" s="193">
        <v>0.13685550604710375</v>
      </c>
      <c r="R56" s="192">
        <v>186</v>
      </c>
      <c r="S56" s="193">
        <v>0.12054439403758911</v>
      </c>
      <c r="T56" s="192">
        <v>153</v>
      </c>
      <c r="U56" s="193">
        <v>0.10983488872936109</v>
      </c>
      <c r="V56" s="192">
        <v>229</v>
      </c>
      <c r="W56" s="193">
        <v>0.15431266846361186</v>
      </c>
      <c r="X56" s="192">
        <v>201</v>
      </c>
      <c r="Y56" s="193">
        <v>0.15752351097178682</v>
      </c>
      <c r="Z56" s="192">
        <v>214.25</v>
      </c>
      <c r="AA56" s="193">
        <v>0.13436090132564751</v>
      </c>
    </row>
    <row r="57" spans="1:27" x14ac:dyDescent="0.2">
      <c r="A57" s="196" t="s">
        <v>391</v>
      </c>
      <c r="B57" s="192">
        <v>112</v>
      </c>
      <c r="C57" s="193">
        <v>0.13130128956623682</v>
      </c>
      <c r="D57" s="192">
        <v>77</v>
      </c>
      <c r="E57" s="193">
        <v>9.4132029339853304E-2</v>
      </c>
      <c r="F57" s="192">
        <v>160</v>
      </c>
      <c r="G57" s="193">
        <v>0.10037641154328733</v>
      </c>
      <c r="H57" s="192">
        <v>384</v>
      </c>
      <c r="I57" s="193">
        <v>0.14403600900225055</v>
      </c>
      <c r="J57" s="192">
        <v>315</v>
      </c>
      <c r="K57" s="193">
        <v>0.15524889107934944</v>
      </c>
      <c r="L57" s="192">
        <v>235</v>
      </c>
      <c r="M57" s="193">
        <v>0.14233797698364628</v>
      </c>
      <c r="N57" s="192">
        <v>217</v>
      </c>
      <c r="O57" s="193">
        <v>0.12978468899521531</v>
      </c>
      <c r="P57" s="192">
        <v>201</v>
      </c>
      <c r="Q57" s="193">
        <v>0.12794398472310631</v>
      </c>
      <c r="R57" s="192">
        <v>194</v>
      </c>
      <c r="S57" s="193">
        <v>0.12572909915748542</v>
      </c>
      <c r="T57" s="192">
        <v>164</v>
      </c>
      <c r="U57" s="193">
        <v>0.11773151471643933</v>
      </c>
      <c r="V57" s="192">
        <v>160</v>
      </c>
      <c r="W57" s="193">
        <v>0.1078167115902965</v>
      </c>
      <c r="X57" s="192">
        <v>128</v>
      </c>
      <c r="Y57" s="193">
        <v>0.10031347962382445</v>
      </c>
      <c r="Z57" s="192">
        <v>195.58333333333334</v>
      </c>
      <c r="AA57" s="193">
        <v>0.12306267386008259</v>
      </c>
    </row>
    <row r="58" spans="1:27" x14ac:dyDescent="0.2">
      <c r="A58" s="196" t="s">
        <v>392</v>
      </c>
      <c r="B58" s="192">
        <v>147</v>
      </c>
      <c r="C58" s="193">
        <v>0.17233294255568582</v>
      </c>
      <c r="D58" s="192">
        <v>165</v>
      </c>
      <c r="E58" s="193">
        <v>0.2017114914425428</v>
      </c>
      <c r="F58" s="192">
        <v>212</v>
      </c>
      <c r="G58" s="193">
        <v>0.1329987452948557</v>
      </c>
      <c r="H58" s="192">
        <v>462</v>
      </c>
      <c r="I58" s="193">
        <v>0.17329332333083272</v>
      </c>
      <c r="J58" s="192">
        <v>391</v>
      </c>
      <c r="K58" s="193">
        <v>0.19270576638738296</v>
      </c>
      <c r="L58" s="192">
        <v>305</v>
      </c>
      <c r="M58" s="193">
        <v>0.18473652331920049</v>
      </c>
      <c r="N58" s="192">
        <v>301</v>
      </c>
      <c r="O58" s="193">
        <v>0.18002392344497609</v>
      </c>
      <c r="P58" s="192">
        <v>230</v>
      </c>
      <c r="Q58" s="193">
        <v>0.1464035646085296</v>
      </c>
      <c r="R58" s="192">
        <v>313</v>
      </c>
      <c r="S58" s="193">
        <v>0.20285158781594298</v>
      </c>
      <c r="T58" s="192">
        <v>265</v>
      </c>
      <c r="U58" s="193">
        <v>0.19023689877961233</v>
      </c>
      <c r="V58" s="192">
        <v>272</v>
      </c>
      <c r="W58" s="193">
        <v>0.18328840970350405</v>
      </c>
      <c r="X58" s="192">
        <v>205</v>
      </c>
      <c r="Y58" s="193">
        <v>0.16065830721003135</v>
      </c>
      <c r="Z58" s="192">
        <v>272.33333333333331</v>
      </c>
      <c r="AA58" s="193">
        <v>0.17677012365775804</v>
      </c>
    </row>
    <row r="59" spans="1:27" x14ac:dyDescent="0.2">
      <c r="A59" s="196" t="s">
        <v>393</v>
      </c>
      <c r="B59" s="194">
        <v>202</v>
      </c>
      <c r="C59" s="193">
        <v>0.23681125439624853</v>
      </c>
      <c r="D59" s="194">
        <v>236</v>
      </c>
      <c r="E59" s="193">
        <v>0.28850855745721271</v>
      </c>
      <c r="F59" s="194">
        <v>446</v>
      </c>
      <c r="G59" s="193">
        <v>0.2797992471769134</v>
      </c>
      <c r="H59" s="192">
        <v>397</v>
      </c>
      <c r="I59" s="193">
        <v>0.14891222805701426</v>
      </c>
      <c r="J59" s="192">
        <v>279</v>
      </c>
      <c r="K59" s="193">
        <v>0.13750616067028093</v>
      </c>
      <c r="L59" s="192">
        <v>285</v>
      </c>
      <c r="M59" s="193">
        <v>0.17262265293761356</v>
      </c>
      <c r="N59" s="192">
        <v>258</v>
      </c>
      <c r="O59" s="193">
        <v>0.15430622009569378</v>
      </c>
      <c r="P59" s="192">
        <v>248</v>
      </c>
      <c r="Q59" s="193">
        <v>0.1578612348822406</v>
      </c>
      <c r="R59" s="192">
        <v>279</v>
      </c>
      <c r="S59" s="193">
        <v>0.18081659105638367</v>
      </c>
      <c r="T59" s="192">
        <v>312</v>
      </c>
      <c r="U59" s="193">
        <v>0.22397702799712849</v>
      </c>
      <c r="V59" s="192">
        <v>274</v>
      </c>
      <c r="W59" s="193">
        <v>0.18463611859838275</v>
      </c>
      <c r="X59" s="192">
        <v>200</v>
      </c>
      <c r="Y59" s="193">
        <v>0.15673981191222572</v>
      </c>
      <c r="Z59" s="192">
        <v>284.66666666666669</v>
      </c>
      <c r="AA59" s="193">
        <v>0.1935414254364449</v>
      </c>
    </row>
    <row r="60" spans="1:27" x14ac:dyDescent="0.2">
      <c r="A60" s="206" t="s">
        <v>394</v>
      </c>
      <c r="B60" s="207">
        <v>141</v>
      </c>
      <c r="C60" s="208">
        <v>1.0000000000000002</v>
      </c>
      <c r="D60" s="207">
        <v>140</v>
      </c>
      <c r="E60" s="208">
        <v>1</v>
      </c>
      <c r="F60" s="207">
        <v>269</v>
      </c>
      <c r="G60" s="208">
        <v>0.16875784190715182</v>
      </c>
      <c r="H60" s="207">
        <v>435</v>
      </c>
      <c r="I60" s="208">
        <v>1</v>
      </c>
      <c r="J60" s="207">
        <v>340</v>
      </c>
      <c r="K60" s="208">
        <v>1.0000000000000002</v>
      </c>
      <c r="L60" s="207">
        <v>274</v>
      </c>
      <c r="M60" s="208">
        <v>1</v>
      </c>
      <c r="N60" s="207">
        <v>276</v>
      </c>
      <c r="O60" s="208">
        <v>1</v>
      </c>
      <c r="P60" s="207">
        <v>267</v>
      </c>
      <c r="Q60" s="208">
        <v>1</v>
      </c>
      <c r="R60" s="207">
        <v>253</v>
      </c>
      <c r="S60" s="208">
        <v>1</v>
      </c>
      <c r="T60" s="207">
        <v>234</v>
      </c>
      <c r="U60" s="208">
        <v>1</v>
      </c>
      <c r="V60" s="207">
        <v>250</v>
      </c>
      <c r="W60" s="208">
        <v>1</v>
      </c>
      <c r="X60" s="207">
        <v>208</v>
      </c>
      <c r="Y60" s="208">
        <v>1</v>
      </c>
      <c r="Z60" s="207">
        <v>257.25</v>
      </c>
      <c r="AA60" s="208">
        <v>0.93072982015892924</v>
      </c>
    </row>
    <row r="61" spans="1:27" x14ac:dyDescent="0.2">
      <c r="A61" s="187" t="s">
        <v>368</v>
      </c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5" t="s">
        <v>369</v>
      </c>
      <c r="U61" s="188">
        <v>149.01944444444445</v>
      </c>
      <c r="V61" s="198">
        <v>18.627430555555556</v>
      </c>
      <c r="W61" s="184" t="s">
        <v>370</v>
      </c>
      <c r="X61" s="181"/>
      <c r="Y61" s="197">
        <v>0.31045717592592592</v>
      </c>
      <c r="Z61" s="184" t="s">
        <v>371</v>
      </c>
      <c r="AA61" s="181"/>
    </row>
    <row r="62" spans="1:27" x14ac:dyDescent="0.2">
      <c r="A62" s="186"/>
      <c r="B62" s="182"/>
      <c r="C62" s="182"/>
      <c r="D62" s="183"/>
      <c r="E62" s="183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5" t="s">
        <v>372</v>
      </c>
      <c r="U62" s="190">
        <v>224.83333333333334</v>
      </c>
      <c r="V62" s="189">
        <v>56.208333333333336</v>
      </c>
      <c r="W62" s="184" t="s">
        <v>370</v>
      </c>
      <c r="X62" s="181"/>
      <c r="Y62" s="197">
        <v>0.93680555555555556</v>
      </c>
      <c r="Z62" s="184" t="s">
        <v>371</v>
      </c>
      <c r="AA62" s="181"/>
    </row>
    <row r="63" spans="1:27" x14ac:dyDescent="0.2">
      <c r="A63" s="200" t="s">
        <v>373</v>
      </c>
      <c r="B63" s="200"/>
      <c r="C63" s="200"/>
      <c r="D63" s="200"/>
      <c r="E63" s="200"/>
      <c r="F63" s="202">
        <v>2019</v>
      </c>
      <c r="G63" s="200"/>
      <c r="H63" s="200" t="s">
        <v>374</v>
      </c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3" t="s">
        <v>375</v>
      </c>
      <c r="Z63" s="200">
        <v>12</v>
      </c>
      <c r="AA63" s="200"/>
    </row>
    <row r="64" spans="1:27" x14ac:dyDescent="0.2">
      <c r="A64" s="204">
        <v>2019</v>
      </c>
      <c r="B64" s="201" t="s">
        <v>376</v>
      </c>
      <c r="C64" s="199"/>
      <c r="D64" s="205" t="s">
        <v>377</v>
      </c>
      <c r="E64" s="199"/>
      <c r="F64" s="201" t="s">
        <v>378</v>
      </c>
      <c r="G64" s="199"/>
      <c r="H64" s="201" t="s">
        <v>379</v>
      </c>
      <c r="I64" s="199"/>
      <c r="J64" s="201" t="s">
        <v>380</v>
      </c>
      <c r="K64" s="199"/>
      <c r="L64" s="201" t="s">
        <v>381</v>
      </c>
      <c r="M64" s="199"/>
      <c r="N64" s="205" t="s">
        <v>382</v>
      </c>
      <c r="O64" s="199"/>
      <c r="P64" s="205" t="s">
        <v>383</v>
      </c>
      <c r="Q64" s="199"/>
      <c r="R64" s="205" t="s">
        <v>384</v>
      </c>
      <c r="S64" s="199"/>
      <c r="T64" s="205" t="s">
        <v>385</v>
      </c>
      <c r="U64" s="199"/>
      <c r="V64" s="205" t="s">
        <v>386</v>
      </c>
      <c r="W64" s="199"/>
      <c r="X64" s="205" t="s">
        <v>387</v>
      </c>
      <c r="Y64" s="199"/>
      <c r="Z64" s="205" t="s">
        <v>397</v>
      </c>
      <c r="AA64" s="199"/>
    </row>
    <row r="65" spans="1:27" x14ac:dyDescent="0.2">
      <c r="A65" s="191" t="s">
        <v>388</v>
      </c>
      <c r="B65" s="192">
        <v>154</v>
      </c>
      <c r="C65" s="193">
        <v>0.18</v>
      </c>
      <c r="D65" s="194">
        <v>302</v>
      </c>
      <c r="E65" s="193">
        <v>0.31</v>
      </c>
      <c r="F65" s="192">
        <v>241</v>
      </c>
      <c r="G65" s="193">
        <v>0.23</v>
      </c>
      <c r="H65" s="192">
        <v>372</v>
      </c>
      <c r="I65" s="193">
        <v>0.27</v>
      </c>
      <c r="J65" s="192">
        <v>216</v>
      </c>
      <c r="K65" s="193">
        <v>0.19582955575702629</v>
      </c>
      <c r="L65" s="192">
        <v>226.66666666666666</v>
      </c>
      <c r="M65" s="193">
        <v>0.20029455081001474</v>
      </c>
      <c r="N65" s="192">
        <v>260.2</v>
      </c>
      <c r="O65" s="193">
        <v>0.24070305272895465</v>
      </c>
      <c r="P65" s="192">
        <v>168.5</v>
      </c>
      <c r="Q65" s="193">
        <v>0.17434040351784791</v>
      </c>
      <c r="R65" s="194">
        <v>206.2</v>
      </c>
      <c r="S65" s="193">
        <v>0.23104935850747937</v>
      </c>
      <c r="T65" s="194">
        <v>157.5</v>
      </c>
      <c r="U65" s="193">
        <v>0.19032082653616095</v>
      </c>
      <c r="V65" s="192">
        <v>154</v>
      </c>
      <c r="W65" s="193">
        <v>0.2103825136612022</v>
      </c>
      <c r="X65" s="192">
        <v>121</v>
      </c>
      <c r="Y65" s="193">
        <v>0.19025157232704404</v>
      </c>
      <c r="Z65" s="194">
        <v>214.92222222222222</v>
      </c>
      <c r="AA65" s="193">
        <v>0.21859765282047749</v>
      </c>
    </row>
    <row r="66" spans="1:27" x14ac:dyDescent="0.2">
      <c r="A66" s="195" t="s">
        <v>389</v>
      </c>
      <c r="B66" s="192">
        <v>81</v>
      </c>
      <c r="C66" s="193">
        <v>0.1</v>
      </c>
      <c r="D66" s="192">
        <v>149</v>
      </c>
      <c r="E66" s="193">
        <v>0.15</v>
      </c>
      <c r="F66" s="192">
        <v>149</v>
      </c>
      <c r="G66" s="193">
        <v>0.14000000000000001</v>
      </c>
      <c r="H66" s="192">
        <v>294</v>
      </c>
      <c r="I66" s="193">
        <v>0.21</v>
      </c>
      <c r="J66" s="192">
        <v>154</v>
      </c>
      <c r="K66" s="193">
        <v>0.13961922030825022</v>
      </c>
      <c r="L66" s="192">
        <v>232.75</v>
      </c>
      <c r="M66" s="193">
        <v>0.20567010309278352</v>
      </c>
      <c r="N66" s="192">
        <v>141.80000000000001</v>
      </c>
      <c r="O66" s="193">
        <v>0.13117483811285849</v>
      </c>
      <c r="P66" s="192">
        <v>148.25</v>
      </c>
      <c r="Q66" s="193">
        <v>0.15338851526125194</v>
      </c>
      <c r="R66" s="192">
        <v>98.75</v>
      </c>
      <c r="S66" s="193">
        <v>0.11065045660821334</v>
      </c>
      <c r="T66" s="192">
        <v>100.6</v>
      </c>
      <c r="U66" s="193">
        <v>0.12156365174309708</v>
      </c>
      <c r="V66" s="192">
        <v>91</v>
      </c>
      <c r="W66" s="193">
        <v>0.12431693989071038</v>
      </c>
      <c r="X66" s="192">
        <v>85</v>
      </c>
      <c r="Y66" s="193">
        <v>0.13364779874213836</v>
      </c>
      <c r="Z66" s="192">
        <v>143.76249999999999</v>
      </c>
      <c r="AA66" s="193">
        <v>0.14333596031327531</v>
      </c>
    </row>
    <row r="67" spans="1:27" x14ac:dyDescent="0.2">
      <c r="A67" s="195" t="s">
        <v>390</v>
      </c>
      <c r="B67" s="192">
        <v>162</v>
      </c>
      <c r="C67" s="193">
        <v>0.19</v>
      </c>
      <c r="D67" s="192">
        <v>86</v>
      </c>
      <c r="E67" s="193">
        <v>0.09</v>
      </c>
      <c r="F67" s="192">
        <v>92</v>
      </c>
      <c r="G67" s="193">
        <v>0.09</v>
      </c>
      <c r="H67" s="192">
        <v>158</v>
      </c>
      <c r="I67" s="193">
        <v>0.11</v>
      </c>
      <c r="J67" s="192">
        <v>134</v>
      </c>
      <c r="K67" s="193">
        <v>0.1214868540344515</v>
      </c>
      <c r="L67" s="192">
        <v>115.25</v>
      </c>
      <c r="M67" s="193">
        <v>0.10184094256259206</v>
      </c>
      <c r="N67" s="192">
        <v>118</v>
      </c>
      <c r="O67" s="193">
        <v>0.10915818686401479</v>
      </c>
      <c r="P67" s="192">
        <v>169.75</v>
      </c>
      <c r="Q67" s="193">
        <v>0.17563372995344026</v>
      </c>
      <c r="R67" s="192">
        <v>92.25</v>
      </c>
      <c r="S67" s="193">
        <v>0.10336713541374866</v>
      </c>
      <c r="T67" s="192">
        <v>75.8</v>
      </c>
      <c r="U67" s="193">
        <v>9.1595673977403161E-2</v>
      </c>
      <c r="V67" s="192">
        <v>83</v>
      </c>
      <c r="W67" s="193">
        <v>0.1133879781420765</v>
      </c>
      <c r="X67" s="192">
        <v>56</v>
      </c>
      <c r="Y67" s="193">
        <v>8.8050314465408799E-2</v>
      </c>
      <c r="Z67" s="192">
        <v>111.83749999999999</v>
      </c>
      <c r="AA67" s="193">
        <v>0.11537673461776131</v>
      </c>
    </row>
    <row r="68" spans="1:27" x14ac:dyDescent="0.2">
      <c r="A68" s="196" t="s">
        <v>391</v>
      </c>
      <c r="B68" s="192">
        <v>130</v>
      </c>
      <c r="C68" s="193">
        <v>0.15</v>
      </c>
      <c r="D68" s="192">
        <v>105</v>
      </c>
      <c r="E68" s="193">
        <v>0.11</v>
      </c>
      <c r="F68" s="192">
        <v>99</v>
      </c>
      <c r="G68" s="193">
        <v>0.1</v>
      </c>
      <c r="H68" s="192">
        <v>123</v>
      </c>
      <c r="I68" s="193">
        <v>0.09</v>
      </c>
      <c r="J68" s="192">
        <v>88</v>
      </c>
      <c r="K68" s="193">
        <v>7.9782411604714415E-2</v>
      </c>
      <c r="L68" s="192">
        <v>126.75</v>
      </c>
      <c r="M68" s="193">
        <v>0.11200294550810017</v>
      </c>
      <c r="N68" s="192">
        <v>125.25</v>
      </c>
      <c r="O68" s="193">
        <v>0.11586493987049029</v>
      </c>
      <c r="P68" s="192">
        <v>111.2</v>
      </c>
      <c r="Q68" s="193">
        <v>0.11505431971029488</v>
      </c>
      <c r="R68" s="192">
        <v>98.5</v>
      </c>
      <c r="S68" s="193">
        <v>0.1103703288699647</v>
      </c>
      <c r="T68" s="192">
        <v>100.4</v>
      </c>
      <c r="U68" s="193">
        <v>0.12132197450305117</v>
      </c>
      <c r="V68" s="192">
        <v>71</v>
      </c>
      <c r="W68" s="193">
        <v>9.699453551912568E-2</v>
      </c>
      <c r="X68" s="192">
        <v>140</v>
      </c>
      <c r="Y68" s="193">
        <v>0.22012578616352202</v>
      </c>
      <c r="Z68" s="192">
        <v>109.84166666666668</v>
      </c>
      <c r="AA68" s="193">
        <v>0.11845977014577196</v>
      </c>
    </row>
    <row r="69" spans="1:27" x14ac:dyDescent="0.2">
      <c r="A69" s="196" t="s">
        <v>392</v>
      </c>
      <c r="B69" s="192">
        <v>116</v>
      </c>
      <c r="C69" s="193">
        <v>0.14000000000000001</v>
      </c>
      <c r="D69" s="192">
        <v>131</v>
      </c>
      <c r="E69" s="193">
        <v>0.13</v>
      </c>
      <c r="F69" s="192">
        <v>171</v>
      </c>
      <c r="G69" s="193">
        <v>0.16</v>
      </c>
      <c r="H69" s="192">
        <v>163</v>
      </c>
      <c r="I69" s="193">
        <v>0.12</v>
      </c>
      <c r="J69" s="192">
        <v>278</v>
      </c>
      <c r="K69" s="193">
        <v>0.25203989120580234</v>
      </c>
      <c r="L69" s="192">
        <v>176.25</v>
      </c>
      <c r="M69" s="193">
        <v>0.15574374079528722</v>
      </c>
      <c r="N69" s="192">
        <v>172.75</v>
      </c>
      <c r="O69" s="193">
        <v>0.15980573543015728</v>
      </c>
      <c r="P69" s="192">
        <v>177.8</v>
      </c>
      <c r="Q69" s="193">
        <v>0.18396275219865496</v>
      </c>
      <c r="R69" s="192">
        <v>185.25</v>
      </c>
      <c r="S69" s="193">
        <v>0.20757465404224326</v>
      </c>
      <c r="T69" s="192">
        <v>135.75</v>
      </c>
      <c r="U69" s="193">
        <v>0.16403842668116728</v>
      </c>
      <c r="V69" s="192">
        <v>142</v>
      </c>
      <c r="W69" s="193">
        <v>0.19398907103825136</v>
      </c>
      <c r="X69" s="192">
        <v>128</v>
      </c>
      <c r="Y69" s="193">
        <v>0.20125786163522014</v>
      </c>
      <c r="Z69" s="192">
        <v>164.73333333333332</v>
      </c>
      <c r="AA69" s="193">
        <v>0.17236767775223197</v>
      </c>
    </row>
    <row r="70" spans="1:27" x14ac:dyDescent="0.2">
      <c r="A70" s="196" t="s">
        <v>393</v>
      </c>
      <c r="B70" s="194">
        <v>206</v>
      </c>
      <c r="C70" s="193">
        <v>0.24</v>
      </c>
      <c r="D70" s="192">
        <v>216</v>
      </c>
      <c r="E70" s="193">
        <v>0.22</v>
      </c>
      <c r="F70" s="194">
        <v>286</v>
      </c>
      <c r="G70" s="193">
        <v>0.28000000000000003</v>
      </c>
      <c r="H70" s="194">
        <v>283</v>
      </c>
      <c r="I70" s="193">
        <v>0.2</v>
      </c>
      <c r="J70" s="194">
        <v>233</v>
      </c>
      <c r="K70" s="193">
        <v>0.21124206708975521</v>
      </c>
      <c r="L70" s="194">
        <v>254</v>
      </c>
      <c r="M70" s="193">
        <v>0.22444771723122242</v>
      </c>
      <c r="N70" s="194">
        <v>263</v>
      </c>
      <c r="O70" s="193">
        <v>0.2432932469935245</v>
      </c>
      <c r="P70" s="194">
        <v>191</v>
      </c>
      <c r="Q70" s="193">
        <v>0.19762027935851009</v>
      </c>
      <c r="R70" s="192">
        <v>211.5</v>
      </c>
      <c r="S70" s="193">
        <v>0.23698806655835059</v>
      </c>
      <c r="T70" s="192">
        <v>257.5</v>
      </c>
      <c r="U70" s="193">
        <v>0.31115944655912026</v>
      </c>
      <c r="V70" s="192">
        <v>191</v>
      </c>
      <c r="W70" s="193">
        <v>0.26092896174863389</v>
      </c>
      <c r="X70" s="192">
        <v>106</v>
      </c>
      <c r="Y70" s="193">
        <v>0.16666666666666666</v>
      </c>
      <c r="Z70" s="192">
        <v>224.83333333333334</v>
      </c>
      <c r="AA70" s="193">
        <v>0.23269553768381526</v>
      </c>
    </row>
    <row r="71" spans="1:27" x14ac:dyDescent="0.2">
      <c r="A71" s="206" t="s">
        <v>394</v>
      </c>
      <c r="B71" s="207">
        <v>142</v>
      </c>
      <c r="C71" s="208"/>
      <c r="D71" s="207">
        <v>165</v>
      </c>
      <c r="E71" s="208"/>
      <c r="F71" s="207">
        <v>177</v>
      </c>
      <c r="G71" s="208"/>
      <c r="H71" s="207">
        <v>233</v>
      </c>
      <c r="I71" s="208"/>
      <c r="J71" s="207">
        <v>182</v>
      </c>
      <c r="K71" s="208">
        <v>1</v>
      </c>
      <c r="L71" s="207">
        <v>189.75</v>
      </c>
      <c r="M71" s="208">
        <v>1</v>
      </c>
      <c r="N71" s="207">
        <v>179.40740740740742</v>
      </c>
      <c r="O71" s="208">
        <v>1</v>
      </c>
      <c r="P71" s="207">
        <v>160.96296296296296</v>
      </c>
      <c r="Q71" s="208">
        <v>1</v>
      </c>
      <c r="R71" s="207">
        <v>151.04</v>
      </c>
      <c r="S71" s="208">
        <v>0.99999999999999989</v>
      </c>
      <c r="T71" s="207">
        <v>132.85185185185185</v>
      </c>
      <c r="U71" s="208">
        <v>1</v>
      </c>
      <c r="V71" s="207">
        <v>125</v>
      </c>
      <c r="W71" s="208">
        <v>1</v>
      </c>
      <c r="X71" s="207">
        <v>110</v>
      </c>
      <c r="Y71" s="208">
        <v>0.99999999999999989</v>
      </c>
      <c r="Z71" s="207">
        <v>162.33435185185184</v>
      </c>
      <c r="AA71" s="208">
        <v>0.66666666666666663</v>
      </c>
    </row>
  </sheetData>
  <mergeCells count="4">
    <mergeCell ref="A27:AA27"/>
    <mergeCell ref="A3:AA3"/>
    <mergeCell ref="A1:AA1"/>
    <mergeCell ref="A5:AA5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&amp;L&amp;A&amp;R&amp;P van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28"/>
  <sheetViews>
    <sheetView view="pageBreakPreview" zoomScale="85" zoomScaleNormal="100" zoomScaleSheetLayoutView="85" workbookViewId="0">
      <selection activeCell="B11" sqref="B11"/>
    </sheetView>
  </sheetViews>
  <sheetFormatPr defaultRowHeight="12.75" x14ac:dyDescent="0.2"/>
  <cols>
    <col min="1" max="1" width="8.7109375" style="1" customWidth="1"/>
    <col min="2" max="26" width="7.7109375" style="1" customWidth="1"/>
    <col min="27" max="16384" width="9.140625" style="1"/>
  </cols>
  <sheetData>
    <row r="1" spans="1:26" ht="27" x14ac:dyDescent="0.2">
      <c r="A1" s="214" t="s">
        <v>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</row>
    <row r="3" spans="1:26" ht="27" x14ac:dyDescent="0.2">
      <c r="A3" s="214" t="s">
        <v>278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</row>
    <row r="5" spans="1:26" x14ac:dyDescent="0.2">
      <c r="A5" s="47" t="s">
        <v>246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x14ac:dyDescent="0.2">
      <c r="A6" s="48" t="s">
        <v>224</v>
      </c>
      <c r="B6" s="17">
        <v>2022</v>
      </c>
      <c r="C6" s="49"/>
      <c r="D6" s="50"/>
      <c r="E6" s="50"/>
      <c r="F6" s="50"/>
      <c r="G6" s="17">
        <v>2021</v>
      </c>
      <c r="H6" s="49"/>
      <c r="I6" s="50"/>
      <c r="J6" s="50"/>
      <c r="K6" s="50"/>
      <c r="L6" s="17">
        <v>2020</v>
      </c>
      <c r="M6" s="49"/>
      <c r="N6" s="50"/>
      <c r="O6" s="50"/>
      <c r="P6" s="50"/>
      <c r="Q6" s="17">
        <v>2019</v>
      </c>
      <c r="R6" s="49"/>
      <c r="S6" s="50"/>
      <c r="T6" s="50"/>
      <c r="U6" s="50"/>
      <c r="V6" s="17">
        <v>2018</v>
      </c>
      <c r="W6" s="49"/>
      <c r="X6" s="50"/>
      <c r="Y6" s="50"/>
      <c r="Z6" s="50"/>
    </row>
    <row r="7" spans="1:26" x14ac:dyDescent="0.2">
      <c r="A7" s="51"/>
      <c r="B7" s="52" t="s">
        <v>247</v>
      </c>
      <c r="C7" s="52"/>
      <c r="D7" s="52"/>
      <c r="E7" s="52"/>
      <c r="F7" s="53"/>
      <c r="G7" s="52" t="s">
        <v>247</v>
      </c>
      <c r="H7" s="52"/>
      <c r="I7" s="52"/>
      <c r="J7" s="52"/>
      <c r="K7" s="53"/>
      <c r="L7" s="52" t="s">
        <v>247</v>
      </c>
      <c r="M7" s="52"/>
      <c r="N7" s="52"/>
      <c r="O7" s="52"/>
      <c r="P7" s="53"/>
      <c r="Q7" s="52" t="s">
        <v>247</v>
      </c>
      <c r="R7" s="52"/>
      <c r="S7" s="52"/>
      <c r="T7" s="52"/>
      <c r="U7" s="53"/>
      <c r="V7" s="52" t="s">
        <v>247</v>
      </c>
      <c r="W7" s="52"/>
      <c r="X7" s="52"/>
      <c r="Y7" s="52"/>
      <c r="Z7" s="53"/>
    </row>
    <row r="8" spans="1:26" x14ac:dyDescent="0.2">
      <c r="A8" s="54"/>
      <c r="B8" s="48" t="s">
        <v>248</v>
      </c>
      <c r="C8" s="55"/>
      <c r="D8" s="52"/>
      <c r="E8" s="52"/>
      <c r="F8" s="53"/>
      <c r="G8" s="48" t="s">
        <v>249</v>
      </c>
      <c r="H8" s="55"/>
      <c r="I8" s="52"/>
      <c r="J8" s="52"/>
      <c r="K8" s="53"/>
      <c r="L8" s="48" t="s">
        <v>250</v>
      </c>
      <c r="M8" s="55"/>
      <c r="N8" s="52"/>
      <c r="O8" s="52"/>
      <c r="P8" s="53"/>
      <c r="Q8" s="48" t="s">
        <v>251</v>
      </c>
      <c r="R8" s="55"/>
      <c r="S8" s="52"/>
      <c r="T8" s="52"/>
      <c r="U8" s="53"/>
      <c r="V8" s="48" t="s">
        <v>252</v>
      </c>
      <c r="W8" s="55"/>
      <c r="X8" s="52"/>
      <c r="Y8" s="52"/>
      <c r="Z8" s="53"/>
    </row>
    <row r="9" spans="1:26" ht="22.5" x14ac:dyDescent="0.2">
      <c r="A9" s="56" t="s">
        <v>228</v>
      </c>
      <c r="B9" s="57"/>
      <c r="C9" s="58"/>
      <c r="D9" s="59" t="s">
        <v>253</v>
      </c>
      <c r="E9" s="59" t="s">
        <v>254</v>
      </c>
      <c r="F9" s="60" t="s">
        <v>255</v>
      </c>
      <c r="G9" s="57"/>
      <c r="H9" s="58"/>
      <c r="I9" s="59" t="s">
        <v>256</v>
      </c>
      <c r="J9" s="59" t="s">
        <v>257</v>
      </c>
      <c r="K9" s="60" t="s">
        <v>258</v>
      </c>
      <c r="L9" s="57"/>
      <c r="M9" s="58"/>
      <c r="N9" s="59" t="s">
        <v>259</v>
      </c>
      <c r="O9" s="59" t="s">
        <v>260</v>
      </c>
      <c r="P9" s="60" t="s">
        <v>261</v>
      </c>
      <c r="Q9" s="57"/>
      <c r="R9" s="58"/>
      <c r="S9" s="59" t="s">
        <v>262</v>
      </c>
      <c r="T9" s="59" t="s">
        <v>263</v>
      </c>
      <c r="U9" s="60" t="s">
        <v>264</v>
      </c>
      <c r="V9" s="57"/>
      <c r="W9" s="58"/>
      <c r="X9" s="59" t="s">
        <v>265</v>
      </c>
      <c r="Y9" s="59" t="s">
        <v>266</v>
      </c>
      <c r="Z9" s="60" t="s">
        <v>267</v>
      </c>
    </row>
    <row r="10" spans="1:26" x14ac:dyDescent="0.2">
      <c r="A10" s="29" t="s">
        <v>231</v>
      </c>
      <c r="B10" s="61">
        <f>D10+F10+E10</f>
        <v>75</v>
      </c>
      <c r="C10" s="62">
        <f>B10/B$22</f>
        <v>0.24193548387096775</v>
      </c>
      <c r="D10" s="63">
        <v>44</v>
      </c>
      <c r="E10" s="63">
        <v>5</v>
      </c>
      <c r="F10" s="64">
        <v>26</v>
      </c>
      <c r="G10" s="61">
        <f>I10+K10+J10</f>
        <v>91</v>
      </c>
      <c r="H10" s="62">
        <f>G10/G$22</f>
        <v>6.5279770444763269E-2</v>
      </c>
      <c r="I10" s="63">
        <v>66</v>
      </c>
      <c r="J10" s="63">
        <v>6</v>
      </c>
      <c r="K10" s="64">
        <v>19</v>
      </c>
      <c r="L10" s="61">
        <f>N10+P10+O10</f>
        <v>84</v>
      </c>
      <c r="M10" s="62">
        <f>L10/L$22</f>
        <v>5.0480769230769232E-2</v>
      </c>
      <c r="N10" s="63">
        <v>55</v>
      </c>
      <c r="O10" s="63">
        <v>5</v>
      </c>
      <c r="P10" s="64">
        <v>24</v>
      </c>
      <c r="Q10" s="61">
        <f>S10+U10+T10</f>
        <v>52</v>
      </c>
      <c r="R10" s="62">
        <f>Q10/Q$22</f>
        <v>3.9755351681957186E-2</v>
      </c>
      <c r="S10" s="63">
        <v>46</v>
      </c>
      <c r="T10" s="63">
        <v>2</v>
      </c>
      <c r="U10" s="64">
        <v>4</v>
      </c>
      <c r="V10" s="61">
        <f>X10+Z10+Y10</f>
        <v>69</v>
      </c>
      <c r="W10" s="62">
        <f>V10/V$22</f>
        <v>5.688375927452597E-2</v>
      </c>
      <c r="X10" s="63">
        <v>50</v>
      </c>
      <c r="Y10" s="63">
        <v>6</v>
      </c>
      <c r="Z10" s="64">
        <v>13</v>
      </c>
    </row>
    <row r="11" spans="1:26" x14ac:dyDescent="0.2">
      <c r="A11" s="29" t="s">
        <v>232</v>
      </c>
      <c r="B11" s="61">
        <f>D11+E11+F11</f>
        <v>84</v>
      </c>
      <c r="C11" s="62">
        <f>B11/B$22</f>
        <v>0.2709677419354839</v>
      </c>
      <c r="D11" s="63">
        <v>46</v>
      </c>
      <c r="E11" s="63">
        <v>9</v>
      </c>
      <c r="F11" s="64">
        <v>29</v>
      </c>
      <c r="G11" s="61">
        <f>I11+J11+K11</f>
        <v>107</v>
      </c>
      <c r="H11" s="62">
        <f>G11/G$22</f>
        <v>7.675753228120516E-2</v>
      </c>
      <c r="I11" s="63">
        <v>66</v>
      </c>
      <c r="J11" s="63">
        <v>8</v>
      </c>
      <c r="K11" s="64">
        <v>33</v>
      </c>
      <c r="L11" s="61">
        <f>N11+O11+P11</f>
        <v>106</v>
      </c>
      <c r="M11" s="62">
        <f>L11/L$22</f>
        <v>6.3701923076923073E-2</v>
      </c>
      <c r="N11" s="63">
        <v>67</v>
      </c>
      <c r="O11" s="63">
        <v>9</v>
      </c>
      <c r="P11" s="64">
        <v>30</v>
      </c>
      <c r="Q11" s="61">
        <f>S11+T11+U11</f>
        <v>101</v>
      </c>
      <c r="R11" s="62">
        <f>Q11/Q$22</f>
        <v>7.7217125382262997E-2</v>
      </c>
      <c r="S11" s="63">
        <v>69</v>
      </c>
      <c r="T11" s="63">
        <v>6</v>
      </c>
      <c r="U11" s="64">
        <v>26</v>
      </c>
      <c r="V11" s="61">
        <f>X11+Y11+Z11</f>
        <v>66</v>
      </c>
      <c r="W11" s="62">
        <f>V11/V$22</f>
        <v>5.441055234954658E-2</v>
      </c>
      <c r="X11" s="63">
        <v>50</v>
      </c>
      <c r="Y11" s="63">
        <v>3</v>
      </c>
      <c r="Z11" s="64">
        <v>13</v>
      </c>
    </row>
    <row r="12" spans="1:26" x14ac:dyDescent="0.2">
      <c r="A12" s="29" t="s">
        <v>233</v>
      </c>
      <c r="B12" s="61">
        <f>D12+E12+F12</f>
        <v>151</v>
      </c>
      <c r="C12" s="62">
        <f t="shared" ref="C12:C21" si="0">B12/B$22</f>
        <v>0.48709677419354841</v>
      </c>
      <c r="D12" s="63">
        <v>92</v>
      </c>
      <c r="E12" s="63">
        <v>13</v>
      </c>
      <c r="F12" s="64">
        <v>46</v>
      </c>
      <c r="G12" s="61">
        <f>I12+J12+K12</f>
        <v>154</v>
      </c>
      <c r="H12" s="62">
        <f t="shared" ref="H12:H21" si="1">G12/G$22</f>
        <v>0.11047345767575323</v>
      </c>
      <c r="I12" s="63">
        <v>85</v>
      </c>
      <c r="J12" s="63">
        <v>17</v>
      </c>
      <c r="K12" s="64">
        <v>52</v>
      </c>
      <c r="L12" s="61">
        <f>N12+O12+P12</f>
        <v>184</v>
      </c>
      <c r="M12" s="62">
        <f t="shared" ref="M12:M21" si="2">L12/L$22</f>
        <v>0.11057692307692307</v>
      </c>
      <c r="N12" s="63">
        <v>129</v>
      </c>
      <c r="O12" s="63">
        <v>18</v>
      </c>
      <c r="P12" s="64">
        <v>37</v>
      </c>
      <c r="Q12" s="61">
        <f>S12+T12+U12</f>
        <v>118</v>
      </c>
      <c r="R12" s="62">
        <f t="shared" ref="R12:R21" si="3">Q12/Q$22</f>
        <v>9.0214067278287458E-2</v>
      </c>
      <c r="S12" s="63">
        <v>73</v>
      </c>
      <c r="T12" s="63">
        <v>8</v>
      </c>
      <c r="U12" s="64">
        <v>37</v>
      </c>
      <c r="V12" s="61">
        <f>X12+Y12+Z12</f>
        <v>91</v>
      </c>
      <c r="W12" s="62">
        <f t="shared" ref="W12:W21" si="4">V12/V$22</f>
        <v>7.5020610057708159E-2</v>
      </c>
      <c r="X12" s="63">
        <v>61</v>
      </c>
      <c r="Y12" s="63">
        <v>5</v>
      </c>
      <c r="Z12" s="64">
        <v>25</v>
      </c>
    </row>
    <row r="13" spans="1:26" x14ac:dyDescent="0.2">
      <c r="A13" s="29" t="s">
        <v>234</v>
      </c>
      <c r="B13" s="61">
        <f t="shared" ref="B13:B21" si="5">D13+E13+F13</f>
        <v>0</v>
      </c>
      <c r="C13" s="62">
        <f t="shared" si="0"/>
        <v>0</v>
      </c>
      <c r="D13" s="63"/>
      <c r="E13" s="63"/>
      <c r="F13" s="64"/>
      <c r="G13" s="61">
        <f t="shared" ref="G13:G21" si="6">I13+J13+K13</f>
        <v>110</v>
      </c>
      <c r="H13" s="62">
        <f t="shared" si="1"/>
        <v>7.8909612625538014E-2</v>
      </c>
      <c r="I13" s="63">
        <v>67</v>
      </c>
      <c r="J13" s="63">
        <v>11</v>
      </c>
      <c r="K13" s="64">
        <v>32</v>
      </c>
      <c r="L13" s="61">
        <f t="shared" ref="L13:L21" si="7">N13+O13+P13</f>
        <v>202</v>
      </c>
      <c r="M13" s="62">
        <f t="shared" si="2"/>
        <v>0.12139423076923077</v>
      </c>
      <c r="N13" s="63">
        <v>117</v>
      </c>
      <c r="O13" s="63">
        <v>22</v>
      </c>
      <c r="P13" s="64">
        <v>63</v>
      </c>
      <c r="Q13" s="61">
        <f t="shared" ref="Q13:Q21" si="8">S13+T13+U13</f>
        <v>136</v>
      </c>
      <c r="R13" s="62">
        <f t="shared" si="3"/>
        <v>0.10397553516819572</v>
      </c>
      <c r="S13" s="63">
        <v>63</v>
      </c>
      <c r="T13" s="63">
        <v>25</v>
      </c>
      <c r="U13" s="64">
        <v>48</v>
      </c>
      <c r="V13" s="61">
        <f t="shared" ref="V13:V21" si="9">X13+Y13+Z13</f>
        <v>130</v>
      </c>
      <c r="W13" s="62">
        <f t="shared" si="4"/>
        <v>0.10717230008244023</v>
      </c>
      <c r="X13" s="63">
        <v>72</v>
      </c>
      <c r="Y13" s="63">
        <v>18</v>
      </c>
      <c r="Z13" s="64">
        <v>40</v>
      </c>
    </row>
    <row r="14" spans="1:26" x14ac:dyDescent="0.2">
      <c r="A14" s="29" t="s">
        <v>235</v>
      </c>
      <c r="B14" s="61">
        <f t="shared" si="5"/>
        <v>0</v>
      </c>
      <c r="C14" s="62">
        <f t="shared" si="0"/>
        <v>0</v>
      </c>
      <c r="D14" s="63"/>
      <c r="E14" s="63"/>
      <c r="F14" s="64"/>
      <c r="G14" s="61">
        <f t="shared" si="6"/>
        <v>148</v>
      </c>
      <c r="H14" s="62">
        <f t="shared" si="1"/>
        <v>0.10616929698708752</v>
      </c>
      <c r="I14" s="63">
        <v>92</v>
      </c>
      <c r="J14" s="63">
        <v>10</v>
      </c>
      <c r="K14" s="64">
        <v>46</v>
      </c>
      <c r="L14" s="61">
        <f t="shared" si="7"/>
        <v>205</v>
      </c>
      <c r="M14" s="62">
        <f t="shared" si="2"/>
        <v>0.12319711538461539</v>
      </c>
      <c r="N14" s="63">
        <v>91</v>
      </c>
      <c r="O14" s="63">
        <v>30</v>
      </c>
      <c r="P14" s="64">
        <v>84</v>
      </c>
      <c r="Q14" s="61">
        <f t="shared" si="8"/>
        <v>145</v>
      </c>
      <c r="R14" s="62">
        <f t="shared" si="3"/>
        <v>0.11085626911314984</v>
      </c>
      <c r="S14" s="63">
        <v>79</v>
      </c>
      <c r="T14" s="63">
        <v>17</v>
      </c>
      <c r="U14" s="64">
        <v>49</v>
      </c>
      <c r="V14" s="61">
        <f t="shared" si="9"/>
        <v>158</v>
      </c>
      <c r="W14" s="62">
        <f t="shared" si="4"/>
        <v>0.1302555647155812</v>
      </c>
      <c r="X14" s="63">
        <v>84</v>
      </c>
      <c r="Y14" s="63">
        <v>20</v>
      </c>
      <c r="Z14" s="64">
        <v>54</v>
      </c>
    </row>
    <row r="15" spans="1:26" x14ac:dyDescent="0.2">
      <c r="A15" s="29" t="s">
        <v>236</v>
      </c>
      <c r="B15" s="61">
        <f t="shared" si="5"/>
        <v>0</v>
      </c>
      <c r="C15" s="62">
        <f t="shared" si="0"/>
        <v>0</v>
      </c>
      <c r="D15" s="63"/>
      <c r="E15" s="63"/>
      <c r="F15" s="64"/>
      <c r="G15" s="61">
        <f t="shared" si="6"/>
        <v>172</v>
      </c>
      <c r="H15" s="62">
        <f t="shared" si="1"/>
        <v>0.12338593974175036</v>
      </c>
      <c r="I15" s="63">
        <v>99</v>
      </c>
      <c r="J15" s="63">
        <v>25</v>
      </c>
      <c r="K15" s="64">
        <v>48</v>
      </c>
      <c r="L15" s="61">
        <f t="shared" si="7"/>
        <v>171</v>
      </c>
      <c r="M15" s="62">
        <f t="shared" si="2"/>
        <v>0.10276442307692307</v>
      </c>
      <c r="N15" s="63">
        <v>81</v>
      </c>
      <c r="O15" s="63">
        <v>29</v>
      </c>
      <c r="P15" s="64">
        <v>61</v>
      </c>
      <c r="Q15" s="61">
        <f t="shared" si="8"/>
        <v>155</v>
      </c>
      <c r="R15" s="62">
        <f t="shared" si="3"/>
        <v>0.11850152905198777</v>
      </c>
      <c r="S15" s="63">
        <v>79</v>
      </c>
      <c r="T15" s="63">
        <v>35</v>
      </c>
      <c r="U15" s="64">
        <v>41</v>
      </c>
      <c r="V15" s="61">
        <f t="shared" si="9"/>
        <v>134</v>
      </c>
      <c r="W15" s="62">
        <f t="shared" si="4"/>
        <v>0.11046990931574609</v>
      </c>
      <c r="X15" s="63">
        <v>74</v>
      </c>
      <c r="Y15" s="63">
        <v>20</v>
      </c>
      <c r="Z15" s="64">
        <v>40</v>
      </c>
    </row>
    <row r="16" spans="1:26" x14ac:dyDescent="0.2">
      <c r="A16" s="29" t="s">
        <v>237</v>
      </c>
      <c r="B16" s="61">
        <f t="shared" si="5"/>
        <v>0</v>
      </c>
      <c r="C16" s="62">
        <f t="shared" si="0"/>
        <v>0</v>
      </c>
      <c r="D16" s="63"/>
      <c r="E16" s="63"/>
      <c r="F16" s="64"/>
      <c r="G16" s="61">
        <f t="shared" si="6"/>
        <v>138</v>
      </c>
      <c r="H16" s="62">
        <f t="shared" si="1"/>
        <v>9.8995695839311337E-2</v>
      </c>
      <c r="I16" s="63">
        <v>90</v>
      </c>
      <c r="J16" s="63">
        <v>21</v>
      </c>
      <c r="K16" s="64">
        <v>27</v>
      </c>
      <c r="L16" s="61">
        <f t="shared" si="7"/>
        <v>164</v>
      </c>
      <c r="M16" s="62">
        <f t="shared" si="2"/>
        <v>9.8557692307692304E-2</v>
      </c>
      <c r="N16" s="63">
        <v>88</v>
      </c>
      <c r="O16" s="63">
        <v>19</v>
      </c>
      <c r="P16" s="64">
        <v>57</v>
      </c>
      <c r="Q16" s="61">
        <f t="shared" si="8"/>
        <v>132</v>
      </c>
      <c r="R16" s="62">
        <f t="shared" si="3"/>
        <v>0.10091743119266056</v>
      </c>
      <c r="S16" s="63">
        <v>69</v>
      </c>
      <c r="T16" s="63">
        <v>24</v>
      </c>
      <c r="U16" s="64">
        <v>39</v>
      </c>
      <c r="V16" s="61">
        <f t="shared" si="9"/>
        <v>150</v>
      </c>
      <c r="W16" s="62">
        <f t="shared" si="4"/>
        <v>0.1236603462489695</v>
      </c>
      <c r="X16" s="63">
        <v>80</v>
      </c>
      <c r="Y16" s="63">
        <v>8</v>
      </c>
      <c r="Z16" s="64">
        <v>62</v>
      </c>
    </row>
    <row r="17" spans="1:26" x14ac:dyDescent="0.2">
      <c r="A17" s="29" t="s">
        <v>238</v>
      </c>
      <c r="B17" s="61">
        <f t="shared" si="5"/>
        <v>0</v>
      </c>
      <c r="C17" s="62">
        <f t="shared" si="0"/>
        <v>0</v>
      </c>
      <c r="D17" s="63"/>
      <c r="E17" s="63"/>
      <c r="F17" s="64"/>
      <c r="G17" s="61">
        <f t="shared" si="6"/>
        <v>138</v>
      </c>
      <c r="H17" s="62">
        <f t="shared" si="1"/>
        <v>9.8995695839311337E-2</v>
      </c>
      <c r="I17" s="63">
        <v>77</v>
      </c>
      <c r="J17" s="63">
        <v>25</v>
      </c>
      <c r="K17" s="64">
        <v>36</v>
      </c>
      <c r="L17" s="61">
        <f t="shared" si="7"/>
        <v>151</v>
      </c>
      <c r="M17" s="62">
        <f t="shared" si="2"/>
        <v>9.0745192307692304E-2</v>
      </c>
      <c r="N17" s="63">
        <v>79</v>
      </c>
      <c r="O17" s="63">
        <v>15</v>
      </c>
      <c r="P17" s="64">
        <v>57</v>
      </c>
      <c r="Q17" s="61">
        <f t="shared" si="8"/>
        <v>133</v>
      </c>
      <c r="R17" s="62">
        <f t="shared" si="3"/>
        <v>0.10168195718654434</v>
      </c>
      <c r="S17" s="63">
        <v>78</v>
      </c>
      <c r="T17" s="63">
        <v>12</v>
      </c>
      <c r="U17" s="64">
        <v>43</v>
      </c>
      <c r="V17" s="61">
        <f t="shared" si="9"/>
        <v>111</v>
      </c>
      <c r="W17" s="62">
        <f t="shared" si="4"/>
        <v>9.1508656224237428E-2</v>
      </c>
      <c r="X17" s="63">
        <v>59</v>
      </c>
      <c r="Y17" s="63">
        <v>14</v>
      </c>
      <c r="Z17" s="64">
        <v>38</v>
      </c>
    </row>
    <row r="18" spans="1:26" x14ac:dyDescent="0.2">
      <c r="A18" s="29" t="s">
        <v>239</v>
      </c>
      <c r="B18" s="61">
        <f t="shared" si="5"/>
        <v>0</v>
      </c>
      <c r="C18" s="62">
        <f t="shared" si="0"/>
        <v>0</v>
      </c>
      <c r="D18" s="63"/>
      <c r="E18" s="63"/>
      <c r="F18" s="64"/>
      <c r="G18" s="61">
        <f t="shared" si="6"/>
        <v>84</v>
      </c>
      <c r="H18" s="62">
        <f t="shared" si="1"/>
        <v>6.0258249641319941E-2</v>
      </c>
      <c r="I18" s="63">
        <v>44</v>
      </c>
      <c r="J18" s="63">
        <v>14</v>
      </c>
      <c r="K18" s="64">
        <v>26</v>
      </c>
      <c r="L18" s="61">
        <f t="shared" si="7"/>
        <v>108</v>
      </c>
      <c r="M18" s="62">
        <f t="shared" si="2"/>
        <v>6.4903846153846159E-2</v>
      </c>
      <c r="N18" s="63">
        <v>60</v>
      </c>
      <c r="O18" s="63">
        <v>16</v>
      </c>
      <c r="P18" s="64">
        <v>32</v>
      </c>
      <c r="Q18" s="61">
        <f t="shared" si="8"/>
        <v>97</v>
      </c>
      <c r="R18" s="62">
        <f t="shared" si="3"/>
        <v>7.4159021406727824E-2</v>
      </c>
      <c r="S18" s="63">
        <v>48</v>
      </c>
      <c r="T18" s="63">
        <v>7</v>
      </c>
      <c r="U18" s="64">
        <v>42</v>
      </c>
      <c r="V18" s="61">
        <f t="shared" si="9"/>
        <v>99</v>
      </c>
      <c r="W18" s="62">
        <f t="shared" si="4"/>
        <v>8.1615828524319867E-2</v>
      </c>
      <c r="X18" s="63">
        <v>53</v>
      </c>
      <c r="Y18" s="63">
        <v>20</v>
      </c>
      <c r="Z18" s="64">
        <v>26</v>
      </c>
    </row>
    <row r="19" spans="1:26" x14ac:dyDescent="0.2">
      <c r="A19" s="29" t="s">
        <v>240</v>
      </c>
      <c r="B19" s="61">
        <f t="shared" si="5"/>
        <v>0</v>
      </c>
      <c r="C19" s="62">
        <f t="shared" si="0"/>
        <v>0</v>
      </c>
      <c r="D19" s="63"/>
      <c r="E19" s="63"/>
      <c r="F19" s="64"/>
      <c r="G19" s="61">
        <f t="shared" si="6"/>
        <v>106</v>
      </c>
      <c r="H19" s="62">
        <f t="shared" si="1"/>
        <v>7.6040172166427542E-2</v>
      </c>
      <c r="I19" s="63">
        <v>66</v>
      </c>
      <c r="J19" s="63">
        <v>17</v>
      </c>
      <c r="K19" s="64">
        <v>23</v>
      </c>
      <c r="L19" s="61">
        <f t="shared" si="7"/>
        <v>104</v>
      </c>
      <c r="M19" s="62">
        <f t="shared" si="2"/>
        <v>6.25E-2</v>
      </c>
      <c r="N19" s="63">
        <v>61</v>
      </c>
      <c r="O19" s="63">
        <v>15</v>
      </c>
      <c r="P19" s="64">
        <v>28</v>
      </c>
      <c r="Q19" s="61">
        <f t="shared" si="8"/>
        <v>91</v>
      </c>
      <c r="R19" s="62">
        <f t="shared" si="3"/>
        <v>6.9571865443425071E-2</v>
      </c>
      <c r="S19" s="63">
        <v>58</v>
      </c>
      <c r="T19" s="63">
        <v>10</v>
      </c>
      <c r="U19" s="64">
        <v>23</v>
      </c>
      <c r="V19" s="61">
        <f t="shared" si="9"/>
        <v>93</v>
      </c>
      <c r="W19" s="62">
        <f t="shared" si="4"/>
        <v>7.6669414674361086E-2</v>
      </c>
      <c r="X19" s="63">
        <v>51</v>
      </c>
      <c r="Y19" s="63">
        <v>17</v>
      </c>
      <c r="Z19" s="64">
        <v>25</v>
      </c>
    </row>
    <row r="20" spans="1:26" x14ac:dyDescent="0.2">
      <c r="A20" s="29" t="s">
        <v>241</v>
      </c>
      <c r="B20" s="61">
        <f t="shared" si="5"/>
        <v>0</v>
      </c>
      <c r="C20" s="62">
        <f t="shared" si="0"/>
        <v>0</v>
      </c>
      <c r="D20" s="63"/>
      <c r="E20" s="63"/>
      <c r="F20" s="64"/>
      <c r="G20" s="61">
        <f t="shared" si="6"/>
        <v>94</v>
      </c>
      <c r="H20" s="62">
        <f t="shared" si="1"/>
        <v>6.7431850789096123E-2</v>
      </c>
      <c r="I20" s="63">
        <v>59</v>
      </c>
      <c r="J20" s="63">
        <v>8</v>
      </c>
      <c r="K20" s="64">
        <v>27</v>
      </c>
      <c r="L20" s="61">
        <f t="shared" si="7"/>
        <v>114</v>
      </c>
      <c r="M20" s="62">
        <f t="shared" si="2"/>
        <v>6.8509615384615391E-2</v>
      </c>
      <c r="N20" s="63">
        <v>73</v>
      </c>
      <c r="O20" s="63">
        <v>8</v>
      </c>
      <c r="P20" s="64">
        <v>33</v>
      </c>
      <c r="Q20" s="61">
        <f t="shared" si="8"/>
        <v>81</v>
      </c>
      <c r="R20" s="62">
        <f t="shared" si="3"/>
        <v>6.1926605504587159E-2</v>
      </c>
      <c r="S20" s="63">
        <v>51</v>
      </c>
      <c r="T20" s="63">
        <v>14</v>
      </c>
      <c r="U20" s="64">
        <v>16</v>
      </c>
      <c r="V20" s="61">
        <f t="shared" si="9"/>
        <v>71</v>
      </c>
      <c r="W20" s="62">
        <f t="shared" si="4"/>
        <v>5.8532563891178897E-2</v>
      </c>
      <c r="X20" s="63">
        <v>40</v>
      </c>
      <c r="Y20" s="63">
        <v>14</v>
      </c>
      <c r="Z20" s="64">
        <v>17</v>
      </c>
    </row>
    <row r="21" spans="1:26" x14ac:dyDescent="0.2">
      <c r="A21" s="29" t="s">
        <v>242</v>
      </c>
      <c r="B21" s="61">
        <f t="shared" si="5"/>
        <v>0</v>
      </c>
      <c r="C21" s="62">
        <f t="shared" si="0"/>
        <v>0</v>
      </c>
      <c r="D21" s="63"/>
      <c r="E21" s="63"/>
      <c r="F21" s="64"/>
      <c r="G21" s="61">
        <f t="shared" si="6"/>
        <v>52</v>
      </c>
      <c r="H21" s="62">
        <f t="shared" si="1"/>
        <v>3.7302725968436153E-2</v>
      </c>
      <c r="I21" s="63">
        <v>33</v>
      </c>
      <c r="J21" s="63">
        <v>2</v>
      </c>
      <c r="K21" s="64">
        <v>17</v>
      </c>
      <c r="L21" s="61">
        <f t="shared" si="7"/>
        <v>71</v>
      </c>
      <c r="M21" s="62">
        <f t="shared" si="2"/>
        <v>4.2668269230769232E-2</v>
      </c>
      <c r="N21" s="63">
        <v>52</v>
      </c>
      <c r="O21" s="63">
        <v>2</v>
      </c>
      <c r="P21" s="64">
        <v>17</v>
      </c>
      <c r="Q21" s="61">
        <f t="shared" si="8"/>
        <v>67</v>
      </c>
      <c r="R21" s="62">
        <f t="shared" si="3"/>
        <v>5.1223241590214068E-2</v>
      </c>
      <c r="S21" s="63">
        <v>49</v>
      </c>
      <c r="T21" s="63">
        <v>4</v>
      </c>
      <c r="U21" s="64">
        <v>14</v>
      </c>
      <c r="V21" s="61">
        <f t="shared" si="9"/>
        <v>41</v>
      </c>
      <c r="W21" s="62">
        <f t="shared" si="4"/>
        <v>3.3800494641384994E-2</v>
      </c>
      <c r="X21" s="63">
        <v>24</v>
      </c>
      <c r="Y21" s="63">
        <v>3</v>
      </c>
      <c r="Z21" s="64">
        <v>14</v>
      </c>
    </row>
    <row r="22" spans="1:26" x14ac:dyDescent="0.2">
      <c r="A22" s="48" t="s">
        <v>268</v>
      </c>
      <c r="B22" s="65">
        <f>SUM(B10:B21)</f>
        <v>310</v>
      </c>
      <c r="C22" s="66"/>
      <c r="D22" s="67">
        <f>SUM(D10:D21)</f>
        <v>182</v>
      </c>
      <c r="E22" s="67">
        <f>SUM(E10:E21)</f>
        <v>27</v>
      </c>
      <c r="F22" s="66">
        <f>SUM(F10:F21)</f>
        <v>101</v>
      </c>
      <c r="G22" s="65">
        <f>SUM(G10:G21)</f>
        <v>1394</v>
      </c>
      <c r="H22" s="66"/>
      <c r="I22" s="67">
        <f>SUM(I10:I21)</f>
        <v>844</v>
      </c>
      <c r="J22" s="67">
        <f>SUM(J10:J21)</f>
        <v>164</v>
      </c>
      <c r="K22" s="66">
        <f>SUM(K10:K21)</f>
        <v>386</v>
      </c>
      <c r="L22" s="65">
        <f>SUM(L10:L21)</f>
        <v>1664</v>
      </c>
      <c r="M22" s="66"/>
      <c r="N22" s="67">
        <f>SUM(N10:N21)</f>
        <v>953</v>
      </c>
      <c r="O22" s="67">
        <f>SUM(O10:O21)</f>
        <v>188</v>
      </c>
      <c r="P22" s="66">
        <f>SUM(P10:P21)</f>
        <v>523</v>
      </c>
      <c r="Q22" s="65">
        <f>SUM(Q10:Q21)</f>
        <v>1308</v>
      </c>
      <c r="R22" s="66"/>
      <c r="S22" s="67">
        <f>SUM(S10:S21)</f>
        <v>762</v>
      </c>
      <c r="T22" s="67">
        <f>SUM(T10:T21)</f>
        <v>164</v>
      </c>
      <c r="U22" s="66">
        <f>SUM(U10:U21)</f>
        <v>382</v>
      </c>
      <c r="V22" s="65">
        <f>SUM(V10:V21)</f>
        <v>1213</v>
      </c>
      <c r="W22" s="66"/>
      <c r="X22" s="67">
        <f>SUM(X10:X21)</f>
        <v>698</v>
      </c>
      <c r="Y22" s="67">
        <f>SUM(Y10:Y21)</f>
        <v>148</v>
      </c>
      <c r="Z22" s="66">
        <f>SUM(Z10:Z21)</f>
        <v>367</v>
      </c>
    </row>
    <row r="23" spans="1:26" x14ac:dyDescent="0.2">
      <c r="A23" s="68" t="s">
        <v>269</v>
      </c>
      <c r="B23" s="69">
        <f>B22/B25*12</f>
        <v>1240</v>
      </c>
      <c r="C23" s="70"/>
      <c r="D23" s="71">
        <f>D22/B25*12</f>
        <v>728</v>
      </c>
      <c r="E23" s="71">
        <f>E22/B25*12</f>
        <v>108</v>
      </c>
      <c r="F23" s="70">
        <f>F22/B25*12</f>
        <v>404</v>
      </c>
      <c r="G23" s="69">
        <f>G22/G25*12</f>
        <v>1394</v>
      </c>
      <c r="H23" s="70"/>
      <c r="I23" s="71">
        <f>I22/G25*12</f>
        <v>844</v>
      </c>
      <c r="J23" s="71">
        <f>J22/G25*12</f>
        <v>164</v>
      </c>
      <c r="K23" s="70">
        <f>K22/G25*12</f>
        <v>386</v>
      </c>
      <c r="L23" s="69">
        <f>L22/L25*12</f>
        <v>1664</v>
      </c>
      <c r="M23" s="70"/>
      <c r="N23" s="71">
        <f>N22/L25*12</f>
        <v>953</v>
      </c>
      <c r="O23" s="71">
        <f>O22/L25*12</f>
        <v>188</v>
      </c>
      <c r="P23" s="70">
        <f>P22/L25*12</f>
        <v>523</v>
      </c>
      <c r="Q23" s="69">
        <f>Q22/Q25*12</f>
        <v>1308</v>
      </c>
      <c r="R23" s="70"/>
      <c r="S23" s="71">
        <f>S22/Q25*12</f>
        <v>762</v>
      </c>
      <c r="T23" s="71">
        <f>T22/Q25*12</f>
        <v>164</v>
      </c>
      <c r="U23" s="70">
        <f>U22/Q25*12</f>
        <v>382</v>
      </c>
      <c r="V23" s="69">
        <f>V22/V25*12</f>
        <v>1213</v>
      </c>
      <c r="W23" s="70"/>
      <c r="X23" s="71">
        <f>X22/V25*12</f>
        <v>698</v>
      </c>
      <c r="Y23" s="71">
        <f>Y22/V25*12</f>
        <v>148</v>
      </c>
      <c r="Z23" s="70">
        <f>Z22/V25*12</f>
        <v>367</v>
      </c>
    </row>
    <row r="24" spans="1:26" x14ac:dyDescent="0.2">
      <c r="A24" s="72" t="s">
        <v>270</v>
      </c>
      <c r="B24" s="73">
        <f>MAX(B10:B21)</f>
        <v>151</v>
      </c>
      <c r="C24" s="74"/>
      <c r="D24" s="73">
        <f>MAX(D10:D21)</f>
        <v>92</v>
      </c>
      <c r="E24" s="74">
        <f>MAX(E10:E21)</f>
        <v>13</v>
      </c>
      <c r="F24" s="75">
        <f>MAX(F10:F21)</f>
        <v>46</v>
      </c>
      <c r="G24" s="73">
        <f>MAX(G10:G21)</f>
        <v>172</v>
      </c>
      <c r="H24" s="74"/>
      <c r="I24" s="73">
        <f>MAX(I10:I21)</f>
        <v>99</v>
      </c>
      <c r="J24" s="74">
        <f>MAX(J10:J21)</f>
        <v>25</v>
      </c>
      <c r="K24" s="75">
        <f>MAX(K10:K21)</f>
        <v>52</v>
      </c>
      <c r="L24" s="73">
        <f>MAX(L10:L21)</f>
        <v>205</v>
      </c>
      <c r="M24" s="74"/>
      <c r="N24" s="73">
        <f>MAX(N10:N21)</f>
        <v>129</v>
      </c>
      <c r="O24" s="74">
        <f>MAX(O10:O21)</f>
        <v>30</v>
      </c>
      <c r="P24" s="75">
        <f>MAX(P10:P21)</f>
        <v>84</v>
      </c>
      <c r="Q24" s="73">
        <f>MAX(Q10:Q21)</f>
        <v>155</v>
      </c>
      <c r="R24" s="74"/>
      <c r="S24" s="73">
        <f>MAX(S10:S21)</f>
        <v>79</v>
      </c>
      <c r="T24" s="74">
        <f>MAX(T10:T21)</f>
        <v>35</v>
      </c>
      <c r="U24" s="75">
        <f>MAX(U10:U21)</f>
        <v>49</v>
      </c>
      <c r="V24" s="73">
        <f>MAX(V10:V21)</f>
        <v>158</v>
      </c>
      <c r="W24" s="74"/>
      <c r="X24" s="73">
        <f>MAX(X10:X21)</f>
        <v>84</v>
      </c>
      <c r="Y24" s="74">
        <f>MAX(Y10:Y21)</f>
        <v>20</v>
      </c>
      <c r="Z24" s="75">
        <f>MAX(Z10:Z21)</f>
        <v>62</v>
      </c>
    </row>
    <row r="25" spans="1:26" ht="15" x14ac:dyDescent="0.25">
      <c r="A25" s="29"/>
      <c r="B25" s="76">
        <f>12-COUNTIF(B10:B21,0)</f>
        <v>3</v>
      </c>
      <c r="C25" s="77" t="s">
        <v>271</v>
      </c>
      <c r="D25" s="78"/>
      <c r="E25" s="78"/>
      <c r="F25" s="79"/>
      <c r="G25" s="76">
        <f>12-COUNTIF(G10:G21,0)</f>
        <v>12</v>
      </c>
      <c r="H25" s="77" t="s">
        <v>271</v>
      </c>
      <c r="I25" s="78"/>
      <c r="J25" s="78"/>
      <c r="K25" s="79"/>
      <c r="L25" s="76">
        <f>12-COUNTIF(L10:L21,0)</f>
        <v>12</v>
      </c>
      <c r="M25" s="77" t="s">
        <v>271</v>
      </c>
      <c r="N25" s="78"/>
      <c r="O25" s="78"/>
      <c r="P25" s="79"/>
      <c r="Q25" s="76">
        <f>12-COUNTIF(Q10:Q21,0)</f>
        <v>12</v>
      </c>
      <c r="R25" s="77" t="s">
        <v>271</v>
      </c>
      <c r="S25" s="78"/>
      <c r="T25" s="78"/>
      <c r="U25" s="79"/>
      <c r="V25" s="76">
        <f>12-COUNTIF(V10:V21,0)</f>
        <v>12</v>
      </c>
      <c r="W25" s="77" t="s">
        <v>271</v>
      </c>
      <c r="X25" s="78"/>
      <c r="Y25" s="78"/>
      <c r="Z25" s="79"/>
    </row>
    <row r="26" spans="1:26" x14ac:dyDescent="0.2">
      <c r="A26" s="81" t="s">
        <v>272</v>
      </c>
      <c r="B26" s="82"/>
      <c r="C26" s="83"/>
      <c r="D26" s="84"/>
      <c r="E26" s="84"/>
      <c r="F26" s="85"/>
      <c r="G26" s="82"/>
      <c r="H26" s="83"/>
      <c r="I26" s="84">
        <v>126.09999999999997</v>
      </c>
      <c r="J26" s="84">
        <v>26.24</v>
      </c>
      <c r="K26" s="85">
        <v>236.72000000000003</v>
      </c>
      <c r="L26" s="82"/>
      <c r="M26" s="83"/>
      <c r="N26" s="84">
        <v>109.64</v>
      </c>
      <c r="O26" s="84">
        <v>30.800000000000004</v>
      </c>
      <c r="P26" s="85">
        <v>280.71999999999997</v>
      </c>
      <c r="Q26" s="82"/>
      <c r="R26" s="83"/>
      <c r="S26" s="84">
        <v>76.02000000000001</v>
      </c>
      <c r="T26" s="84">
        <v>27.36</v>
      </c>
      <c r="U26" s="85">
        <v>218.41999999999996</v>
      </c>
      <c r="V26" s="82"/>
      <c r="W26" s="83"/>
      <c r="X26" s="84">
        <v>73.579999999999984</v>
      </c>
      <c r="Y26" s="84">
        <v>21.56</v>
      </c>
      <c r="Z26" s="85">
        <v>223.42000000000002</v>
      </c>
    </row>
    <row r="27" spans="1:26" x14ac:dyDescent="0.2">
      <c r="A27" s="80" t="s">
        <v>273</v>
      </c>
      <c r="B27" s="86"/>
      <c r="C27" s="87"/>
      <c r="D27" s="88">
        <f>D26*1000/D23</f>
        <v>0</v>
      </c>
      <c r="E27" s="88">
        <f>E26*1000/E23</f>
        <v>0</v>
      </c>
      <c r="F27" s="88">
        <f>F26*1000/F23</f>
        <v>0</v>
      </c>
      <c r="G27" s="86"/>
      <c r="H27" s="87"/>
      <c r="I27" s="88">
        <f>I26*1000/I23</f>
        <v>149.4075829383886</v>
      </c>
      <c r="J27" s="88">
        <f>J26*1000/J23</f>
        <v>160</v>
      </c>
      <c r="K27" s="88">
        <f>K26*1000/K23</f>
        <v>613.26424870466326</v>
      </c>
      <c r="L27" s="86"/>
      <c r="M27" s="87"/>
      <c r="N27" s="88">
        <f>N26*1000/N23</f>
        <v>115.04721930745016</v>
      </c>
      <c r="O27" s="88">
        <f>O26*1000/O23</f>
        <v>163.82978723404258</v>
      </c>
      <c r="P27" s="88">
        <f>P26*1000/P23</f>
        <v>536.74952198852759</v>
      </c>
      <c r="Q27" s="86"/>
      <c r="R27" s="87"/>
      <c r="S27" s="88">
        <f>S26*1000/S23</f>
        <v>99.76377952755908</v>
      </c>
      <c r="T27" s="88">
        <f>T26*1000/T23</f>
        <v>166.82926829268294</v>
      </c>
      <c r="U27" s="88">
        <f>U26*1000/U23</f>
        <v>571.78010471204186</v>
      </c>
      <c r="V27" s="86"/>
      <c r="W27" s="87"/>
      <c r="X27" s="89">
        <f>X26*1000/X23</f>
        <v>105.41547277936961</v>
      </c>
      <c r="Y27" s="88">
        <f>Y26*1000/Y23</f>
        <v>145.67567567567568</v>
      </c>
      <c r="Z27" s="88">
        <f>Z26*1000/Z23</f>
        <v>608.7738419618529</v>
      </c>
    </row>
    <row r="28" spans="1:26" x14ac:dyDescent="0.2">
      <c r="A28" s="13" t="s">
        <v>245</v>
      </c>
    </row>
  </sheetData>
  <mergeCells count="2">
    <mergeCell ref="A3:Z3"/>
    <mergeCell ref="A1:Z1"/>
  </mergeCells>
  <conditionalFormatting sqref="V10:V21">
    <cfRule type="cellIs" dxfId="4" priority="5" stopIfTrue="1" operator="equal">
      <formula>V$23</formula>
    </cfRule>
  </conditionalFormatting>
  <conditionalFormatting sqref="Q10:Q21">
    <cfRule type="cellIs" dxfId="3" priority="4" stopIfTrue="1" operator="equal">
      <formula>Q$23</formula>
    </cfRule>
  </conditionalFormatting>
  <conditionalFormatting sqref="L10:L21">
    <cfRule type="cellIs" dxfId="2" priority="3" stopIfTrue="1" operator="equal">
      <formula>L$23</formula>
    </cfRule>
  </conditionalFormatting>
  <conditionalFormatting sqref="G10:G21">
    <cfRule type="cellIs" dxfId="1" priority="2" stopIfTrue="1" operator="equal">
      <formula>G$23</formula>
    </cfRule>
  </conditionalFormatting>
  <conditionalFormatting sqref="B10:B21">
    <cfRule type="cellIs" dxfId="0" priority="1" stopIfTrue="1" operator="equal">
      <formula>B$23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&amp;L&amp;A&amp;R&amp;P van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12"/>
  <sheetViews>
    <sheetView view="pageBreakPreview" zoomScale="145" zoomScaleNormal="100" zoomScaleSheetLayoutView="145" workbookViewId="0">
      <selection activeCell="A3" sqref="A3:Z3"/>
    </sheetView>
  </sheetViews>
  <sheetFormatPr defaultRowHeight="12.75" x14ac:dyDescent="0.2"/>
  <cols>
    <col min="1" max="1" width="8.7109375" style="1" customWidth="1"/>
    <col min="2" max="26" width="7.7109375" style="1" customWidth="1"/>
    <col min="27" max="16384" width="9.140625" style="1"/>
  </cols>
  <sheetData>
    <row r="1" spans="1:26" ht="27" x14ac:dyDescent="0.2">
      <c r="A1" s="214" t="s">
        <v>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</row>
    <row r="3" spans="1:26" ht="27" x14ac:dyDescent="0.2">
      <c r="A3" s="214" t="s">
        <v>410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</row>
    <row r="4" spans="1:26" ht="13.5" thickBot="1" x14ac:dyDescent="0.25"/>
    <row r="5" spans="1:26" ht="14.25" thickTop="1" thickBot="1" x14ac:dyDescent="0.25">
      <c r="A5" s="210"/>
      <c r="B5" s="1" t="s">
        <v>404</v>
      </c>
      <c r="E5" s="1" t="s">
        <v>407</v>
      </c>
    </row>
    <row r="6" spans="1:26" ht="14.25" thickTop="1" thickBot="1" x14ac:dyDescent="0.25">
      <c r="A6" s="211"/>
      <c r="B6" s="1" t="s">
        <v>405</v>
      </c>
      <c r="E6" s="1" t="s">
        <v>408</v>
      </c>
    </row>
    <row r="7" spans="1:26" ht="14.25" thickTop="1" thickBot="1" x14ac:dyDescent="0.25">
      <c r="A7" s="212"/>
      <c r="B7" s="1" t="s">
        <v>406</v>
      </c>
      <c r="E7" s="1" t="s">
        <v>409</v>
      </c>
    </row>
    <row r="8" spans="1:26" ht="13.5" thickTop="1" x14ac:dyDescent="0.2"/>
    <row r="9" spans="1:26" ht="15.75" x14ac:dyDescent="0.25">
      <c r="A9" s="209" t="s">
        <v>403</v>
      </c>
    </row>
    <row r="62" spans="1:1" ht="15.75" x14ac:dyDescent="0.25">
      <c r="A62" s="209" t="s">
        <v>402</v>
      </c>
    </row>
    <row r="112" spans="1:1" x14ac:dyDescent="0.2">
      <c r="A112" s="13" t="s">
        <v>245</v>
      </c>
    </row>
  </sheetData>
  <mergeCells count="2">
    <mergeCell ref="A1:Z1"/>
    <mergeCell ref="A3:Z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&amp;L&amp;A&amp;R&amp;P van &amp;N</oddFooter>
  </headerFooter>
  <rowBreaks count="1" manualBreakCount="1"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4</vt:i4>
      </vt:variant>
    </vt:vector>
  </HeadingPairs>
  <TitlesOfParts>
    <vt:vector size="14" baseType="lpstr">
      <vt:lpstr>VOORBLAD</vt:lpstr>
      <vt:lpstr>Afvalhoeveelheden</vt:lpstr>
      <vt:lpstr>Opstelplekken</vt:lpstr>
      <vt:lpstr>Containers</vt:lpstr>
      <vt:lpstr>Overzichtstekening</vt:lpstr>
      <vt:lpstr>Onderhoud</vt:lpstr>
      <vt:lpstr>Bezoekers</vt:lpstr>
      <vt:lpstr>Bigbags</vt:lpstr>
      <vt:lpstr>Rijbeweging</vt:lpstr>
      <vt:lpstr>slot</vt:lpstr>
      <vt:lpstr>Bezoekers!Afdrukbereik</vt:lpstr>
      <vt:lpstr>Containers!Afdrukbereik</vt:lpstr>
      <vt:lpstr>Opstelplekken!Afdrukbereik</vt:lpstr>
      <vt:lpstr>VOORBLAD!Afdrukbereik</vt:lpstr>
    </vt:vector>
  </TitlesOfParts>
  <Company>SSC Syntrophos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Zuyderduyn, Ronald</dc:creator>
  <cp:lastModifiedBy>Roskam, Bart</cp:lastModifiedBy>
  <cp:lastPrinted>2022-04-22T11:27:12Z</cp:lastPrinted>
  <dcterms:created xsi:type="dcterms:W3CDTF">2022-04-15T10:40:09Z</dcterms:created>
  <dcterms:modified xsi:type="dcterms:W3CDTF">2022-05-30T09:56:33Z</dcterms:modified>
</cp:coreProperties>
</file>