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tlimburg\Desktop\kantooartikelen\AANBESTEDING- Vragen inschrijvers\Nota3\"/>
    </mc:Choice>
  </mc:AlternateContent>
  <xr:revisionPtr revIDLastSave="0" documentId="13_ncr:1_{BD35397F-92C9-4FFA-BC0F-76C39BEE68E5}" xr6:coauthVersionLast="47" xr6:coauthVersionMax="47" xr10:uidLastSave="{00000000-0000-0000-0000-000000000000}"/>
  <bookViews>
    <workbookView xWindow="-110" yWindow="-110" windowWidth="19420" windowHeight="10420" activeTab="1" xr2:uid="{C66D4B23-2CEE-4121-95E1-EBC76E4F3D91}"/>
  </bookViews>
  <sheets>
    <sheet name="Prijsblad" sheetId="1" r:id="rId1"/>
    <sheet name="Artikelen voor prijscheck" sheetId="2" r:id="rId2"/>
    <sheet name="Perceelindeling" sheetId="4" r:id="rId3"/>
    <sheet name="Bestelprocedures" sheetId="5" r:id="rId4"/>
  </sheets>
  <definedNames>
    <definedName name="_xlnm._FilterDatabase" localSheetId="1" hidden="1">'Artikelen voor prijscheck'!$A$6:$R$50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 i="2" l="1"/>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M37" i="2"/>
  <c r="N37" i="2" s="1"/>
  <c r="M20" i="2"/>
  <c r="N20" i="2" s="1"/>
  <c r="M18" i="2"/>
  <c r="N18" i="2" s="1"/>
  <c r="M9" i="2"/>
  <c r="N9" i="2" s="1"/>
  <c r="M7" i="2"/>
  <c r="O7" i="2" s="1"/>
  <c r="M46" i="2"/>
  <c r="N46" i="2" s="1"/>
  <c r="M43" i="2"/>
  <c r="N43" i="2" s="1"/>
  <c r="M42" i="2"/>
  <c r="N42" i="2" s="1"/>
  <c r="M25" i="2"/>
  <c r="M48" i="2"/>
  <c r="N48" i="2"/>
  <c r="M32" i="2"/>
  <c r="N32" i="2" s="1"/>
  <c r="M30" i="2"/>
  <c r="N30" i="2" s="1"/>
  <c r="M28" i="2"/>
  <c r="N28" i="2" s="1"/>
  <c r="M15" i="2"/>
  <c r="M49" i="2"/>
  <c r="N49" i="2" s="1"/>
  <c r="M47" i="2"/>
  <c r="N47" i="2" s="1"/>
  <c r="M40" i="2"/>
  <c r="N40" i="2" s="1"/>
  <c r="M38" i="2"/>
  <c r="N38" i="2" s="1"/>
  <c r="M29" i="2"/>
  <c r="N29" i="2" s="1"/>
  <c r="M45" i="2"/>
  <c r="N45" i="2" s="1"/>
  <c r="M39" i="2"/>
  <c r="N39" i="2" s="1"/>
  <c r="M27" i="2"/>
  <c r="N27" i="2" s="1"/>
  <c r="M22" i="2"/>
  <c r="N22" i="2" s="1"/>
  <c r="M21" i="2"/>
  <c r="M17" i="2"/>
  <c r="N17" i="2" s="1"/>
  <c r="M13" i="2"/>
  <c r="N13" i="2" s="1"/>
  <c r="M12" i="2"/>
  <c r="N12" i="2" s="1"/>
  <c r="M11" i="2"/>
  <c r="N11" i="2" s="1"/>
  <c r="M10" i="2"/>
  <c r="N10" i="2" s="1"/>
  <c r="M8" i="2"/>
  <c r="M50" i="2"/>
  <c r="M44" i="2"/>
  <c r="N44" i="2" s="1"/>
  <c r="M41" i="2"/>
  <c r="N41" i="2" s="1"/>
  <c r="M36" i="2"/>
  <c r="N36" i="2" s="1"/>
  <c r="M35" i="2"/>
  <c r="N35" i="2"/>
  <c r="M34" i="2"/>
  <c r="N34" i="2" s="1"/>
  <c r="M33" i="2"/>
  <c r="N33" i="2" s="1"/>
  <c r="M31" i="2"/>
  <c r="N31" i="2" s="1"/>
  <c r="M26" i="2"/>
  <c r="N26" i="2" s="1"/>
  <c r="M24" i="2"/>
  <c r="N24" i="2"/>
  <c r="M23" i="2"/>
  <c r="N23" i="2"/>
  <c r="M19" i="2"/>
  <c r="N19" i="2" s="1"/>
  <c r="M16" i="2"/>
  <c r="N16" i="2"/>
  <c r="M14" i="2"/>
  <c r="N8" i="2"/>
  <c r="N15" i="2"/>
  <c r="N21" i="2"/>
  <c r="N25" i="2"/>
  <c r="N50" i="2"/>
  <c r="N14" i="2"/>
  <c r="P15" i="4"/>
  <c r="M15" i="4"/>
  <c r="I15" i="4"/>
  <c r="F15" i="4"/>
  <c r="C15" i="4"/>
  <c r="C19" i="4" s="1"/>
  <c r="O14" i="4"/>
  <c r="L14" i="4"/>
  <c r="H14" i="4"/>
  <c r="E14" i="4"/>
  <c r="B18" i="4" s="1"/>
  <c r="B14" i="4"/>
  <c r="L54" i="2" l="1"/>
  <c r="N7" i="2"/>
  <c r="K53" i="2" s="1"/>
  <c r="K57" i="2" l="1"/>
</calcChain>
</file>

<file path=xl/sharedStrings.xml><?xml version="1.0" encoding="utf-8"?>
<sst xmlns="http://schemas.openxmlformats.org/spreadsheetml/2006/main" count="306" uniqueCount="241">
  <si>
    <t>Prijzenblad aanbesteding Kantoorartikelen</t>
  </si>
  <si>
    <t>Inschrijvers vullen alle geel gearceerde velden in.</t>
  </si>
  <si>
    <t xml:space="preserve">Manipulatief inschrijven is niet toegestaan. Manipulatieve inschrijvingen worden uitgesloten van verdere beoordeling en komen niet in aanmerking voor gunning. </t>
  </si>
  <si>
    <t xml:space="preserve">Verzendkosten dienen in de prijzen te zijn opgenomen. Dan kan de factuur altijd matchen met de inkooporder. </t>
  </si>
  <si>
    <t>Algemene informatie:</t>
  </si>
  <si>
    <t>Inschrijver schrijft in op de volgende percelen:</t>
  </si>
  <si>
    <t>Prijscheck</t>
  </si>
  <si>
    <t>1. A merk omschrijving van het product</t>
  </si>
  <si>
    <t xml:space="preserve">GREENSPEED by ecover Desinfectiemiddel Spray Lacto Des </t>
  </si>
  <si>
    <t>USB Stick Sandisk Cruzer Blade 16 GB</t>
  </si>
  <si>
    <t>Exacompta Panoramaringband Wit A4 Maxi 49mm 4 rings D-mech 30mm</t>
  </si>
  <si>
    <t>Leitz showtas A4 11-gaats Transparant PP 80 micron</t>
  </si>
  <si>
    <t>Maped Nietjes 24/6 1000 Nietjes</t>
  </si>
  <si>
    <t>Post-it Notes, neonkleuren, 76 x 76 mm</t>
  </si>
  <si>
    <t>Tipp-Ex Correctie Tape Roller Micro Tape Twist 5 mm x 8 m Blauw</t>
  </si>
  <si>
    <t>Batterij Energizer Industrial AA/Doos 10</t>
  </si>
  <si>
    <t>Geodriehoek Rumold 160 mm</t>
  </si>
  <si>
    <t>SanDisk USB 3.0 USB-stick Ultra 16 GB Zwart</t>
  </si>
  <si>
    <t>Panoramaringband Esselte 4-rings A4-16mm wit</t>
  </si>
  <si>
    <t>Rekenmachine HP 10S+ scientific</t>
  </si>
  <si>
    <t>Pritt Lijmstift 11g</t>
  </si>
  <si>
    <t>STABILO Executive Tekstmarkers Schuine punt Kleurenassortiment 4 Stuks</t>
  </si>
  <si>
    <t>Plakband magic Scotch 811 19mmx33m verw.</t>
  </si>
  <si>
    <t>Brievenbak HAN recycl folio zwart</t>
  </si>
  <si>
    <t>Oxford International A4+ Collegeblok Kleurenassortiment Polypropylene kaft Gelinieerd 5 Stuks à 80 Vellen</t>
  </si>
  <si>
    <t>Nobo Whiteboard Reinigingsspray 250 ml</t>
  </si>
  <si>
    <t>Post-it Super Sticky Notes 127 x 76 mm Rio Kleuren 6 Blokken van 90 Vellen</t>
  </si>
  <si>
    <t>ATLANTA To do blok - Bedrijfsformulier A5707 - 125 vellen</t>
  </si>
  <si>
    <t>Aristo puntenslijper tonmodel zwart/transparant</t>
  </si>
  <si>
    <t>tesafilm Plakbandhouder Easy Cut Curve </t>
  </si>
  <si>
    <t>SanDisk USB 3.0 USB-stick Ultra 64 GB Zwart</t>
  </si>
  <si>
    <t>Artline Whiteboard wisser Magnetic</t>
  </si>
  <si>
    <t>Rapid ontnieter C1</t>
  </si>
  <si>
    <t>PaperMate Flexgrip® Elite Balpen Rood 12 Stuks</t>
  </si>
  <si>
    <t>Permanent marker edding 300 1,5-3 ass/b4</t>
  </si>
  <si>
    <t>Tape Dymo D1 12mm 7m zwart/wit polyester</t>
  </si>
  <si>
    <t>Ordner Esselte Vivida A4 50mm PP groen</t>
  </si>
  <si>
    <t>Balpen BIC M10 M blauw/doos 100</t>
  </si>
  <si>
    <t>Whiteboard marker edding 250 1,5-3 zw/10</t>
  </si>
  <si>
    <t>Whiteboard kantel Lega emaille 150x100</t>
  </si>
  <si>
    <t>6 stuks a 500 ml</t>
  </si>
  <si>
    <t>per stuk</t>
  </si>
  <si>
    <t>Per stuk</t>
  </si>
  <si>
    <t>Per set</t>
  </si>
  <si>
    <t xml:space="preserve">pak   </t>
  </si>
  <si>
    <t>pak van 24</t>
  </si>
  <si>
    <t xml:space="preserve">per pak   </t>
  </si>
  <si>
    <t>100 stuks</t>
  </si>
  <si>
    <t>12 stuks</t>
  </si>
  <si>
    <t>doos met 10</t>
  </si>
  <si>
    <t>5 stuks</t>
  </si>
  <si>
    <t>per doosje met 100 stuks</t>
  </si>
  <si>
    <t>4 stuks</t>
  </si>
  <si>
    <t>per pak</t>
  </si>
  <si>
    <t xml:space="preserve">Het prijzenblad is niet beveiligd, inschrijver dient hier rekening mee te houden bij het invullen van de bladen. </t>
  </si>
  <si>
    <t>PERCEEL INDELING</t>
  </si>
  <si>
    <t>Perceel 1:</t>
  </si>
  <si>
    <t>Perceel 2:</t>
  </si>
  <si>
    <t>Perceel 3</t>
  </si>
  <si>
    <t>Perceel 4</t>
  </si>
  <si>
    <t>Perceel 5</t>
  </si>
  <si>
    <t>Rijnijssel</t>
  </si>
  <si>
    <t>Albeda</t>
  </si>
  <si>
    <t>Gilde</t>
  </si>
  <si>
    <t>MBO Amersfoort</t>
  </si>
  <si>
    <t>ROC van Amsterdam</t>
  </si>
  <si>
    <t>ROC Nijmegen</t>
  </si>
  <si>
    <t>Zadkine</t>
  </si>
  <si>
    <t>Vista</t>
  </si>
  <si>
    <t>ROC Midden NL</t>
  </si>
  <si>
    <t>Nova</t>
  </si>
  <si>
    <t xml:space="preserve">Leijgraaf </t>
  </si>
  <si>
    <t>Da Vinci college</t>
  </si>
  <si>
    <t>ROC ter AA</t>
  </si>
  <si>
    <t>MBO Utrecht</t>
  </si>
  <si>
    <t>ROC Friese Poort</t>
  </si>
  <si>
    <t xml:space="preserve">COG </t>
  </si>
  <si>
    <t>Onderwijsgroep Tilburg</t>
  </si>
  <si>
    <t>Summa</t>
  </si>
  <si>
    <t>ROC Twente</t>
  </si>
  <si>
    <t>Yuverta</t>
  </si>
  <si>
    <t>Kw1</t>
  </si>
  <si>
    <t>Curio</t>
  </si>
  <si>
    <t>St Lucas</t>
  </si>
  <si>
    <t>Aventus</t>
  </si>
  <si>
    <t>Totaal</t>
  </si>
  <si>
    <t>1. Geografisch bij elkaar liggend, 5 percelen</t>
  </si>
  <si>
    <t>2. Omzet ex BTW uit 2019 en 2020, ter indicatie.</t>
  </si>
  <si>
    <t>Gezamenlijke aanbesteding Kantoorartikelen mbo organisaties.</t>
  </si>
  <si>
    <t>EAN Codes</t>
  </si>
  <si>
    <t>5407003312300</t>
  </si>
  <si>
    <t>8712127082839</t>
  </si>
  <si>
    <t>5053086244863</t>
  </si>
  <si>
    <t>5902812001914</t>
  </si>
  <si>
    <t>5701216497053</t>
  </si>
  <si>
    <t>4002432432929</t>
  </si>
  <si>
    <t>3154143244054</t>
  </si>
  <si>
    <t>0051141984063</t>
  </si>
  <si>
    <t>3086123120044</t>
  </si>
  <si>
    <t>7638900361056</t>
  </si>
  <si>
    <t>4012108066709</t>
  </si>
  <si>
    <t>0619659102135</t>
  </si>
  <si>
    <t>5701216497008</t>
  </si>
  <si>
    <t>9990082873443</t>
  </si>
  <si>
    <t>0000040151595</t>
  </si>
  <si>
    <t>4006381376617</t>
  </si>
  <si>
    <t>0021200728235</t>
  </si>
  <si>
    <t>4012473999107</t>
  </si>
  <si>
    <t>3020120014029</t>
  </si>
  <si>
    <t>5028252139847</t>
  </si>
  <si>
    <t>0051141401270</t>
  </si>
  <si>
    <t>8710968294817</t>
  </si>
  <si>
    <t>9003182879236</t>
  </si>
  <si>
    <t>4042448463289</t>
  </si>
  <si>
    <t>0619659102197</t>
  </si>
  <si>
    <t>5410631060444</t>
  </si>
  <si>
    <t>7313464891637</t>
  </si>
  <si>
    <t>3501170768280</t>
  </si>
  <si>
    <t>4004764781225</t>
  </si>
  <si>
    <t>5411313450133</t>
  </si>
  <si>
    <t>4049793030678</t>
  </si>
  <si>
    <t>3086123278257</t>
  </si>
  <si>
    <t>4004764431618</t>
  </si>
  <si>
    <t>8713797000130</t>
  </si>
  <si>
    <t>3. Uw aangeboden gelijkwaardig alternatieve productomschrijving (inclusief eenheid):</t>
  </si>
  <si>
    <t>6. Verkoopprijs van 1 of 2.</t>
  </si>
  <si>
    <t>7. Verkoopprijs van 3.</t>
  </si>
  <si>
    <t>2. Het in kolom 1 opgegeven A merk of uw aangeboden gelijkwaardig alternatieve A merk productomschrijving (inclusief eenheid):</t>
  </si>
  <si>
    <t>Tabbladen Esselte A4 11R karton 5-delig 30 mm</t>
  </si>
  <si>
    <t>Subtotaal</t>
  </si>
  <si>
    <t>Fictieve inschrijfprijs</t>
  </si>
  <si>
    <t>Naam onderwijsinstelling:</t>
  </si>
  <si>
    <t>Huidige bestelsysteem/methode voor kantoorartikelen:</t>
  </si>
  <si>
    <t xml:space="preserve"> Bestellen via P2P (Purchase to Pay) van Exact</t>
  </si>
  <si>
    <t>OCI-koppeling</t>
  </si>
  <si>
    <t>Geen wijzigingen verwacht</t>
  </si>
  <si>
    <t xml:space="preserve">Webshop van Staples, inlog voor door Zadkine aangegeven besteller, met eigen wachtwoord. </t>
  </si>
  <si>
    <t>Zadkine maakt bij Staples nog geen gebruik van een OCI of EDI koppeling. 
Indien Zadkine op deze wijze gebruik wil maken om kantoorartikelen te bestellen zou dit mogelijk kunnen zijn.</t>
  </si>
  <si>
    <t>In medio 2022 of begin 2023 verwachten wij over te stappen naar AFAS P2P</t>
  </si>
  <si>
    <t>Rechtstreeks in webshop van Staples</t>
  </si>
  <si>
    <t>Geen</t>
  </si>
  <si>
    <t>Op dit moment loopt een onderzoek naar nieuw financieel systeem met geïntegreerde bestelmodule. Naar verwachting wordt dit in 2023 uitgerold.</t>
  </si>
  <si>
    <t xml:space="preserve">Exact P2P </t>
  </si>
  <si>
    <t>ROC Midden Nederland</t>
  </si>
  <si>
    <t>Proquro</t>
  </si>
  <si>
    <t>Ja, maar momenteel is hier nog geen duidelijkheid over.</t>
  </si>
  <si>
    <t>Proquro (Exact)</t>
  </si>
  <si>
    <t>OCI punch out koppeling</t>
  </si>
  <si>
    <t>Niet bekend</t>
  </si>
  <si>
    <t>Waarschijnlijk 1e kwartaal 2022 bekend</t>
  </si>
  <si>
    <t>OCI koppeling</t>
  </si>
  <si>
    <t>Geen wijzigingen van toepassing</t>
  </si>
  <si>
    <t>Koning Willem 1</t>
  </si>
  <si>
    <t>Website of email</t>
  </si>
  <si>
    <t>Wij zijn nu bezig om over te gaan naar Exact P2P en zullen dan met een OCI koppeling gaan werken</t>
  </si>
  <si>
    <t>De Leijgraaf</t>
  </si>
  <si>
    <t>Da Vinci</t>
  </si>
  <si>
    <t>Da Vinci kant: een OCI koppeling met XML bestand maar aan de kant van huidige leverancier wordt het ingelezen in EDI.</t>
  </si>
  <si>
    <t>OCI</t>
  </si>
  <si>
    <t>Nog niet bekend</t>
  </si>
  <si>
    <t>COG</t>
  </si>
  <si>
    <t>Spend Cloud Pro active inkoop</t>
  </si>
  <si>
    <t>Nee</t>
  </si>
  <si>
    <t>Afas</t>
  </si>
  <si>
    <t>SpendCloud van ProActive</t>
  </si>
  <si>
    <t>OCI koppeling naar webshop huidige leverancier</t>
  </si>
  <si>
    <t>Komende jaren wordt hier geen verandering in verwacht</t>
  </si>
  <si>
    <t xml:space="preserve">D.m.v. het gebruik van de webshop hebben enkele (ca. 20) medewerkers de mogelijkheid om bestellingen d.m.v. een inlogaccount te plaatsen voor de organisatie. We gebruiken een primaire bestellijst en indien de producten hier niet in aanwezig zijn, bestellen we buiten de primaire lijst om. Alle bestellingen worden bij geselecteerd afleveradres (ca. 10 stuks) afgeleverd. Bestellingen boven een bepaald bedrag (200,-) moeten nog geautoriseerd worden door budgethouder alvorens deze naar kantoorartikelenleverancier doorgezet wordt.   </t>
  </si>
  <si>
    <t>Wij gebruiken geen e-commerce oplossing.</t>
  </si>
  <si>
    <t>Niet van toepassing, echter is er wel een enorme behoefte aan een verbeterde webshop omgeving en rechtenstructuur.</t>
  </si>
  <si>
    <t>Nova College</t>
  </si>
  <si>
    <t>Medewerkers servicebalie locatie kunnen via Nova Portal via servicepagina bestelling plaatsen voor beperkt assortiment. Bestelling gaat via export naar huidige leverancier. Bestellen uit het uitgebreide assortiment gaat via Inkoop.</t>
  </si>
  <si>
    <t xml:space="preserve">Huidig: OCI koppeling </t>
  </si>
  <si>
    <t xml:space="preserve">Er zijn geen plannen om de huidige OCI koppeling te wijzigen. </t>
  </si>
  <si>
    <t>Welke e-commerce oplossing wordt gebruikt in de organisatie om te bestellen, is dit een OCI of EDI koppeling:</t>
  </si>
  <si>
    <t>ProActive/Spend Cloud</t>
  </si>
  <si>
    <t xml:space="preserve">Zie Koning Willem 1.  i.v.m. fusie naar verwachting overgang naar P2P Exact per 1-1-2023 </t>
  </si>
  <si>
    <t>op 1-1-23 zal De Leijgraaf ook met P2P Exact gaan werken. (Beiden dan de naam Koning Willem I College).</t>
  </si>
  <si>
    <t>Proquro / Exact P2P (Roundtrip tussen de webshop van de leverancier en de applicatie Proquro)</t>
  </si>
  <si>
    <t>Helicon: Inconto
Wellant: Proactis
Citaverde: Geen</t>
  </si>
  <si>
    <t>Helicon: OCI koppeling
Wellant: OCI koppeling
Citaverde: Geen</t>
  </si>
  <si>
    <t xml:space="preserve">Yuverta (Helicon/Citaverde/Wellant) gaat gebruik maken van 1 inkoopsysteem (2022). Hiervoor zal t.z.t. één koppeling gerealiseerd moeten worden (nog niet bekend welk systeem). Ook nog niet bekend of dit middels OCI is, of via EDI. </t>
  </si>
  <si>
    <t>Via de webportal van Staples</t>
  </si>
  <si>
    <t>Geen koppeling</t>
  </si>
  <si>
    <t xml:space="preserve">Nee, voorlopig geen wijzigingen. </t>
  </si>
  <si>
    <t>25 stuks</t>
  </si>
  <si>
    <t>Esselte Snelhechtmap A4, PP, 160 vel, Blauw</t>
  </si>
  <si>
    <t>5902812239317</t>
  </si>
  <si>
    <t>Wijziging in 2022 of daarna al verwacht? *DIT BETREFT EEN INDICATIE*</t>
  </si>
  <si>
    <t>Spendcloud van ProActive</t>
  </si>
  <si>
    <t>Niet verwacht</t>
  </si>
  <si>
    <t>Bestellen op andere manier dan via OCI koppeling</t>
  </si>
  <si>
    <t>Bestellen op andere manier dan via OCI koppeling, geen bestelsysteem.</t>
  </si>
  <si>
    <t xml:space="preserve">In de toekomst wellicht wel gewenst, mogelijkheden onderzoeken tijdens implementatie. </t>
  </si>
  <si>
    <t>Kangaro Tabbladen A4 23-rings 5-delig karton assorti gekleurd</t>
  </si>
  <si>
    <t>3130630513421</t>
  </si>
  <si>
    <t>Esselte Panorama Presentatie Ringband, A4 Maxi,- D Mechaniek, 4 Rings, Wit, 50 mm</t>
  </si>
  <si>
    <t>10 stuks</t>
  </si>
  <si>
    <t>4002432432134</t>
  </si>
  <si>
    <t>Leitz showtas A4 11-gaats, PP 0,9 mm</t>
  </si>
  <si>
    <t>6 blokken/pak</t>
  </si>
  <si>
    <t>3154142420305</t>
  </si>
  <si>
    <t>Maped Liniaal Kunststof 30 cm Transparant</t>
  </si>
  <si>
    <t>4046719271382</t>
  </si>
  <si>
    <t>Schaar Scotch 18cm universeel blister</t>
  </si>
  <si>
    <t>8713593103103</t>
  </si>
  <si>
    <t>Paperclips LPC 30 Mm Verzinkt 100 Stuks</t>
  </si>
  <si>
    <t>5411313338080</t>
  </si>
  <si>
    <t>Lamineerhoes Leitz A4 2x125 Micron 100stuks</t>
  </si>
  <si>
    <t>pak van 100 stuks</t>
  </si>
  <si>
    <t>4006140028504</t>
  </si>
  <si>
    <t>FLIPOVERPAPIER OXFORD SMART 65X98CM BLANCO 90GR </t>
  </si>
  <si>
    <t>doos á 10 stuks</t>
  </si>
  <si>
    <t>5603750553120</t>
  </si>
  <si>
    <t>Bisilque (BI Office) Papierblok voor flipcharts Earth-it, 65 x 98 cm., Gerecycleerd papier van 55 g/m².</t>
  </si>
  <si>
    <t>Blok van 50 blad</t>
  </si>
  <si>
    <t xml:space="preserve">Wanneer inschrijver op meerdere percelen inschrijft, dient de prijs (kortingspercentage) gelijk te zijn in deze percelen waarvoor inschrijver inschrijft. Er wordt daarom ook één kortingspercentage gevraagd per artikelgroep. </t>
  </si>
  <si>
    <t>Bij de prijscheck wordt gevraagd om verkoopprijzen. Met verkoopprijs wordt hier bedoeld: de prijs zoals u deze in de webshops heeft staan, te verstaan: in uw publiek toegankelijke webshops (of aangeboden gelijkwaardig alternatief). De prijzen zijn ex. BTW.</t>
  </si>
  <si>
    <t xml:space="preserve">De kortingspercentages leiden tot een fictief totaalbedrag. Daarvoor is het nodig om vrijuit te kunnen kijken naar de verkoopprijzen in de vrij toegankelijke webshops of uw aangeboden gelijkwaardige alternatief hiervoor. Op basis van een aantal artikelen * verkoopprijs - kortingspercentage zal gekomen worden tot een fictief inschrijfbedrag. Zie voor de artikelen het volgende tabblad. De artikelen voor zowel de A merken als de 'buiten A merken' alternatieven worden opgeteld voor de inschrijfsom. </t>
  </si>
  <si>
    <t>Schrijf en tekenwaren</t>
  </si>
  <si>
    <t>Papierwaren</t>
  </si>
  <si>
    <t>Artikelgroep</t>
  </si>
  <si>
    <t xml:space="preserve">Benodigdheden presentatie </t>
  </si>
  <si>
    <t xml:space="preserve">Benodigdheden voor organiseren en archiveren </t>
  </si>
  <si>
    <t xml:space="preserve">Kleine kantoormachines </t>
  </si>
  <si>
    <t>Bureaubenodigdheden</t>
  </si>
  <si>
    <t>Overig</t>
  </si>
  <si>
    <t>Dymo LM160 Labelmaker, QWERTY</t>
  </si>
  <si>
    <t>fictief aantal gebasseerd op aantallen 2019</t>
  </si>
  <si>
    <t>3501170946329</t>
  </si>
  <si>
    <t>De prijs dient omgerekend te worden naar de gevraagde verpakkingseenheid (kolom C bij zowel punt 6 als 7).</t>
  </si>
  <si>
    <t xml:space="preserve">Kolom G&amp;H (punt 3) houdt in dat u een gelijkwaardig alternatief product buiten de A merken opgeeft. Indien u dit niet heeft, geeft u hier wederom uw aangeboden A merk product op. </t>
  </si>
  <si>
    <t>Link naar de vrij toegankelijke webshop of verwijzing naar gelijkwaardig alternatief:</t>
  </si>
  <si>
    <t>5. Uw bij punt 3 genoemde artikelnummer terug te vinden (in de webshop/gelijkwaardig alternatief wanneer van toepassing)</t>
  </si>
  <si>
    <t>4. Uw bij punt 2 genoemde artikelnummer terug te vinden (in de webshop/gelijkwaardig alternatief wanneer van toepassing)</t>
  </si>
  <si>
    <t>Kortingspercentage op het assortiment Kantoorartikelen (maximaal 1 decimaal achter de komma):</t>
  </si>
  <si>
    <t>Korting (vult automatisch bij invullen eerste tabblad)</t>
  </si>
  <si>
    <t>Omschrijving artikelgroep</t>
  </si>
  <si>
    <t>Totaalprijs A merk</t>
  </si>
  <si>
    <t>Totaalprijs 'buiten A merk'</t>
  </si>
  <si>
    <t xml:space="preserve">De verkoopprijs is de prijs die de klant in de webshop/gelijkwaardig alternatief ziet (ex korting in dit prijsblad opgegeven).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</si>
</sst>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 [$€-413]\ * #,##0_ ;_ [$€-413]\ * \-#,##0_ ;_ [$€-413]\ * &quot;-&quot;??_ ;_ @_ "/>
  </numFmts>
  <fonts count="10" x14ac:knownFonts="1">
    <font>
      <sz val="11"/>
      <color theme="1"/>
      <name val="Calibri"/>
      <family val="2"/>
      <scheme val="minor"/>
    </font>
    <font>
      <b/>
      <sz val="11"/>
      <color rgb="FF000000"/>
      <name val="Calibri"/>
      <family val="2"/>
      <scheme val="minor"/>
    </font>
    <font>
      <sz val="11"/>
      <color rgb="FF000000"/>
      <name val="Calibri"/>
      <family val="2"/>
      <scheme val="minor"/>
    </font>
    <font>
      <sz val="11"/>
      <color theme="1"/>
      <name val="Calibri"/>
      <family val="2"/>
      <scheme val="minor"/>
    </font>
    <font>
      <b/>
      <sz val="11"/>
      <color theme="1"/>
      <name val="Calibri"/>
      <family val="2"/>
      <scheme val="minor"/>
    </font>
    <font>
      <sz val="10"/>
      <color rgb="FF000000"/>
      <name val="Calibri"/>
      <family val="2"/>
      <scheme val="minor"/>
    </font>
    <font>
      <sz val="10"/>
      <color theme="1"/>
      <name val="Calibri"/>
      <family val="2"/>
      <scheme val="minor"/>
    </font>
    <font>
      <sz val="10"/>
      <name val="Calibri"/>
      <family val="2"/>
      <scheme val="minor"/>
    </font>
    <font>
      <b/>
      <sz val="10"/>
      <color theme="1"/>
      <name val="Calibri"/>
      <family val="2"/>
      <scheme val="minor"/>
    </font>
    <font>
      <b/>
      <u/>
      <sz val="10"/>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9">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30">
    <xf numFmtId="0" fontId="0" fillId="0" borderId="0" xfId="0"/>
    <xf numFmtId="0" fontId="0" fillId="0" borderId="0" xfId="0" applyAlignment="1">
      <alignment vertical="top"/>
    </xf>
    <xf numFmtId="0" fontId="0" fillId="0" borderId="0" xfId="0" applyAlignment="1">
      <alignment vertical="top"/>
    </xf>
    <xf numFmtId="0" fontId="2" fillId="0" borderId="0" xfId="0" applyFont="1" applyAlignment="1">
      <alignment vertical="top" wrapText="1"/>
    </xf>
    <xf numFmtId="0" fontId="0" fillId="0" borderId="0" xfId="0" applyAlignment="1">
      <alignment vertical="top" wrapText="1"/>
    </xf>
    <xf numFmtId="9" fontId="0" fillId="0" borderId="2" xfId="1" applyFont="1" applyBorder="1" applyAlignment="1">
      <alignment vertical="top"/>
    </xf>
    <xf numFmtId="0" fontId="0" fillId="0" borderId="0" xfId="0" applyBorder="1" applyAlignment="1">
      <alignment vertical="top"/>
    </xf>
    <xf numFmtId="0" fontId="0" fillId="0" borderId="3" xfId="0" applyBorder="1" applyAlignment="1">
      <alignment vertical="top"/>
    </xf>
    <xf numFmtId="0" fontId="0" fillId="3" borderId="0" xfId="0" applyFill="1" applyBorder="1" applyAlignment="1">
      <alignment vertical="top"/>
    </xf>
    <xf numFmtId="0" fontId="0" fillId="3" borderId="0" xfId="0" applyFill="1" applyAlignment="1">
      <alignment vertical="top"/>
    </xf>
    <xf numFmtId="0" fontId="4" fillId="2" borderId="14" xfId="0" applyFont="1" applyFill="1" applyBorder="1" applyAlignment="1">
      <alignment wrapText="1"/>
    </xf>
    <xf numFmtId="0" fontId="4" fillId="0" borderId="0" xfId="0" applyFont="1" applyAlignment="1">
      <alignment wrapText="1"/>
    </xf>
    <xf numFmtId="0" fontId="0" fillId="0" borderId="0" xfId="0" applyFont="1"/>
    <xf numFmtId="0" fontId="0" fillId="0" borderId="0" xfId="0" applyFont="1" applyAlignment="1">
      <alignment wrapText="1"/>
    </xf>
    <xf numFmtId="0" fontId="6" fillId="2" borderId="14" xfId="0" applyFont="1" applyFill="1" applyBorder="1"/>
    <xf numFmtId="0" fontId="6" fillId="2" borderId="14" xfId="0" applyFont="1" applyFill="1" applyBorder="1" applyAlignment="1">
      <alignment wrapText="1"/>
    </xf>
    <xf numFmtId="0" fontId="6" fillId="0" borderId="0" xfId="0" applyFont="1"/>
    <xf numFmtId="0" fontId="8" fillId="0" borderId="0" xfId="0" applyFont="1"/>
    <xf numFmtId="0" fontId="6" fillId="0" borderId="6" xfId="0" applyFont="1" applyBorder="1"/>
    <xf numFmtId="0" fontId="6" fillId="0" borderId="7" xfId="0" applyFont="1" applyBorder="1"/>
    <xf numFmtId="0" fontId="6" fillId="0" borderId="8" xfId="0" applyFont="1" applyBorder="1"/>
    <xf numFmtId="1" fontId="6" fillId="0" borderId="9" xfId="0" applyNumberFormat="1" applyFont="1" applyBorder="1" applyAlignment="1">
      <alignment horizontal="center"/>
    </xf>
    <xf numFmtId="1" fontId="6" fillId="0" borderId="0" xfId="0" applyNumberFormat="1" applyFont="1" applyAlignment="1">
      <alignment horizontal="center"/>
    </xf>
    <xf numFmtId="1" fontId="6" fillId="0" borderId="10" xfId="0" applyNumberFormat="1" applyFont="1" applyBorder="1" applyAlignment="1">
      <alignment horizontal="center"/>
    </xf>
    <xf numFmtId="0" fontId="6" fillId="0" borderId="9" xfId="0" applyFont="1" applyBorder="1"/>
    <xf numFmtId="164" fontId="6" fillId="0" borderId="0" xfId="0" applyNumberFormat="1" applyFont="1"/>
    <xf numFmtId="44" fontId="6" fillId="0" borderId="0" xfId="0" applyNumberFormat="1" applyFont="1"/>
    <xf numFmtId="165" fontId="6" fillId="0" borderId="0" xfId="0" applyNumberFormat="1" applyFont="1"/>
    <xf numFmtId="0" fontId="6" fillId="0" borderId="9" xfId="0" applyFont="1" applyBorder="1" applyAlignment="1">
      <alignment wrapText="1"/>
    </xf>
    <xf numFmtId="44" fontId="6" fillId="0" borderId="10" xfId="2" applyFont="1" applyBorder="1"/>
    <xf numFmtId="0" fontId="6" fillId="0" borderId="10" xfId="0" applyFont="1" applyBorder="1"/>
    <xf numFmtId="0" fontId="7" fillId="0" borderId="9" xfId="0" applyFont="1" applyBorder="1"/>
    <xf numFmtId="165" fontId="7" fillId="0" borderId="0" xfId="0" applyNumberFormat="1" applyFont="1"/>
    <xf numFmtId="164" fontId="6" fillId="0" borderId="9" xfId="0" applyNumberFormat="1" applyFont="1" applyBorder="1"/>
    <xf numFmtId="164" fontId="6" fillId="0" borderId="10" xfId="0" applyNumberFormat="1" applyFont="1" applyBorder="1"/>
    <xf numFmtId="164" fontId="6" fillId="0" borderId="11" xfId="0" applyNumberFormat="1" applyFont="1" applyBorder="1"/>
    <xf numFmtId="164" fontId="6" fillId="0" borderId="12" xfId="0" applyNumberFormat="1" applyFont="1" applyBorder="1"/>
    <xf numFmtId="164" fontId="6" fillId="0" borderId="0" xfId="0" applyNumberFormat="1" applyFont="1" applyBorder="1"/>
    <xf numFmtId="0" fontId="6" fillId="0" borderId="11" xfId="0" applyNumberFormat="1" applyFont="1" applyBorder="1"/>
    <xf numFmtId="165" fontId="6" fillId="0" borderId="13" xfId="0" applyNumberFormat="1" applyFont="1" applyBorder="1"/>
    <xf numFmtId="0" fontId="9" fillId="0" borderId="0" xfId="0" applyFont="1"/>
    <xf numFmtId="164" fontId="0" fillId="0" borderId="0" xfId="0" applyNumberFormat="1" applyFont="1"/>
    <xf numFmtId="0" fontId="6" fillId="0" borderId="0" xfId="0" applyFont="1" applyAlignment="1">
      <alignment vertical="top" wrapText="1"/>
    </xf>
    <xf numFmtId="0" fontId="6" fillId="0" borderId="14" xfId="0" applyFont="1" applyBorder="1" applyAlignment="1">
      <alignment vertical="top" wrapText="1"/>
    </xf>
    <xf numFmtId="0" fontId="6" fillId="0" borderId="12" xfId="0" applyFont="1" applyBorder="1" applyAlignment="1"/>
    <xf numFmtId="0" fontId="5" fillId="2" borderId="14" xfId="0" applyFont="1" applyFill="1" applyBorder="1" applyAlignment="1">
      <alignment wrapText="1"/>
    </xf>
    <xf numFmtId="2" fontId="0" fillId="0" borderId="0" xfId="0" applyNumberFormat="1" applyAlignment="1">
      <alignment vertical="top"/>
    </xf>
    <xf numFmtId="0" fontId="0" fillId="0" borderId="0" xfId="0" applyAlignment="1">
      <alignment vertical="top"/>
    </xf>
    <xf numFmtId="0" fontId="4" fillId="0" borderId="14" xfId="0" applyFont="1" applyBorder="1" applyAlignment="1">
      <alignment vertical="top"/>
    </xf>
    <xf numFmtId="0" fontId="1" fillId="0" borderId="14" xfId="0" applyFont="1" applyBorder="1" applyAlignment="1">
      <alignment vertical="top" wrapText="1"/>
    </xf>
    <xf numFmtId="0" fontId="4" fillId="0" borderId="14" xfId="0" applyFont="1" applyBorder="1" applyAlignment="1">
      <alignment vertical="top" wrapText="1"/>
    </xf>
    <xf numFmtId="0" fontId="0" fillId="0" borderId="14" xfId="0" applyBorder="1" applyAlignment="1">
      <alignment vertical="top"/>
    </xf>
    <xf numFmtId="0" fontId="0" fillId="0" borderId="14" xfId="0" applyBorder="1" applyAlignment="1">
      <alignment vertical="top" wrapText="1"/>
    </xf>
    <xf numFmtId="0" fontId="2" fillId="0" borderId="0" xfId="0" applyFont="1" applyAlignment="1">
      <alignment wrapText="1"/>
    </xf>
    <xf numFmtId="0" fontId="4" fillId="3" borderId="14" xfId="0" applyFont="1" applyFill="1" applyBorder="1" applyAlignment="1">
      <alignment wrapText="1"/>
    </xf>
    <xf numFmtId="0" fontId="8" fillId="0" borderId="0" xfId="0" applyFont="1" applyAlignment="1">
      <alignment wrapText="1"/>
    </xf>
    <xf numFmtId="0" fontId="8" fillId="0" borderId="17" xfId="0" applyFont="1" applyBorder="1" applyAlignment="1">
      <alignment wrapText="1"/>
    </xf>
    <xf numFmtId="0" fontId="6" fillId="0" borderId="0" xfId="0" applyFont="1" applyAlignment="1">
      <alignment wrapText="1"/>
    </xf>
    <xf numFmtId="0" fontId="5" fillId="0" borderId="14" xfId="0" applyFont="1" applyBorder="1"/>
    <xf numFmtId="0" fontId="6" fillId="0" borderId="14" xfId="0" applyFont="1" applyBorder="1" applyAlignment="1">
      <alignment wrapText="1"/>
    </xf>
    <xf numFmtId="0" fontId="5" fillId="0" borderId="14" xfId="0" applyFont="1" applyBorder="1" applyAlignment="1">
      <alignment wrapText="1"/>
    </xf>
    <xf numFmtId="0" fontId="7" fillId="0" borderId="14" xfId="0" applyFont="1" applyBorder="1" applyAlignment="1">
      <alignment wrapText="1"/>
    </xf>
    <xf numFmtId="49" fontId="6" fillId="0" borderId="14" xfId="0" applyNumberFormat="1" applyFont="1" applyBorder="1" applyAlignment="1">
      <alignment vertical="top" wrapText="1"/>
    </xf>
    <xf numFmtId="49" fontId="5" fillId="0" borderId="14" xfId="0" applyNumberFormat="1" applyFont="1" applyBorder="1" applyAlignment="1">
      <alignment vertical="top" wrapText="1"/>
    </xf>
    <xf numFmtId="0" fontId="6" fillId="3" borderId="14" xfId="0" applyFont="1" applyFill="1" applyBorder="1" applyAlignment="1">
      <alignment wrapText="1"/>
    </xf>
    <xf numFmtId="49" fontId="7" fillId="0" borderId="14" xfId="0" applyNumberFormat="1" applyFont="1" applyBorder="1" applyAlignment="1">
      <alignment vertical="top" wrapText="1"/>
    </xf>
    <xf numFmtId="0" fontId="7" fillId="3" borderId="14" xfId="0" applyFont="1" applyFill="1" applyBorder="1" applyAlignment="1">
      <alignment wrapText="1"/>
    </xf>
    <xf numFmtId="0" fontId="0" fillId="0" borderId="0" xfId="0" applyAlignment="1">
      <alignment vertical="top"/>
    </xf>
    <xf numFmtId="0" fontId="4" fillId="0" borderId="0" xfId="0" applyFont="1" applyBorder="1" applyAlignment="1">
      <alignment vertical="top"/>
    </xf>
    <xf numFmtId="9" fontId="0" fillId="0" borderId="3" xfId="1" applyFont="1" applyBorder="1" applyAlignment="1">
      <alignment vertical="top"/>
    </xf>
    <xf numFmtId="0" fontId="0" fillId="0" borderId="0" xfId="0"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vertical="top"/>
    </xf>
    <xf numFmtId="10" fontId="0" fillId="0" borderId="0" xfId="0" applyNumberFormat="1" applyFont="1"/>
    <xf numFmtId="10" fontId="6" fillId="0" borderId="0" xfId="0" applyNumberFormat="1" applyFont="1"/>
    <xf numFmtId="0" fontId="0" fillId="0" borderId="0" xfId="0" applyNumberFormat="1" applyFont="1"/>
    <xf numFmtId="0" fontId="4" fillId="3" borderId="14" xfId="0" applyNumberFormat="1" applyFont="1" applyFill="1" applyBorder="1" applyAlignment="1">
      <alignment wrapText="1"/>
    </xf>
    <xf numFmtId="0" fontId="6" fillId="0" borderId="14" xfId="0" applyNumberFormat="1" applyFont="1" applyBorder="1"/>
    <xf numFmtId="0" fontId="0" fillId="0" borderId="0" xfId="0" applyNumberFormat="1" applyAlignment="1">
      <alignment vertical="top"/>
    </xf>
    <xf numFmtId="0" fontId="6" fillId="0" borderId="6" xfId="0" applyNumberFormat="1" applyFont="1" applyBorder="1" applyAlignment="1">
      <alignment vertical="top"/>
    </xf>
    <xf numFmtId="0" fontId="6" fillId="0" borderId="9" xfId="0" applyNumberFormat="1" applyFont="1" applyBorder="1" applyAlignment="1">
      <alignment vertical="top"/>
    </xf>
    <xf numFmtId="0" fontId="6" fillId="0" borderId="11" xfId="0" applyNumberFormat="1" applyFont="1" applyBorder="1" applyAlignment="1">
      <alignment vertical="top"/>
    </xf>
    <xf numFmtId="0" fontId="4" fillId="0" borderId="14" xfId="0" applyNumberFormat="1" applyFont="1" applyBorder="1" applyAlignment="1">
      <alignment vertical="top"/>
    </xf>
    <xf numFmtId="0" fontId="0" fillId="0" borderId="18" xfId="0" applyNumberFormat="1" applyBorder="1" applyAlignment="1">
      <alignment vertical="top"/>
    </xf>
    <xf numFmtId="0" fontId="0" fillId="0" borderId="0" xfId="0" applyNumberFormat="1" applyBorder="1" applyAlignment="1">
      <alignment vertical="top"/>
    </xf>
    <xf numFmtId="9" fontId="0" fillId="0" borderId="0" xfId="0" applyNumberFormat="1" applyAlignment="1">
      <alignment vertical="top"/>
    </xf>
    <xf numFmtId="9" fontId="0" fillId="0" borderId="0" xfId="0" applyNumberFormat="1" applyBorder="1" applyAlignment="1">
      <alignment vertical="top"/>
    </xf>
    <xf numFmtId="9" fontId="0" fillId="3" borderId="0" xfId="0" applyNumberFormat="1" applyFill="1" applyBorder="1" applyAlignment="1">
      <alignment vertical="top"/>
    </xf>
    <xf numFmtId="9" fontId="0" fillId="3" borderId="0" xfId="0" applyNumberFormat="1" applyFill="1" applyAlignment="1">
      <alignment vertical="top"/>
    </xf>
    <xf numFmtId="164" fontId="0" fillId="0" borderId="0" xfId="0" applyNumberFormat="1" applyFont="1" applyBorder="1"/>
    <xf numFmtId="164" fontId="0" fillId="0" borderId="14" xfId="0" applyNumberFormat="1" applyFont="1" applyBorder="1"/>
    <xf numFmtId="9" fontId="0" fillId="3" borderId="0" xfId="1" applyNumberFormat="1" applyFont="1" applyFill="1"/>
    <xf numFmtId="9" fontId="4" fillId="3" borderId="14" xfId="1" applyNumberFormat="1" applyFont="1" applyFill="1" applyBorder="1" applyAlignment="1">
      <alignment wrapText="1"/>
    </xf>
    <xf numFmtId="9" fontId="0" fillId="2" borderId="14" xfId="1" applyNumberFormat="1" applyFont="1" applyFill="1" applyBorder="1" applyAlignment="1">
      <alignment horizontal="center" vertical="top"/>
    </xf>
    <xf numFmtId="0" fontId="4" fillId="0" borderId="14" xfId="0" applyNumberFormat="1" applyFont="1" applyBorder="1" applyAlignment="1">
      <alignment horizontal="center" vertical="top"/>
    </xf>
    <xf numFmtId="9" fontId="6" fillId="3" borderId="14" xfId="1" applyNumberFormat="1" applyFont="1" applyFill="1" applyBorder="1" applyAlignment="1">
      <alignment horizontal="center" vertical="top"/>
    </xf>
    <xf numFmtId="164" fontId="6" fillId="0" borderId="14" xfId="0" applyNumberFormat="1" applyFont="1" applyBorder="1"/>
    <xf numFmtId="0" fontId="4" fillId="0" borderId="4" xfId="0" applyFont="1" applyBorder="1" applyAlignment="1">
      <alignment vertical="top" wrapText="1"/>
    </xf>
    <xf numFmtId="0" fontId="4" fillId="0" borderId="4" xfId="0" applyFont="1" applyBorder="1" applyAlignment="1">
      <alignment vertical="top"/>
    </xf>
    <xf numFmtId="0" fontId="0" fillId="2" borderId="4" xfId="0" applyFill="1" applyBorder="1" applyAlignment="1">
      <alignment vertical="top" wrapText="1"/>
    </xf>
    <xf numFmtId="0" fontId="0" fillId="0" borderId="5" xfId="0" applyBorder="1" applyAlignment="1">
      <alignment vertical="top" wrapText="1"/>
    </xf>
    <xf numFmtId="0" fontId="5" fillId="0" borderId="7" xfId="0" applyFont="1" applyBorder="1" applyAlignment="1">
      <alignment horizontal="left" vertical="top" wrapText="1"/>
    </xf>
    <xf numFmtId="0" fontId="6" fillId="0" borderId="7" xfId="0" applyFont="1" applyBorder="1" applyAlignment="1">
      <alignment horizontal="left" vertical="top"/>
    </xf>
    <xf numFmtId="0" fontId="6" fillId="0" borderId="8" xfId="0" applyFont="1" applyBorder="1" applyAlignment="1">
      <alignment horizontal="left" vertical="top"/>
    </xf>
    <xf numFmtId="0" fontId="5" fillId="0" borderId="0" xfId="0" applyFont="1" applyBorder="1" applyAlignment="1">
      <alignment horizontal="left" vertical="top" wrapText="1"/>
    </xf>
    <xf numFmtId="0" fontId="6" fillId="0" borderId="0" xfId="0" applyFont="1" applyBorder="1" applyAlignment="1">
      <alignment horizontal="left" vertical="top"/>
    </xf>
    <xf numFmtId="0" fontId="6" fillId="0" borderId="10" xfId="0" applyFont="1" applyBorder="1" applyAlignment="1">
      <alignment horizontal="left" vertical="top"/>
    </xf>
    <xf numFmtId="0" fontId="5" fillId="0" borderId="12" xfId="0" applyFont="1" applyBorder="1" applyAlignment="1">
      <alignment horizontal="left" vertical="top" wrapText="1"/>
    </xf>
    <xf numFmtId="0" fontId="6" fillId="0" borderId="12" xfId="0" applyFont="1" applyBorder="1" applyAlignment="1">
      <alignment horizontal="left" vertical="top"/>
    </xf>
    <xf numFmtId="0" fontId="6" fillId="0" borderId="13" xfId="0" applyFont="1" applyBorder="1" applyAlignment="1">
      <alignment horizontal="left" vertical="top"/>
    </xf>
    <xf numFmtId="0" fontId="4" fillId="0" borderId="0" xfId="0" applyFont="1" applyAlignment="1">
      <alignment vertical="top" wrapText="1"/>
    </xf>
    <xf numFmtId="0" fontId="4" fillId="0" borderId="0" xfId="0" applyFont="1" applyAlignment="1">
      <alignment vertical="top"/>
    </xf>
    <xf numFmtId="0" fontId="0" fillId="0" borderId="0" xfId="0" applyAlignment="1">
      <alignment vertical="top" wrapText="1"/>
    </xf>
    <xf numFmtId="0" fontId="0" fillId="0" borderId="0" xfId="0" applyAlignment="1">
      <alignment vertical="top"/>
    </xf>
    <xf numFmtId="0" fontId="1" fillId="0" borderId="0" xfId="0" applyFont="1" applyAlignment="1">
      <alignmen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4" fillId="0" borderId="0" xfId="0" applyFont="1" applyBorder="1" applyAlignment="1">
      <alignment vertical="top" wrapText="1"/>
    </xf>
    <xf numFmtId="0" fontId="4" fillId="0" borderId="0" xfId="0" applyFont="1" applyBorder="1" applyAlignment="1">
      <alignment vertical="top"/>
    </xf>
    <xf numFmtId="0" fontId="0" fillId="2" borderId="0" xfId="0" applyFill="1" applyBorder="1" applyAlignment="1">
      <alignment vertical="top"/>
    </xf>
    <xf numFmtId="0" fontId="0" fillId="2" borderId="3" xfId="0" applyFill="1" applyBorder="1" applyAlignment="1">
      <alignment vertical="top"/>
    </xf>
    <xf numFmtId="0" fontId="4" fillId="0" borderId="15" xfId="0" applyFont="1" applyBorder="1" applyAlignment="1">
      <alignment wrapText="1"/>
    </xf>
    <xf numFmtId="0" fontId="0" fillId="0" borderId="16" xfId="0" applyFont="1" applyBorder="1" applyAlignment="1">
      <alignment wrapText="1"/>
    </xf>
    <xf numFmtId="0" fontId="4" fillId="2" borderId="15" xfId="0" applyFont="1" applyFill="1" applyBorder="1" applyAlignment="1">
      <alignment wrapText="1"/>
    </xf>
    <xf numFmtId="0" fontId="6" fillId="0" borderId="0" xfId="0" applyFont="1" applyAlignment="1">
      <alignment wrapText="1"/>
    </xf>
    <xf numFmtId="0" fontId="6" fillId="0" borderId="0" xfId="0" applyFont="1" applyAlignment="1"/>
    <xf numFmtId="0" fontId="6" fillId="0" borderId="0" xfId="0" applyFont="1" applyBorder="1" applyAlignment="1">
      <alignment wrapText="1"/>
    </xf>
    <xf numFmtId="0" fontId="6" fillId="0" borderId="0" xfId="0" applyFont="1" applyBorder="1" applyAlignment="1"/>
    <xf numFmtId="0" fontId="6" fillId="0" borderId="12" xfId="0" applyFont="1" applyBorder="1" applyAlignment="1">
      <alignment wrapText="1"/>
    </xf>
    <xf numFmtId="0" fontId="0" fillId="0" borderId="12" xfId="0" applyBorder="1" applyAlignment="1"/>
  </cellXfs>
  <cellStyles count="4">
    <cellStyle name="Procent" xfId="1" builtinId="5"/>
    <cellStyle name="Standaard" xfId="0" builtinId="0"/>
    <cellStyle name="Valuta" xfId="2" builtinId="4"/>
    <cellStyle name="Valuta 2" xfId="3" xr:uid="{244E9638-2FA4-41F4-BDE7-59DE4544B2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AEB1-2DC1-400A-87C7-0D884AD1524D}">
  <dimension ref="A1:Q28"/>
  <sheetViews>
    <sheetView workbookViewId="0">
      <selection activeCell="E21" sqref="E21"/>
    </sheetView>
  </sheetViews>
  <sheetFormatPr defaultRowHeight="14.5" x14ac:dyDescent="0.35"/>
  <cols>
    <col min="1" max="1" width="12.36328125" style="78" customWidth="1"/>
    <col min="2" max="2" width="20.7265625" style="4" customWidth="1"/>
    <col min="3" max="4" width="8.7265625" style="1"/>
    <col min="5" max="5" width="21.54296875" style="85" customWidth="1"/>
    <col min="6" max="16384" width="8.7265625" style="1"/>
  </cols>
  <sheetData>
    <row r="1" spans="1:17" x14ac:dyDescent="0.35">
      <c r="B1" s="110" t="s">
        <v>0</v>
      </c>
      <c r="C1" s="111"/>
      <c r="D1" s="111"/>
      <c r="E1" s="111"/>
      <c r="F1" s="111"/>
      <c r="G1" s="111"/>
      <c r="H1" s="111"/>
      <c r="I1" s="111"/>
      <c r="J1" s="111"/>
    </row>
    <row r="2" spans="1:17" x14ac:dyDescent="0.35">
      <c r="B2" s="112" t="s">
        <v>88</v>
      </c>
      <c r="C2" s="113"/>
      <c r="D2" s="113"/>
      <c r="E2" s="113"/>
      <c r="F2" s="113"/>
      <c r="G2" s="113"/>
      <c r="H2" s="113"/>
      <c r="I2" s="113"/>
      <c r="J2" s="113"/>
    </row>
    <row r="4" spans="1:17" x14ac:dyDescent="0.35">
      <c r="B4" s="114" t="s">
        <v>4</v>
      </c>
      <c r="C4" s="113"/>
      <c r="D4" s="113"/>
      <c r="E4" s="113"/>
    </row>
    <row r="5" spans="1:17" ht="6.5" customHeight="1" x14ac:dyDescent="0.35">
      <c r="B5" s="3"/>
    </row>
    <row r="6" spans="1:17" ht="20.5" customHeight="1" x14ac:dyDescent="0.35">
      <c r="A6" s="79">
        <v>1</v>
      </c>
      <c r="B6" s="101" t="s">
        <v>1</v>
      </c>
      <c r="C6" s="102"/>
      <c r="D6" s="102"/>
      <c r="E6" s="102"/>
      <c r="F6" s="102"/>
      <c r="G6" s="102"/>
      <c r="H6" s="102"/>
      <c r="I6" s="102"/>
      <c r="J6" s="102"/>
      <c r="K6" s="102"/>
      <c r="L6" s="102"/>
      <c r="M6" s="102"/>
      <c r="N6" s="102"/>
      <c r="O6" s="102"/>
      <c r="P6" s="102"/>
      <c r="Q6" s="103"/>
    </row>
    <row r="7" spans="1:17" ht="22" customHeight="1" x14ac:dyDescent="0.35">
      <c r="A7" s="80">
        <v>2</v>
      </c>
      <c r="B7" s="104" t="s">
        <v>3</v>
      </c>
      <c r="C7" s="105"/>
      <c r="D7" s="105"/>
      <c r="E7" s="105"/>
      <c r="F7" s="105"/>
      <c r="G7" s="105"/>
      <c r="H7" s="105"/>
      <c r="I7" s="105"/>
      <c r="J7" s="105"/>
      <c r="K7" s="105"/>
      <c r="L7" s="105"/>
      <c r="M7" s="105"/>
      <c r="N7" s="105"/>
      <c r="O7" s="105"/>
      <c r="P7" s="105"/>
      <c r="Q7" s="106"/>
    </row>
    <row r="8" spans="1:17" ht="26.5" customHeight="1" x14ac:dyDescent="0.35">
      <c r="A8" s="80">
        <v>3</v>
      </c>
      <c r="B8" s="104" t="s">
        <v>2</v>
      </c>
      <c r="C8" s="105"/>
      <c r="D8" s="105"/>
      <c r="E8" s="105"/>
      <c r="F8" s="105"/>
      <c r="G8" s="105"/>
      <c r="H8" s="105"/>
      <c r="I8" s="105"/>
      <c r="J8" s="105"/>
      <c r="K8" s="105"/>
      <c r="L8" s="105"/>
      <c r="M8" s="105"/>
      <c r="N8" s="105"/>
      <c r="O8" s="105"/>
      <c r="P8" s="105"/>
      <c r="Q8" s="106"/>
    </row>
    <row r="9" spans="1:17" ht="50.5" customHeight="1" x14ac:dyDescent="0.35">
      <c r="A9" s="80">
        <v>4</v>
      </c>
      <c r="B9" s="104" t="s">
        <v>218</v>
      </c>
      <c r="C9" s="105"/>
      <c r="D9" s="105"/>
      <c r="E9" s="105"/>
      <c r="F9" s="105"/>
      <c r="G9" s="105"/>
      <c r="H9" s="105"/>
      <c r="I9" s="105"/>
      <c r="J9" s="105"/>
      <c r="K9" s="105"/>
      <c r="L9" s="105"/>
      <c r="M9" s="105"/>
      <c r="N9" s="105"/>
      <c r="O9" s="105"/>
      <c r="P9" s="105"/>
      <c r="Q9" s="106"/>
    </row>
    <row r="10" spans="1:17" s="2" customFormat="1" ht="50.5" customHeight="1" x14ac:dyDescent="0.35">
      <c r="A10" s="80">
        <v>5</v>
      </c>
      <c r="B10" s="104" t="s">
        <v>217</v>
      </c>
      <c r="C10" s="115"/>
      <c r="D10" s="115"/>
      <c r="E10" s="115"/>
      <c r="F10" s="115"/>
      <c r="G10" s="115"/>
      <c r="H10" s="115"/>
      <c r="I10" s="115"/>
      <c r="J10" s="115"/>
      <c r="K10" s="115"/>
      <c r="L10" s="115"/>
      <c r="M10" s="115"/>
      <c r="N10" s="115"/>
      <c r="O10" s="115"/>
      <c r="P10" s="115"/>
      <c r="Q10" s="116"/>
    </row>
    <row r="11" spans="1:17" ht="33" customHeight="1" x14ac:dyDescent="0.35">
      <c r="A11" s="81">
        <v>6</v>
      </c>
      <c r="B11" s="107" t="s">
        <v>216</v>
      </c>
      <c r="C11" s="108"/>
      <c r="D11" s="108"/>
      <c r="E11" s="108"/>
      <c r="F11" s="108"/>
      <c r="G11" s="108"/>
      <c r="H11" s="108"/>
      <c r="I11" s="108"/>
      <c r="J11" s="108"/>
      <c r="K11" s="108"/>
      <c r="L11" s="108"/>
      <c r="M11" s="108"/>
      <c r="N11" s="108"/>
      <c r="O11" s="108"/>
      <c r="P11" s="108"/>
      <c r="Q11" s="109"/>
    </row>
    <row r="13" spans="1:17" ht="15" thickBot="1" x14ac:dyDescent="0.4"/>
    <row r="14" spans="1:17" ht="80" customHeight="1" x14ac:dyDescent="0.35">
      <c r="A14" s="82" t="s">
        <v>221</v>
      </c>
      <c r="B14" s="71" t="s">
        <v>237</v>
      </c>
      <c r="C14" s="72"/>
      <c r="D14" s="72"/>
      <c r="E14" s="71" t="s">
        <v>235</v>
      </c>
      <c r="F14" s="5"/>
    </row>
    <row r="15" spans="1:17" s="67" customFormat="1" ht="38.5" customHeight="1" x14ac:dyDescent="0.35">
      <c r="A15" s="94">
        <v>1</v>
      </c>
      <c r="B15" s="50" t="s">
        <v>219</v>
      </c>
      <c r="C15" s="68"/>
      <c r="D15" s="68"/>
      <c r="E15" s="93"/>
      <c r="F15" s="69"/>
    </row>
    <row r="16" spans="1:17" s="67" customFormat="1" ht="38.5" customHeight="1" x14ac:dyDescent="0.35">
      <c r="A16" s="94">
        <v>2</v>
      </c>
      <c r="B16" s="50" t="s">
        <v>220</v>
      </c>
      <c r="C16" s="68"/>
      <c r="D16" s="68"/>
      <c r="E16" s="93"/>
      <c r="F16" s="69"/>
    </row>
    <row r="17" spans="1:12" s="67" customFormat="1" ht="38.5" customHeight="1" x14ac:dyDescent="0.35">
      <c r="A17" s="94">
        <v>3</v>
      </c>
      <c r="B17" s="50" t="s">
        <v>222</v>
      </c>
      <c r="C17" s="68"/>
      <c r="D17" s="68"/>
      <c r="E17" s="93"/>
      <c r="F17" s="69"/>
    </row>
    <row r="18" spans="1:12" s="67" customFormat="1" ht="45.5" customHeight="1" x14ac:dyDescent="0.35">
      <c r="A18" s="94">
        <v>4</v>
      </c>
      <c r="B18" s="50" t="s">
        <v>223</v>
      </c>
      <c r="C18" s="68"/>
      <c r="D18" s="68"/>
      <c r="E18" s="93"/>
      <c r="F18" s="69"/>
    </row>
    <row r="19" spans="1:12" s="67" customFormat="1" ht="38.5" customHeight="1" x14ac:dyDescent="0.35">
      <c r="A19" s="94">
        <v>5</v>
      </c>
      <c r="B19" s="50" t="s">
        <v>224</v>
      </c>
      <c r="C19" s="68"/>
      <c r="D19" s="68"/>
      <c r="E19" s="93"/>
      <c r="F19" s="69"/>
    </row>
    <row r="20" spans="1:12" s="67" customFormat="1" ht="38.5" customHeight="1" x14ac:dyDescent="0.35">
      <c r="A20" s="94">
        <v>6</v>
      </c>
      <c r="B20" s="50" t="s">
        <v>225</v>
      </c>
      <c r="C20" s="68"/>
      <c r="D20" s="68"/>
      <c r="E20" s="93"/>
      <c r="F20" s="69"/>
    </row>
    <row r="21" spans="1:12" s="67" customFormat="1" ht="38.5" customHeight="1" x14ac:dyDescent="0.35">
      <c r="A21" s="94">
        <v>7</v>
      </c>
      <c r="B21" s="50" t="s">
        <v>226</v>
      </c>
      <c r="C21" s="68"/>
      <c r="D21" s="68"/>
      <c r="E21" s="93"/>
      <c r="F21" s="69"/>
    </row>
    <row r="22" spans="1:12" x14ac:dyDescent="0.35">
      <c r="A22" s="83"/>
      <c r="B22" s="70"/>
      <c r="C22" s="6"/>
      <c r="D22" s="6"/>
      <c r="E22" s="86"/>
      <c r="F22" s="7"/>
      <c r="L22" s="46"/>
    </row>
    <row r="23" spans="1:12" ht="32" customHeight="1" x14ac:dyDescent="0.35">
      <c r="A23" s="84"/>
      <c r="B23" s="117" t="s">
        <v>5</v>
      </c>
      <c r="C23" s="118"/>
      <c r="D23" s="118"/>
      <c r="E23" s="119"/>
      <c r="F23" s="120"/>
    </row>
    <row r="24" spans="1:12" x14ac:dyDescent="0.35">
      <c r="A24" s="84"/>
      <c r="B24" s="70"/>
      <c r="C24" s="8"/>
      <c r="D24" s="6"/>
      <c r="E24" s="87"/>
      <c r="F24" s="7"/>
    </row>
    <row r="25" spans="1:12" ht="32" customHeight="1" thickBot="1" x14ac:dyDescent="0.4">
      <c r="A25" s="84"/>
      <c r="B25" s="97" t="s">
        <v>232</v>
      </c>
      <c r="C25" s="98"/>
      <c r="D25" s="98"/>
      <c r="E25" s="99"/>
      <c r="F25" s="100"/>
    </row>
    <row r="26" spans="1:12" x14ac:dyDescent="0.35">
      <c r="C26" s="9"/>
      <c r="E26" s="88"/>
    </row>
    <row r="27" spans="1:12" x14ac:dyDescent="0.35">
      <c r="C27" s="9"/>
      <c r="E27" s="88"/>
    </row>
    <row r="28" spans="1:12" x14ac:dyDescent="0.35">
      <c r="C28" s="9"/>
    </row>
  </sheetData>
  <mergeCells count="13">
    <mergeCell ref="B1:J1"/>
    <mergeCell ref="B2:J2"/>
    <mergeCell ref="B4:E4"/>
    <mergeCell ref="B10:Q10"/>
    <mergeCell ref="B23:D23"/>
    <mergeCell ref="E23:F23"/>
    <mergeCell ref="B25:D25"/>
    <mergeCell ref="E25:F25"/>
    <mergeCell ref="B6:Q6"/>
    <mergeCell ref="B7:Q7"/>
    <mergeCell ref="B8:Q8"/>
    <mergeCell ref="B9:Q9"/>
    <mergeCell ref="B11:Q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2B830-0355-4C5D-AB48-386146916CD4}">
  <dimension ref="A1:Q60"/>
  <sheetViews>
    <sheetView tabSelected="1" workbookViewId="0">
      <selection activeCell="B5" sqref="B5:F5"/>
    </sheetView>
  </sheetViews>
  <sheetFormatPr defaultRowHeight="14.5" x14ac:dyDescent="0.35"/>
  <cols>
    <col min="1" max="1" width="8.7265625" style="42"/>
    <col min="2" max="2" width="27.36328125" style="13" customWidth="1"/>
    <col min="3" max="3" width="15.1796875" style="13" customWidth="1"/>
    <col min="4" max="4" width="15.1796875" style="57" customWidth="1"/>
    <col min="5" max="5" width="20.6328125" style="13" customWidth="1"/>
    <col min="6" max="6" width="15.1796875" style="13" customWidth="1"/>
    <col min="7" max="7" width="37.90625" style="12" customWidth="1"/>
    <col min="8" max="8" width="13" style="12" customWidth="1"/>
    <col min="9" max="10" width="15.26953125" style="12" customWidth="1"/>
    <col min="11" max="11" width="12.453125" style="12" customWidth="1"/>
    <col min="12" max="12" width="13" style="12" customWidth="1"/>
    <col min="13" max="13" width="13" style="91" customWidth="1"/>
    <col min="14" max="14" width="9.7265625" style="12" customWidth="1"/>
    <col min="15" max="15" width="10" style="12" customWidth="1"/>
    <col min="16" max="16" width="12.08984375" style="75" customWidth="1"/>
    <col min="17" max="17" width="9.7265625" style="73" bestFit="1" customWidth="1"/>
    <col min="18" max="16384" width="8.7265625" style="12"/>
  </cols>
  <sheetData>
    <row r="1" spans="1:17" x14ac:dyDescent="0.35">
      <c r="B1" s="11" t="s">
        <v>6</v>
      </c>
      <c r="C1" s="11"/>
      <c r="D1" s="55"/>
      <c r="E1" s="11"/>
      <c r="F1" s="11"/>
    </row>
    <row r="2" spans="1:17" ht="30" customHeight="1" x14ac:dyDescent="0.35">
      <c r="B2" s="124" t="s">
        <v>230</v>
      </c>
      <c r="C2" s="125"/>
      <c r="D2" s="125"/>
      <c r="E2" s="125"/>
      <c r="F2" s="125"/>
      <c r="G2" s="125"/>
    </row>
    <row r="3" spans="1:17" ht="38.5" customHeight="1" x14ac:dyDescent="0.35">
      <c r="B3" s="124" t="s">
        <v>54</v>
      </c>
      <c r="C3" s="125"/>
      <c r="D3" s="125"/>
      <c r="E3" s="125"/>
      <c r="F3" s="125"/>
      <c r="G3" s="125"/>
    </row>
    <row r="4" spans="1:17" x14ac:dyDescent="0.35">
      <c r="B4" s="126" t="s">
        <v>240</v>
      </c>
      <c r="C4" s="127"/>
      <c r="D4" s="127"/>
      <c r="E4" s="127"/>
      <c r="F4" s="127"/>
      <c r="G4" s="127"/>
    </row>
    <row r="5" spans="1:17" ht="33" customHeight="1" x14ac:dyDescent="0.35">
      <c r="B5" s="128" t="s">
        <v>231</v>
      </c>
      <c r="C5" s="129"/>
      <c r="D5" s="129"/>
      <c r="E5" s="129"/>
      <c r="F5" s="129"/>
      <c r="G5" s="44"/>
    </row>
    <row r="6" spans="1:17" ht="145" x14ac:dyDescent="0.35">
      <c r="A6" s="43" t="s">
        <v>89</v>
      </c>
      <c r="B6" s="121" t="s">
        <v>7</v>
      </c>
      <c r="C6" s="122"/>
      <c r="D6" s="56" t="s">
        <v>228</v>
      </c>
      <c r="E6" s="123" t="s">
        <v>127</v>
      </c>
      <c r="F6" s="122"/>
      <c r="G6" s="123" t="s">
        <v>124</v>
      </c>
      <c r="H6" s="122"/>
      <c r="I6" s="10" t="s">
        <v>234</v>
      </c>
      <c r="J6" s="10" t="s">
        <v>233</v>
      </c>
      <c r="K6" s="10" t="s">
        <v>125</v>
      </c>
      <c r="L6" s="10" t="s">
        <v>126</v>
      </c>
      <c r="M6" s="92" t="s">
        <v>236</v>
      </c>
      <c r="N6" s="54" t="s">
        <v>238</v>
      </c>
      <c r="O6" s="54" t="s">
        <v>239</v>
      </c>
      <c r="P6" s="76" t="s">
        <v>221</v>
      </c>
    </row>
    <row r="7" spans="1:17" s="16" customFormat="1" ht="26" x14ac:dyDescent="0.3">
      <c r="A7" s="62" t="s">
        <v>90</v>
      </c>
      <c r="B7" s="59" t="s">
        <v>8</v>
      </c>
      <c r="C7" s="59" t="s">
        <v>40</v>
      </c>
      <c r="D7" s="58">
        <v>100</v>
      </c>
      <c r="E7" s="15"/>
      <c r="F7" s="15"/>
      <c r="G7" s="14"/>
      <c r="H7" s="14"/>
      <c r="I7" s="14"/>
      <c r="J7" s="14"/>
      <c r="K7" s="14"/>
      <c r="L7" s="14"/>
      <c r="M7" s="95">
        <f>Prijsblad!E21</f>
        <v>0</v>
      </c>
      <c r="N7" s="96">
        <f>(D7*K7)-((D7*K7)*M7)</f>
        <v>0</v>
      </c>
      <c r="O7" s="96">
        <f>(L7*D7)-((D7*L7)*M7)</f>
        <v>0</v>
      </c>
      <c r="P7" s="77">
        <v>7</v>
      </c>
      <c r="Q7" s="74"/>
    </row>
    <row r="8" spans="1:17" s="16" customFormat="1" ht="26" x14ac:dyDescent="0.3">
      <c r="A8" s="62" t="s">
        <v>91</v>
      </c>
      <c r="B8" s="59" t="s">
        <v>194</v>
      </c>
      <c r="C8" s="59" t="s">
        <v>41</v>
      </c>
      <c r="D8" s="58">
        <v>8750</v>
      </c>
      <c r="E8" s="15"/>
      <c r="F8" s="15"/>
      <c r="G8" s="14"/>
      <c r="H8" s="14"/>
      <c r="I8" s="14"/>
      <c r="J8" s="14"/>
      <c r="K8" s="14"/>
      <c r="L8" s="14"/>
      <c r="M8" s="95">
        <f>Prijsblad!E18</f>
        <v>0</v>
      </c>
      <c r="N8" s="96">
        <f t="shared" ref="N8:N50" si="0">(D8*K8)-((D8*K8)*M8)</f>
        <v>0</v>
      </c>
      <c r="O8" s="96">
        <f t="shared" ref="O8:O50" si="1">(L8*D8)-((D8*L8)*M8)</f>
        <v>0</v>
      </c>
      <c r="P8" s="77">
        <v>4</v>
      </c>
      <c r="Q8" s="74"/>
    </row>
    <row r="9" spans="1:17" s="16" customFormat="1" ht="26" x14ac:dyDescent="0.3">
      <c r="A9" s="63" t="s">
        <v>92</v>
      </c>
      <c r="B9" s="60" t="s">
        <v>9</v>
      </c>
      <c r="C9" s="60" t="s">
        <v>41</v>
      </c>
      <c r="D9" s="58">
        <v>7000</v>
      </c>
      <c r="E9" s="45"/>
      <c r="F9" s="45"/>
      <c r="G9" s="14"/>
      <c r="H9" s="14"/>
      <c r="I9" s="14"/>
      <c r="J9" s="14"/>
      <c r="K9" s="14"/>
      <c r="L9" s="14"/>
      <c r="M9" s="95">
        <f>Prijsblad!E21</f>
        <v>0</v>
      </c>
      <c r="N9" s="96">
        <f t="shared" si="0"/>
        <v>0</v>
      </c>
      <c r="O9" s="96">
        <f t="shared" si="1"/>
        <v>0</v>
      </c>
      <c r="P9" s="77">
        <v>7</v>
      </c>
      <c r="Q9" s="74"/>
    </row>
    <row r="10" spans="1:17" s="16" customFormat="1" ht="39" x14ac:dyDescent="0.3">
      <c r="A10" s="62" t="s">
        <v>195</v>
      </c>
      <c r="B10" s="59" t="s">
        <v>10</v>
      </c>
      <c r="C10" s="59" t="s">
        <v>41</v>
      </c>
      <c r="D10" s="58">
        <v>6250</v>
      </c>
      <c r="E10" s="15"/>
      <c r="F10" s="15"/>
      <c r="G10" s="14"/>
      <c r="H10" s="14"/>
      <c r="I10" s="14"/>
      <c r="J10" s="14"/>
      <c r="K10" s="14"/>
      <c r="L10" s="14"/>
      <c r="M10" s="95">
        <f>Prijsblad!E18</f>
        <v>0</v>
      </c>
      <c r="N10" s="96">
        <f t="shared" si="0"/>
        <v>0</v>
      </c>
      <c r="O10" s="96">
        <f t="shared" si="1"/>
        <v>0</v>
      </c>
      <c r="P10" s="77">
        <v>4</v>
      </c>
      <c r="Q10" s="74"/>
    </row>
    <row r="11" spans="1:17" s="16" customFormat="1" ht="26" x14ac:dyDescent="0.3">
      <c r="A11" s="62" t="s">
        <v>93</v>
      </c>
      <c r="B11" s="61" t="s">
        <v>128</v>
      </c>
      <c r="C11" s="59" t="s">
        <v>43</v>
      </c>
      <c r="D11" s="58">
        <v>3850</v>
      </c>
      <c r="E11" s="15"/>
      <c r="F11" s="15"/>
      <c r="G11" s="14"/>
      <c r="H11" s="14"/>
      <c r="I11" s="14"/>
      <c r="J11" s="14"/>
      <c r="K11" s="14"/>
      <c r="L11" s="14"/>
      <c r="M11" s="95">
        <f>Prijsblad!E18</f>
        <v>0</v>
      </c>
      <c r="N11" s="96">
        <f t="shared" si="0"/>
        <v>0</v>
      </c>
      <c r="O11" s="96">
        <f t="shared" si="1"/>
        <v>0</v>
      </c>
      <c r="P11" s="77">
        <v>4</v>
      </c>
      <c r="Q11" s="74"/>
    </row>
    <row r="12" spans="1:17" s="16" customFormat="1" ht="39" x14ac:dyDescent="0.3">
      <c r="A12" s="62" t="s">
        <v>94</v>
      </c>
      <c r="B12" s="59" t="s">
        <v>196</v>
      </c>
      <c r="C12" s="59" t="s">
        <v>42</v>
      </c>
      <c r="D12" s="58">
        <v>3600</v>
      </c>
      <c r="E12" s="15"/>
      <c r="F12" s="15"/>
      <c r="G12" s="14"/>
      <c r="H12" s="14"/>
      <c r="I12" s="14"/>
      <c r="J12" s="14"/>
      <c r="K12" s="14"/>
      <c r="L12" s="14"/>
      <c r="M12" s="95">
        <f>Prijsblad!E18</f>
        <v>0</v>
      </c>
      <c r="N12" s="96">
        <f t="shared" si="0"/>
        <v>0</v>
      </c>
      <c r="O12" s="96">
        <f t="shared" si="1"/>
        <v>0</v>
      </c>
      <c r="P12" s="77">
        <v>4</v>
      </c>
      <c r="Q12" s="74"/>
    </row>
    <row r="13" spans="1:17" s="16" customFormat="1" ht="26" x14ac:dyDescent="0.3">
      <c r="A13" s="62" t="s">
        <v>95</v>
      </c>
      <c r="B13" s="59" t="s">
        <v>11</v>
      </c>
      <c r="C13" s="59" t="s">
        <v>47</v>
      </c>
      <c r="D13" s="58">
        <v>3450</v>
      </c>
      <c r="E13" s="15"/>
      <c r="F13" s="15"/>
      <c r="G13" s="14"/>
      <c r="H13" s="14"/>
      <c r="I13" s="14"/>
      <c r="J13" s="14"/>
      <c r="K13" s="14"/>
      <c r="L13" s="14"/>
      <c r="M13" s="95">
        <f>Prijsblad!E18</f>
        <v>0</v>
      </c>
      <c r="N13" s="96">
        <f t="shared" si="0"/>
        <v>0</v>
      </c>
      <c r="O13" s="96">
        <f t="shared" si="1"/>
        <v>0</v>
      </c>
      <c r="P13" s="77">
        <v>4</v>
      </c>
      <c r="Q13" s="74"/>
    </row>
    <row r="14" spans="1:17" s="16" customFormat="1" ht="26" x14ac:dyDescent="0.3">
      <c r="A14" s="62" t="s">
        <v>96</v>
      </c>
      <c r="B14" s="59" t="s">
        <v>12</v>
      </c>
      <c r="C14" s="59" t="s">
        <v>44</v>
      </c>
      <c r="D14" s="58">
        <v>2900</v>
      </c>
      <c r="E14" s="15"/>
      <c r="F14" s="15"/>
      <c r="G14" s="14"/>
      <c r="H14" s="14"/>
      <c r="I14" s="14"/>
      <c r="J14" s="14"/>
      <c r="K14" s="14"/>
      <c r="L14" s="14"/>
      <c r="M14" s="95">
        <f>Prijsblad!E20</f>
        <v>0</v>
      </c>
      <c r="N14" s="96">
        <f t="shared" si="0"/>
        <v>0</v>
      </c>
      <c r="O14" s="96">
        <f t="shared" si="1"/>
        <v>0</v>
      </c>
      <c r="P14" s="77">
        <v>6</v>
      </c>
      <c r="Q14" s="74"/>
    </row>
    <row r="15" spans="1:17" s="16" customFormat="1" ht="26" x14ac:dyDescent="0.3">
      <c r="A15" s="62" t="s">
        <v>97</v>
      </c>
      <c r="B15" s="59" t="s">
        <v>13</v>
      </c>
      <c r="C15" s="59" t="s">
        <v>45</v>
      </c>
      <c r="D15" s="58">
        <v>2700</v>
      </c>
      <c r="E15" s="15"/>
      <c r="F15" s="15"/>
      <c r="G15" s="14"/>
      <c r="H15" s="14"/>
      <c r="I15" s="14"/>
      <c r="J15" s="14"/>
      <c r="K15" s="14"/>
      <c r="L15" s="14"/>
      <c r="M15" s="95">
        <f>Prijsblad!E16</f>
        <v>0</v>
      </c>
      <c r="N15" s="96">
        <f t="shared" si="0"/>
        <v>0</v>
      </c>
      <c r="O15" s="96">
        <f t="shared" si="1"/>
        <v>0</v>
      </c>
      <c r="P15" s="77">
        <v>2</v>
      </c>
      <c r="Q15" s="74"/>
    </row>
    <row r="16" spans="1:17" s="16" customFormat="1" ht="39" x14ac:dyDescent="0.3">
      <c r="A16" s="62" t="s">
        <v>98</v>
      </c>
      <c r="B16" s="59" t="s">
        <v>14</v>
      </c>
      <c r="C16" s="59" t="s">
        <v>197</v>
      </c>
      <c r="D16" s="58">
        <v>2650</v>
      </c>
      <c r="E16" s="15"/>
      <c r="F16" s="15"/>
      <c r="G16" s="14"/>
      <c r="H16" s="14"/>
      <c r="I16" s="14"/>
      <c r="J16" s="14"/>
      <c r="K16" s="14"/>
      <c r="L16" s="14"/>
      <c r="M16" s="95">
        <f>Prijsblad!E20</f>
        <v>0</v>
      </c>
      <c r="N16" s="96">
        <f t="shared" si="0"/>
        <v>0</v>
      </c>
      <c r="O16" s="96">
        <f t="shared" si="1"/>
        <v>0</v>
      </c>
      <c r="P16" s="77">
        <v>6</v>
      </c>
      <c r="Q16" s="74"/>
    </row>
    <row r="17" spans="1:17" s="16" customFormat="1" ht="26" x14ac:dyDescent="0.3">
      <c r="A17" s="65" t="s">
        <v>187</v>
      </c>
      <c r="B17" s="66" t="s">
        <v>186</v>
      </c>
      <c r="C17" s="59" t="s">
        <v>185</v>
      </c>
      <c r="D17" s="58">
        <v>2600</v>
      </c>
      <c r="E17" s="15"/>
      <c r="F17" s="15"/>
      <c r="G17" s="14"/>
      <c r="H17" s="14"/>
      <c r="I17" s="14"/>
      <c r="J17" s="14"/>
      <c r="K17" s="14"/>
      <c r="L17" s="14"/>
      <c r="M17" s="95">
        <f>Prijsblad!E18</f>
        <v>0</v>
      </c>
      <c r="N17" s="96">
        <f t="shared" si="0"/>
        <v>0</v>
      </c>
      <c r="O17" s="96">
        <f t="shared" si="1"/>
        <v>0</v>
      </c>
      <c r="P17" s="77">
        <v>4</v>
      </c>
      <c r="Q17" s="74"/>
    </row>
    <row r="18" spans="1:17" s="16" customFormat="1" ht="26" x14ac:dyDescent="0.3">
      <c r="A18" s="62" t="s">
        <v>99</v>
      </c>
      <c r="B18" s="59" t="s">
        <v>15</v>
      </c>
      <c r="C18" s="59" t="s">
        <v>46</v>
      </c>
      <c r="D18" s="58">
        <v>2550</v>
      </c>
      <c r="E18" s="15"/>
      <c r="F18" s="15"/>
      <c r="G18" s="14"/>
      <c r="H18" s="14"/>
      <c r="I18" s="14"/>
      <c r="J18" s="14"/>
      <c r="K18" s="14"/>
      <c r="L18" s="14"/>
      <c r="M18" s="95">
        <f>Prijsblad!E21</f>
        <v>0</v>
      </c>
      <c r="N18" s="96">
        <f t="shared" si="0"/>
        <v>0</v>
      </c>
      <c r="O18" s="96">
        <f t="shared" si="1"/>
        <v>0</v>
      </c>
      <c r="P18" s="77">
        <v>7</v>
      </c>
      <c r="Q18" s="74"/>
    </row>
    <row r="19" spans="1:17" s="16" customFormat="1" ht="26" x14ac:dyDescent="0.3">
      <c r="A19" s="62" t="s">
        <v>100</v>
      </c>
      <c r="B19" s="59" t="s">
        <v>16</v>
      </c>
      <c r="C19" s="59" t="s">
        <v>41</v>
      </c>
      <c r="D19" s="58">
        <v>2250</v>
      </c>
      <c r="E19" s="15"/>
      <c r="F19" s="15"/>
      <c r="G19" s="14"/>
      <c r="H19" s="14"/>
      <c r="I19" s="14"/>
      <c r="J19" s="14"/>
      <c r="K19" s="14"/>
      <c r="L19" s="14"/>
      <c r="M19" s="95">
        <f>Prijsblad!E20</f>
        <v>0</v>
      </c>
      <c r="N19" s="96">
        <f t="shared" si="0"/>
        <v>0</v>
      </c>
      <c r="O19" s="96">
        <f t="shared" si="1"/>
        <v>0</v>
      </c>
      <c r="P19" s="77">
        <v>6</v>
      </c>
      <c r="Q19" s="74"/>
    </row>
    <row r="20" spans="1:17" s="16" customFormat="1" ht="26" x14ac:dyDescent="0.3">
      <c r="A20" s="62" t="s">
        <v>101</v>
      </c>
      <c r="B20" s="59" t="s">
        <v>17</v>
      </c>
      <c r="C20" s="59" t="s">
        <v>41</v>
      </c>
      <c r="D20" s="58">
        <v>2050</v>
      </c>
      <c r="E20" s="15"/>
      <c r="F20" s="15"/>
      <c r="G20" s="14"/>
      <c r="H20" s="14"/>
      <c r="I20" s="14"/>
      <c r="J20" s="14"/>
      <c r="K20" s="14"/>
      <c r="L20" s="14"/>
      <c r="M20" s="95">
        <f>Prijsblad!E21</f>
        <v>0</v>
      </c>
      <c r="N20" s="96">
        <f t="shared" si="0"/>
        <v>0</v>
      </c>
      <c r="O20" s="96">
        <f t="shared" si="1"/>
        <v>0</v>
      </c>
      <c r="P20" s="77">
        <v>7</v>
      </c>
      <c r="Q20" s="74"/>
    </row>
    <row r="21" spans="1:17" s="16" customFormat="1" ht="26" x14ac:dyDescent="0.3">
      <c r="A21" s="62" t="s">
        <v>102</v>
      </c>
      <c r="B21" s="59" t="s">
        <v>18</v>
      </c>
      <c r="C21" s="59" t="s">
        <v>41</v>
      </c>
      <c r="D21" s="58">
        <v>2050</v>
      </c>
      <c r="E21" s="15"/>
      <c r="F21" s="15"/>
      <c r="G21" s="14"/>
      <c r="H21" s="14"/>
      <c r="I21" s="14"/>
      <c r="J21" s="14"/>
      <c r="K21" s="14"/>
      <c r="L21" s="14"/>
      <c r="M21" s="95">
        <f>Prijsblad!E18</f>
        <v>0</v>
      </c>
      <c r="N21" s="96">
        <f t="shared" si="0"/>
        <v>0</v>
      </c>
      <c r="O21" s="96">
        <f t="shared" si="1"/>
        <v>0</v>
      </c>
      <c r="P21" s="77">
        <v>4</v>
      </c>
      <c r="Q21" s="74"/>
    </row>
    <row r="22" spans="1:17" s="16" customFormat="1" ht="26" x14ac:dyDescent="0.3">
      <c r="A22" s="62" t="s">
        <v>198</v>
      </c>
      <c r="B22" s="64" t="s">
        <v>199</v>
      </c>
      <c r="C22" s="59" t="s">
        <v>47</v>
      </c>
      <c r="D22" s="58">
        <v>2000</v>
      </c>
      <c r="E22" s="15"/>
      <c r="F22" s="15"/>
      <c r="G22" s="14"/>
      <c r="H22" s="14"/>
      <c r="I22" s="14"/>
      <c r="J22" s="14"/>
      <c r="K22" s="14"/>
      <c r="L22" s="14"/>
      <c r="M22" s="95">
        <f>Prijsblad!E18</f>
        <v>0</v>
      </c>
      <c r="N22" s="96">
        <f t="shared" si="0"/>
        <v>0</v>
      </c>
      <c r="O22" s="96">
        <f t="shared" si="1"/>
        <v>0</v>
      </c>
      <c r="P22" s="77">
        <v>4</v>
      </c>
      <c r="Q22" s="74"/>
    </row>
    <row r="23" spans="1:17" s="16" customFormat="1" ht="26" x14ac:dyDescent="0.3">
      <c r="A23" s="63" t="s">
        <v>103</v>
      </c>
      <c r="B23" s="60" t="s">
        <v>19</v>
      </c>
      <c r="C23" s="60" t="s">
        <v>41</v>
      </c>
      <c r="D23" s="58">
        <v>2000</v>
      </c>
      <c r="E23" s="45"/>
      <c r="F23" s="45"/>
      <c r="G23" s="14"/>
      <c r="H23" s="14"/>
      <c r="I23" s="14"/>
      <c r="J23" s="14"/>
      <c r="K23" s="14"/>
      <c r="L23" s="14"/>
      <c r="M23" s="95">
        <f>Prijsblad!E20</f>
        <v>0</v>
      </c>
      <c r="N23" s="96">
        <f t="shared" si="0"/>
        <v>0</v>
      </c>
      <c r="O23" s="96">
        <f t="shared" si="1"/>
        <v>0</v>
      </c>
      <c r="P23" s="77">
        <v>6</v>
      </c>
      <c r="Q23" s="74"/>
    </row>
    <row r="24" spans="1:17" s="16" customFormat="1" ht="26" x14ac:dyDescent="0.3">
      <c r="A24" s="62" t="s">
        <v>104</v>
      </c>
      <c r="B24" s="59" t="s">
        <v>20</v>
      </c>
      <c r="C24" s="59" t="s">
        <v>41</v>
      </c>
      <c r="D24" s="58">
        <v>1970</v>
      </c>
      <c r="E24" s="15"/>
      <c r="F24" s="15"/>
      <c r="G24" s="14"/>
      <c r="H24" s="14"/>
      <c r="I24" s="14"/>
      <c r="J24" s="14"/>
      <c r="K24" s="14"/>
      <c r="L24" s="14"/>
      <c r="M24" s="95">
        <f>Prijsblad!E20</f>
        <v>0</v>
      </c>
      <c r="N24" s="96">
        <f t="shared" si="0"/>
        <v>0</v>
      </c>
      <c r="O24" s="96">
        <f t="shared" si="1"/>
        <v>0</v>
      </c>
      <c r="P24" s="77">
        <v>6</v>
      </c>
      <c r="Q24" s="74"/>
    </row>
    <row r="25" spans="1:17" s="16" customFormat="1" ht="39" x14ac:dyDescent="0.3">
      <c r="A25" s="62" t="s">
        <v>105</v>
      </c>
      <c r="B25" s="59" t="s">
        <v>21</v>
      </c>
      <c r="C25" s="59" t="s">
        <v>41</v>
      </c>
      <c r="D25" s="58">
        <v>1250</v>
      </c>
      <c r="E25" s="15"/>
      <c r="F25" s="15"/>
      <c r="G25" s="14"/>
      <c r="H25" s="14"/>
      <c r="I25" s="14"/>
      <c r="J25" s="14"/>
      <c r="K25" s="14"/>
      <c r="L25" s="14"/>
      <c r="M25" s="95">
        <f>Prijsblad!E15</f>
        <v>0</v>
      </c>
      <c r="N25" s="96">
        <f t="shared" si="0"/>
        <v>0</v>
      </c>
      <c r="O25" s="96">
        <f t="shared" si="1"/>
        <v>0</v>
      </c>
      <c r="P25" s="77">
        <v>1</v>
      </c>
      <c r="Q25" s="74"/>
    </row>
    <row r="26" spans="1:17" s="16" customFormat="1" ht="26" x14ac:dyDescent="0.3">
      <c r="A26" s="62" t="s">
        <v>106</v>
      </c>
      <c r="B26" s="60" t="s">
        <v>22</v>
      </c>
      <c r="C26" s="59" t="s">
        <v>41</v>
      </c>
      <c r="D26" s="58">
        <v>1200</v>
      </c>
      <c r="E26" s="15"/>
      <c r="F26" s="15"/>
      <c r="G26" s="14"/>
      <c r="H26" s="14"/>
      <c r="I26" s="14"/>
      <c r="J26" s="14"/>
      <c r="K26" s="14"/>
      <c r="L26" s="14"/>
      <c r="M26" s="95">
        <f>Prijsblad!E20</f>
        <v>0</v>
      </c>
      <c r="N26" s="96">
        <f t="shared" si="0"/>
        <v>0</v>
      </c>
      <c r="O26" s="96">
        <f t="shared" si="1"/>
        <v>0</v>
      </c>
      <c r="P26" s="77">
        <v>6</v>
      </c>
      <c r="Q26" s="74"/>
    </row>
    <row r="27" spans="1:17" s="16" customFormat="1" ht="26" x14ac:dyDescent="0.3">
      <c r="A27" s="62" t="s">
        <v>107</v>
      </c>
      <c r="B27" s="59" t="s">
        <v>23</v>
      </c>
      <c r="C27" s="59" t="s">
        <v>49</v>
      </c>
      <c r="D27" s="58">
        <v>1200</v>
      </c>
      <c r="E27" s="15"/>
      <c r="F27" s="15"/>
      <c r="G27" s="14"/>
      <c r="H27" s="14"/>
      <c r="I27" s="14"/>
      <c r="J27" s="14"/>
      <c r="K27" s="14"/>
      <c r="L27" s="14"/>
      <c r="M27" s="95">
        <f>Prijsblad!E18</f>
        <v>0</v>
      </c>
      <c r="N27" s="96">
        <f t="shared" si="0"/>
        <v>0</v>
      </c>
      <c r="O27" s="96">
        <f t="shared" si="1"/>
        <v>0</v>
      </c>
      <c r="P27" s="77">
        <v>4</v>
      </c>
      <c r="Q27" s="74"/>
    </row>
    <row r="28" spans="1:17" s="16" customFormat="1" ht="52" x14ac:dyDescent="0.3">
      <c r="A28" s="62" t="s">
        <v>108</v>
      </c>
      <c r="B28" s="59" t="s">
        <v>24</v>
      </c>
      <c r="C28" s="59" t="s">
        <v>50</v>
      </c>
      <c r="D28" s="58">
        <v>1050</v>
      </c>
      <c r="E28" s="15"/>
      <c r="F28" s="15"/>
      <c r="G28" s="14"/>
      <c r="H28" s="14"/>
      <c r="I28" s="14"/>
      <c r="J28" s="14"/>
      <c r="K28" s="14"/>
      <c r="L28" s="14"/>
      <c r="M28" s="95">
        <f>Prijsblad!E16</f>
        <v>0</v>
      </c>
      <c r="N28" s="96">
        <f t="shared" si="0"/>
        <v>0</v>
      </c>
      <c r="O28" s="96">
        <f t="shared" si="1"/>
        <v>0</v>
      </c>
      <c r="P28" s="77">
        <v>2</v>
      </c>
      <c r="Q28" s="74"/>
    </row>
    <row r="29" spans="1:17" s="16" customFormat="1" ht="26" x14ac:dyDescent="0.3">
      <c r="A29" s="62" t="s">
        <v>109</v>
      </c>
      <c r="B29" s="59" t="s">
        <v>25</v>
      </c>
      <c r="C29" s="59" t="s">
        <v>41</v>
      </c>
      <c r="D29" s="58">
        <v>1050</v>
      </c>
      <c r="E29" s="15"/>
      <c r="F29" s="15"/>
      <c r="G29" s="14"/>
      <c r="H29" s="14"/>
      <c r="I29" s="14"/>
      <c r="J29" s="14"/>
      <c r="K29" s="14"/>
      <c r="L29" s="14"/>
      <c r="M29" s="95">
        <f>Prijsblad!E17</f>
        <v>0</v>
      </c>
      <c r="N29" s="96">
        <f t="shared" si="0"/>
        <v>0</v>
      </c>
      <c r="O29" s="96">
        <f t="shared" si="1"/>
        <v>0</v>
      </c>
      <c r="P29" s="77">
        <v>3</v>
      </c>
      <c r="Q29" s="74"/>
    </row>
    <row r="30" spans="1:17" s="16" customFormat="1" ht="39" x14ac:dyDescent="0.3">
      <c r="A30" s="63" t="s">
        <v>110</v>
      </c>
      <c r="B30" s="60" t="s">
        <v>26</v>
      </c>
      <c r="C30" s="60" t="s">
        <v>200</v>
      </c>
      <c r="D30" s="58">
        <v>1050</v>
      </c>
      <c r="E30" s="45"/>
      <c r="F30" s="45"/>
      <c r="G30" s="14"/>
      <c r="H30" s="14"/>
      <c r="I30" s="14"/>
      <c r="J30" s="14"/>
      <c r="K30" s="14"/>
      <c r="L30" s="14"/>
      <c r="M30" s="95">
        <f>Prijsblad!E16</f>
        <v>0</v>
      </c>
      <c r="N30" s="96">
        <f t="shared" si="0"/>
        <v>0</v>
      </c>
      <c r="O30" s="96">
        <f t="shared" si="1"/>
        <v>0</v>
      </c>
      <c r="P30" s="77">
        <v>2</v>
      </c>
      <c r="Q30" s="74"/>
    </row>
    <row r="31" spans="1:17" s="16" customFormat="1" ht="26" x14ac:dyDescent="0.3">
      <c r="A31" s="62" t="s">
        <v>201</v>
      </c>
      <c r="B31" s="59" t="s">
        <v>202</v>
      </c>
      <c r="C31" s="59" t="s">
        <v>41</v>
      </c>
      <c r="D31" s="58">
        <v>950</v>
      </c>
      <c r="E31" s="15"/>
      <c r="F31" s="15"/>
      <c r="G31" s="14"/>
      <c r="H31" s="14"/>
      <c r="I31" s="14"/>
      <c r="J31" s="14"/>
      <c r="K31" s="14"/>
      <c r="L31" s="14"/>
      <c r="M31" s="95">
        <f>Prijsblad!E20</f>
        <v>0</v>
      </c>
      <c r="N31" s="96">
        <f t="shared" si="0"/>
        <v>0</v>
      </c>
      <c r="O31" s="96">
        <f t="shared" si="1"/>
        <v>0</v>
      </c>
      <c r="P31" s="77">
        <v>6</v>
      </c>
      <c r="Q31" s="74"/>
    </row>
    <row r="32" spans="1:17" s="16" customFormat="1" ht="39" x14ac:dyDescent="0.3">
      <c r="A32" s="62" t="s">
        <v>111</v>
      </c>
      <c r="B32" s="59" t="s">
        <v>27</v>
      </c>
      <c r="C32" s="59" t="s">
        <v>41</v>
      </c>
      <c r="D32" s="58">
        <v>950</v>
      </c>
      <c r="E32" s="15"/>
      <c r="F32" s="15"/>
      <c r="G32" s="14"/>
      <c r="H32" s="14"/>
      <c r="I32" s="14"/>
      <c r="J32" s="14"/>
      <c r="K32" s="14"/>
      <c r="L32" s="14"/>
      <c r="M32" s="95">
        <f>Prijsblad!E16</f>
        <v>0</v>
      </c>
      <c r="N32" s="96">
        <f t="shared" si="0"/>
        <v>0</v>
      </c>
      <c r="O32" s="96">
        <f t="shared" si="1"/>
        <v>0</v>
      </c>
      <c r="P32" s="77">
        <v>2</v>
      </c>
      <c r="Q32" s="74"/>
    </row>
    <row r="33" spans="1:17" s="16" customFormat="1" ht="26" x14ac:dyDescent="0.3">
      <c r="A33" s="62" t="s">
        <v>112</v>
      </c>
      <c r="B33" s="59" t="s">
        <v>28</v>
      </c>
      <c r="C33" s="59" t="s">
        <v>41</v>
      </c>
      <c r="D33" s="58">
        <v>900</v>
      </c>
      <c r="E33" s="15"/>
      <c r="F33" s="15"/>
      <c r="G33" s="14"/>
      <c r="H33" s="14"/>
      <c r="I33" s="14"/>
      <c r="J33" s="14"/>
      <c r="K33" s="14"/>
      <c r="L33" s="14"/>
      <c r="M33" s="95">
        <f>Prijsblad!E20</f>
        <v>0</v>
      </c>
      <c r="N33" s="96">
        <f t="shared" si="0"/>
        <v>0</v>
      </c>
      <c r="O33" s="96">
        <f t="shared" si="1"/>
        <v>0</v>
      </c>
      <c r="P33" s="77">
        <v>6</v>
      </c>
      <c r="Q33" s="74"/>
    </row>
    <row r="34" spans="1:17" s="16" customFormat="1" ht="26" x14ac:dyDescent="0.3">
      <c r="A34" s="62" t="s">
        <v>203</v>
      </c>
      <c r="B34" s="59" t="s">
        <v>204</v>
      </c>
      <c r="C34" s="59" t="s">
        <v>41</v>
      </c>
      <c r="D34" s="58">
        <v>850</v>
      </c>
      <c r="E34" s="15"/>
      <c r="F34" s="15"/>
      <c r="G34" s="14"/>
      <c r="H34" s="14"/>
      <c r="I34" s="14"/>
      <c r="J34" s="14"/>
      <c r="K34" s="14"/>
      <c r="L34" s="14"/>
      <c r="M34" s="95">
        <f>Prijsblad!E20</f>
        <v>0</v>
      </c>
      <c r="N34" s="96">
        <f t="shared" si="0"/>
        <v>0</v>
      </c>
      <c r="O34" s="96">
        <f t="shared" si="1"/>
        <v>0</v>
      </c>
      <c r="P34" s="77">
        <v>6</v>
      </c>
      <c r="Q34" s="74"/>
    </row>
    <row r="35" spans="1:17" s="16" customFormat="1" ht="26" x14ac:dyDescent="0.3">
      <c r="A35" s="62" t="s">
        <v>113</v>
      </c>
      <c r="B35" s="59" t="s">
        <v>29</v>
      </c>
      <c r="C35" s="59" t="s">
        <v>41</v>
      </c>
      <c r="D35" s="58">
        <v>850</v>
      </c>
      <c r="E35" s="15"/>
      <c r="F35" s="15"/>
      <c r="G35" s="14"/>
      <c r="H35" s="14"/>
      <c r="I35" s="14"/>
      <c r="J35" s="14"/>
      <c r="K35" s="14"/>
      <c r="L35" s="14"/>
      <c r="M35" s="95">
        <f>Prijsblad!E20</f>
        <v>0</v>
      </c>
      <c r="N35" s="96">
        <f t="shared" si="0"/>
        <v>0</v>
      </c>
      <c r="O35" s="96">
        <f t="shared" si="1"/>
        <v>0</v>
      </c>
      <c r="P35" s="77">
        <v>6</v>
      </c>
      <c r="Q35" s="74"/>
    </row>
    <row r="36" spans="1:17" s="16" customFormat="1" ht="26" x14ac:dyDescent="0.3">
      <c r="A36" s="62" t="s">
        <v>205</v>
      </c>
      <c r="B36" s="59" t="s">
        <v>206</v>
      </c>
      <c r="C36" s="59" t="s">
        <v>51</v>
      </c>
      <c r="D36" s="58">
        <v>800</v>
      </c>
      <c r="E36" s="15"/>
      <c r="F36" s="15"/>
      <c r="G36" s="14"/>
      <c r="H36" s="14"/>
      <c r="I36" s="14"/>
      <c r="J36" s="14"/>
      <c r="K36" s="14"/>
      <c r="L36" s="14"/>
      <c r="M36" s="95">
        <f>Prijsblad!E20</f>
        <v>0</v>
      </c>
      <c r="N36" s="96">
        <f t="shared" si="0"/>
        <v>0</v>
      </c>
      <c r="O36" s="96">
        <f t="shared" si="1"/>
        <v>0</v>
      </c>
      <c r="P36" s="77">
        <v>6</v>
      </c>
      <c r="Q36" s="74"/>
    </row>
    <row r="37" spans="1:17" s="16" customFormat="1" ht="26" x14ac:dyDescent="0.3">
      <c r="A37" s="62" t="s">
        <v>114</v>
      </c>
      <c r="B37" s="59" t="s">
        <v>30</v>
      </c>
      <c r="C37" s="59" t="s">
        <v>41</v>
      </c>
      <c r="D37" s="58">
        <v>800</v>
      </c>
      <c r="E37" s="15"/>
      <c r="F37" s="15"/>
      <c r="G37" s="14"/>
      <c r="H37" s="14"/>
      <c r="I37" s="14"/>
      <c r="J37" s="14"/>
      <c r="K37" s="14"/>
      <c r="L37" s="14"/>
      <c r="M37" s="95">
        <f>Prijsblad!E21</f>
        <v>0</v>
      </c>
      <c r="N37" s="96">
        <f t="shared" si="0"/>
        <v>0</v>
      </c>
      <c r="O37" s="96">
        <f t="shared" si="1"/>
        <v>0</v>
      </c>
      <c r="P37" s="77">
        <v>7</v>
      </c>
      <c r="Q37" s="74"/>
    </row>
    <row r="38" spans="1:17" s="16" customFormat="1" ht="26" x14ac:dyDescent="0.3">
      <c r="A38" s="62" t="s">
        <v>115</v>
      </c>
      <c r="B38" s="59" t="s">
        <v>31</v>
      </c>
      <c r="C38" s="59" t="s">
        <v>41</v>
      </c>
      <c r="D38" s="58">
        <v>700</v>
      </c>
      <c r="E38" s="15"/>
      <c r="F38" s="15"/>
      <c r="G38" s="14"/>
      <c r="H38" s="14"/>
      <c r="I38" s="14"/>
      <c r="J38" s="14"/>
      <c r="K38" s="14"/>
      <c r="L38" s="14"/>
      <c r="M38" s="95">
        <f>Prijsblad!E17</f>
        <v>0</v>
      </c>
      <c r="N38" s="96">
        <f t="shared" si="0"/>
        <v>0</v>
      </c>
      <c r="O38" s="96">
        <f t="shared" si="1"/>
        <v>0</v>
      </c>
      <c r="P38" s="77">
        <v>3</v>
      </c>
      <c r="Q38" s="74"/>
    </row>
    <row r="39" spans="1:17" s="16" customFormat="1" ht="26" x14ac:dyDescent="0.3">
      <c r="A39" s="62" t="s">
        <v>207</v>
      </c>
      <c r="B39" s="59" t="s">
        <v>208</v>
      </c>
      <c r="C39" s="59" t="s">
        <v>209</v>
      </c>
      <c r="D39" s="58">
        <v>600</v>
      </c>
      <c r="E39" s="15"/>
      <c r="F39" s="15"/>
      <c r="G39" s="14"/>
      <c r="H39" s="14"/>
      <c r="I39" s="14"/>
      <c r="J39" s="14"/>
      <c r="K39" s="14"/>
      <c r="L39" s="14"/>
      <c r="M39" s="95">
        <f>Prijsblad!E18</f>
        <v>0</v>
      </c>
      <c r="N39" s="96">
        <f t="shared" si="0"/>
        <v>0</v>
      </c>
      <c r="O39" s="96">
        <f t="shared" si="1"/>
        <v>0</v>
      </c>
      <c r="P39" s="77">
        <v>4</v>
      </c>
      <c r="Q39" s="74"/>
    </row>
    <row r="40" spans="1:17" s="16" customFormat="1" ht="26" x14ac:dyDescent="0.3">
      <c r="A40" s="62" t="s">
        <v>210</v>
      </c>
      <c r="B40" s="59" t="s">
        <v>211</v>
      </c>
      <c r="C40" s="59" t="s">
        <v>41</v>
      </c>
      <c r="D40" s="58">
        <v>600</v>
      </c>
      <c r="E40" s="15"/>
      <c r="F40" s="15"/>
      <c r="G40" s="14"/>
      <c r="H40" s="14"/>
      <c r="I40" s="14"/>
      <c r="J40" s="14"/>
      <c r="K40" s="14"/>
      <c r="L40" s="14"/>
      <c r="M40" s="95">
        <f>Prijsblad!E17</f>
        <v>0</v>
      </c>
      <c r="N40" s="96">
        <f t="shared" si="0"/>
        <v>0</v>
      </c>
      <c r="O40" s="96">
        <f t="shared" si="1"/>
        <v>0</v>
      </c>
      <c r="P40" s="77">
        <v>3</v>
      </c>
      <c r="Q40" s="74"/>
    </row>
    <row r="41" spans="1:17" s="16" customFormat="1" ht="26" x14ac:dyDescent="0.3">
      <c r="A41" s="62" t="s">
        <v>116</v>
      </c>
      <c r="B41" s="59" t="s">
        <v>32</v>
      </c>
      <c r="C41" s="59" t="s">
        <v>41</v>
      </c>
      <c r="D41" s="58">
        <v>400</v>
      </c>
      <c r="E41" s="15"/>
      <c r="F41" s="15"/>
      <c r="G41" s="14"/>
      <c r="H41" s="14"/>
      <c r="I41" s="14"/>
      <c r="J41" s="14"/>
      <c r="K41" s="14"/>
      <c r="L41" s="14"/>
      <c r="M41" s="95">
        <f>Prijsblad!E20</f>
        <v>0</v>
      </c>
      <c r="N41" s="96">
        <f t="shared" si="0"/>
        <v>0</v>
      </c>
      <c r="O41" s="96">
        <f t="shared" si="1"/>
        <v>0</v>
      </c>
      <c r="P41" s="77">
        <v>6</v>
      </c>
      <c r="Q41" s="74"/>
    </row>
    <row r="42" spans="1:17" s="16" customFormat="1" ht="26" x14ac:dyDescent="0.3">
      <c r="A42" s="62" t="s">
        <v>117</v>
      </c>
      <c r="B42" s="59" t="s">
        <v>33</v>
      </c>
      <c r="C42" s="59" t="s">
        <v>48</v>
      </c>
      <c r="D42" s="58">
        <v>350</v>
      </c>
      <c r="E42" s="15"/>
      <c r="F42" s="15"/>
      <c r="G42" s="14"/>
      <c r="H42" s="14"/>
      <c r="I42" s="14"/>
      <c r="J42" s="14"/>
      <c r="K42" s="14"/>
      <c r="L42" s="14"/>
      <c r="M42" s="95">
        <f>Prijsblad!E15</f>
        <v>0</v>
      </c>
      <c r="N42" s="96">
        <f t="shared" si="0"/>
        <v>0</v>
      </c>
      <c r="O42" s="96">
        <f t="shared" si="1"/>
        <v>0</v>
      </c>
      <c r="P42" s="77">
        <v>1</v>
      </c>
      <c r="Q42" s="74"/>
    </row>
    <row r="43" spans="1:17" s="16" customFormat="1" ht="26" x14ac:dyDescent="0.3">
      <c r="A43" s="62" t="s">
        <v>118</v>
      </c>
      <c r="B43" s="59" t="s">
        <v>34</v>
      </c>
      <c r="C43" s="59" t="s">
        <v>52</v>
      </c>
      <c r="D43" s="58">
        <v>350</v>
      </c>
      <c r="E43" s="15"/>
      <c r="F43" s="15"/>
      <c r="G43" s="14"/>
      <c r="H43" s="14"/>
      <c r="I43" s="14"/>
      <c r="J43" s="14"/>
      <c r="K43" s="14"/>
      <c r="L43" s="14"/>
      <c r="M43" s="95">
        <f>Prijsblad!E15</f>
        <v>0</v>
      </c>
      <c r="N43" s="96">
        <f t="shared" si="0"/>
        <v>0</v>
      </c>
      <c r="O43" s="96">
        <f t="shared" si="1"/>
        <v>0</v>
      </c>
      <c r="P43" s="77">
        <v>1</v>
      </c>
      <c r="Q43" s="74"/>
    </row>
    <row r="44" spans="1:17" s="16" customFormat="1" ht="26" x14ac:dyDescent="0.3">
      <c r="A44" s="63" t="s">
        <v>119</v>
      </c>
      <c r="B44" s="60" t="s">
        <v>35</v>
      </c>
      <c r="C44" s="60" t="s">
        <v>41</v>
      </c>
      <c r="D44" s="58">
        <v>300</v>
      </c>
      <c r="E44" s="45"/>
      <c r="F44" s="45"/>
      <c r="G44" s="14"/>
      <c r="H44" s="14"/>
      <c r="I44" s="14"/>
      <c r="J44" s="14"/>
      <c r="K44" s="14"/>
      <c r="L44" s="14"/>
      <c r="M44" s="95">
        <f>Prijsblad!E20</f>
        <v>0</v>
      </c>
      <c r="N44" s="96">
        <f t="shared" si="0"/>
        <v>0</v>
      </c>
      <c r="O44" s="96">
        <f t="shared" si="1"/>
        <v>0</v>
      </c>
      <c r="P44" s="77">
        <v>6</v>
      </c>
      <c r="Q44" s="74"/>
    </row>
    <row r="45" spans="1:17" s="16" customFormat="1" ht="26" x14ac:dyDescent="0.3">
      <c r="A45" s="62" t="s">
        <v>120</v>
      </c>
      <c r="B45" s="59" t="s">
        <v>36</v>
      </c>
      <c r="C45" s="59" t="s">
        <v>41</v>
      </c>
      <c r="D45" s="58">
        <v>300</v>
      </c>
      <c r="E45" s="15"/>
      <c r="F45" s="15"/>
      <c r="G45" s="14"/>
      <c r="H45" s="14"/>
      <c r="I45" s="14"/>
      <c r="J45" s="14"/>
      <c r="K45" s="14"/>
      <c r="L45" s="14"/>
      <c r="M45" s="95">
        <f>Prijsblad!E18</f>
        <v>0</v>
      </c>
      <c r="N45" s="96">
        <f t="shared" si="0"/>
        <v>0</v>
      </c>
      <c r="O45" s="96">
        <f t="shared" si="1"/>
        <v>0</v>
      </c>
      <c r="P45" s="77">
        <v>4</v>
      </c>
      <c r="Q45" s="74"/>
    </row>
    <row r="46" spans="1:17" s="16" customFormat="1" ht="26" x14ac:dyDescent="0.3">
      <c r="A46" s="63" t="s">
        <v>121</v>
      </c>
      <c r="B46" s="60" t="s">
        <v>37</v>
      </c>
      <c r="C46" s="60" t="s">
        <v>53</v>
      </c>
      <c r="D46" s="58">
        <v>150</v>
      </c>
      <c r="E46" s="45"/>
      <c r="F46" s="45"/>
      <c r="G46" s="14"/>
      <c r="H46" s="14"/>
      <c r="I46" s="14"/>
      <c r="J46" s="14"/>
      <c r="K46" s="14"/>
      <c r="L46" s="14"/>
      <c r="M46" s="95">
        <f>Prijsblad!E15</f>
        <v>0</v>
      </c>
      <c r="N46" s="96">
        <f t="shared" si="0"/>
        <v>0</v>
      </c>
      <c r="O46" s="96">
        <f t="shared" si="1"/>
        <v>0</v>
      </c>
      <c r="P46" s="77">
        <v>1</v>
      </c>
      <c r="Q46" s="74"/>
    </row>
    <row r="47" spans="1:17" s="16" customFormat="1" ht="26" x14ac:dyDescent="0.3">
      <c r="A47" s="63" t="s">
        <v>122</v>
      </c>
      <c r="B47" s="60" t="s">
        <v>38</v>
      </c>
      <c r="C47" s="60" t="s">
        <v>212</v>
      </c>
      <c r="D47" s="58">
        <v>150</v>
      </c>
      <c r="E47" s="45"/>
      <c r="F47" s="45"/>
      <c r="G47" s="14"/>
      <c r="H47" s="14"/>
      <c r="I47" s="14"/>
      <c r="J47" s="14"/>
      <c r="K47" s="14"/>
      <c r="L47" s="14"/>
      <c r="M47" s="95">
        <f>Prijsblad!E17</f>
        <v>0</v>
      </c>
      <c r="N47" s="96">
        <f t="shared" si="0"/>
        <v>0</v>
      </c>
      <c r="O47" s="96">
        <f t="shared" si="1"/>
        <v>0</v>
      </c>
      <c r="P47" s="77">
        <v>3</v>
      </c>
      <c r="Q47" s="74"/>
    </row>
    <row r="48" spans="1:17" s="16" customFormat="1" ht="52" x14ac:dyDescent="0.3">
      <c r="A48" s="62" t="s">
        <v>213</v>
      </c>
      <c r="B48" s="59" t="s">
        <v>214</v>
      </c>
      <c r="C48" s="59" t="s">
        <v>215</v>
      </c>
      <c r="D48" s="58">
        <v>50</v>
      </c>
      <c r="E48" s="15"/>
      <c r="F48" s="15"/>
      <c r="G48" s="14"/>
      <c r="H48" s="14"/>
      <c r="I48" s="14"/>
      <c r="J48" s="14"/>
      <c r="K48" s="14"/>
      <c r="L48" s="14"/>
      <c r="M48" s="95">
        <f>Prijsblad!E16</f>
        <v>0</v>
      </c>
      <c r="N48" s="96">
        <f t="shared" si="0"/>
        <v>0</v>
      </c>
      <c r="O48" s="96">
        <f t="shared" si="1"/>
        <v>0</v>
      </c>
      <c r="P48" s="77">
        <v>2</v>
      </c>
      <c r="Q48" s="74"/>
    </row>
    <row r="49" spans="1:17" s="16" customFormat="1" ht="26" x14ac:dyDescent="0.3">
      <c r="A49" s="63" t="s">
        <v>123</v>
      </c>
      <c r="B49" s="60" t="s">
        <v>39</v>
      </c>
      <c r="C49" s="60" t="s">
        <v>41</v>
      </c>
      <c r="D49" s="58">
        <v>10</v>
      </c>
      <c r="E49" s="45"/>
      <c r="F49" s="45"/>
      <c r="G49" s="14"/>
      <c r="H49" s="14"/>
      <c r="I49" s="14"/>
      <c r="J49" s="14"/>
      <c r="K49" s="14"/>
      <c r="L49" s="14"/>
      <c r="M49" s="95">
        <f>Prijsblad!E17</f>
        <v>0</v>
      </c>
      <c r="N49" s="96">
        <f t="shared" si="0"/>
        <v>0</v>
      </c>
      <c r="O49" s="96">
        <f t="shared" si="1"/>
        <v>0</v>
      </c>
      <c r="P49" s="77">
        <v>3</v>
      </c>
      <c r="Q49" s="74"/>
    </row>
    <row r="50" spans="1:17" s="16" customFormat="1" ht="26" x14ac:dyDescent="0.3">
      <c r="A50" s="63" t="s">
        <v>229</v>
      </c>
      <c r="B50" s="60" t="s">
        <v>227</v>
      </c>
      <c r="C50" s="60" t="s">
        <v>41</v>
      </c>
      <c r="D50" s="58">
        <v>162</v>
      </c>
      <c r="E50" s="45"/>
      <c r="F50" s="45"/>
      <c r="G50" s="14"/>
      <c r="H50" s="14"/>
      <c r="I50" s="14"/>
      <c r="J50" s="14"/>
      <c r="K50" s="14"/>
      <c r="L50" s="14"/>
      <c r="M50" s="95">
        <f>Prijsblad!E19</f>
        <v>0</v>
      </c>
      <c r="N50" s="96">
        <f t="shared" si="0"/>
        <v>0</v>
      </c>
      <c r="O50" s="96">
        <f t="shared" si="1"/>
        <v>0</v>
      </c>
      <c r="P50" s="77">
        <v>5</v>
      </c>
      <c r="Q50" s="74"/>
    </row>
    <row r="53" spans="1:17" x14ac:dyDescent="0.35">
      <c r="J53" s="12" t="s">
        <v>129</v>
      </c>
      <c r="K53" s="41">
        <f>SUM(N7:N50)</f>
        <v>0</v>
      </c>
    </row>
    <row r="54" spans="1:17" x14ac:dyDescent="0.35">
      <c r="J54" s="12" t="s">
        <v>129</v>
      </c>
      <c r="L54" s="41">
        <f>SUM(O7:O50)</f>
        <v>0</v>
      </c>
    </row>
    <row r="57" spans="1:17" ht="29" x14ac:dyDescent="0.35">
      <c r="J57" s="13" t="s">
        <v>130</v>
      </c>
      <c r="K57" s="90">
        <f>K53+L54</f>
        <v>0</v>
      </c>
    </row>
    <row r="60" spans="1:17" x14ac:dyDescent="0.35">
      <c r="J60" s="11"/>
      <c r="K60" s="89"/>
    </row>
  </sheetData>
  <mergeCells count="7">
    <mergeCell ref="B6:C6"/>
    <mergeCell ref="G6:H6"/>
    <mergeCell ref="B2:G2"/>
    <mergeCell ref="B3:G3"/>
    <mergeCell ref="B4:G4"/>
    <mergeCell ref="E6:F6"/>
    <mergeCell ref="B5:F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AAAF5-1B9F-46B1-A10E-BD423B46BF26}">
  <dimension ref="A1:P20"/>
  <sheetViews>
    <sheetView topLeftCell="B1" workbookViewId="0">
      <selection activeCell="J10" sqref="J10"/>
    </sheetView>
  </sheetViews>
  <sheetFormatPr defaultRowHeight="13" x14ac:dyDescent="0.3"/>
  <cols>
    <col min="1" max="1" width="12.36328125" style="16" customWidth="1"/>
    <col min="2" max="2" width="13.81640625" style="16" bestFit="1" customWidth="1"/>
    <col min="3" max="3" width="14.81640625" style="16" customWidth="1"/>
    <col min="4" max="4" width="14.1796875" style="16" customWidth="1"/>
    <col min="5" max="6" width="13" style="16" customWidth="1"/>
    <col min="7" max="7" width="9.90625" style="16" customWidth="1"/>
    <col min="8" max="8" width="12.1796875" style="16" bestFit="1" customWidth="1"/>
    <col min="9" max="9" width="14.36328125" style="16" customWidth="1"/>
    <col min="10" max="10" width="11.1796875" style="16" customWidth="1"/>
    <col min="11" max="11" width="3.81640625" style="16" customWidth="1"/>
    <col min="12" max="12" width="12.1796875" style="16" bestFit="1" customWidth="1"/>
    <col min="13" max="13" width="14.453125" style="16" customWidth="1"/>
    <col min="14" max="14" width="10.81640625" style="16" customWidth="1"/>
    <col min="15" max="15" width="12.1796875" style="16" bestFit="1" customWidth="1"/>
    <col min="16" max="16" width="13.453125" style="16" customWidth="1"/>
    <col min="17" max="16384" width="8.7265625" style="16"/>
  </cols>
  <sheetData>
    <row r="1" spans="1:16" x14ac:dyDescent="0.3">
      <c r="A1" s="40" t="s">
        <v>55</v>
      </c>
    </row>
    <row r="2" spans="1:16" x14ac:dyDescent="0.3">
      <c r="A2" s="17" t="s">
        <v>86</v>
      </c>
    </row>
    <row r="3" spans="1:16" x14ac:dyDescent="0.3">
      <c r="A3" s="17" t="s">
        <v>87</v>
      </c>
    </row>
    <row r="4" spans="1:16" x14ac:dyDescent="0.3">
      <c r="A4" s="17"/>
    </row>
    <row r="6" spans="1:16" x14ac:dyDescent="0.3">
      <c r="A6" s="18" t="s">
        <v>56</v>
      </c>
      <c r="B6" s="19"/>
      <c r="C6" s="20"/>
      <c r="D6" s="18" t="s">
        <v>57</v>
      </c>
      <c r="E6" s="19"/>
      <c r="F6" s="20"/>
      <c r="G6" s="18" t="s">
        <v>58</v>
      </c>
      <c r="H6" s="19"/>
      <c r="I6" s="20"/>
      <c r="J6" s="18" t="s">
        <v>59</v>
      </c>
      <c r="K6" s="19"/>
      <c r="L6" s="19"/>
      <c r="M6" s="20"/>
      <c r="N6" s="18" t="s">
        <v>60</v>
      </c>
      <c r="O6" s="19"/>
      <c r="P6" s="20"/>
    </row>
    <row r="7" spans="1:16" s="22" customFormat="1" x14ac:dyDescent="0.3">
      <c r="A7" s="21"/>
      <c r="B7" s="22">
        <v>2019</v>
      </c>
      <c r="C7" s="23">
        <v>2020</v>
      </c>
      <c r="D7" s="21"/>
      <c r="E7" s="22">
        <v>2019</v>
      </c>
      <c r="F7" s="23">
        <v>2020</v>
      </c>
      <c r="G7" s="21"/>
      <c r="H7" s="22">
        <v>2019</v>
      </c>
      <c r="I7" s="23">
        <v>2020</v>
      </c>
      <c r="J7" s="21"/>
      <c r="L7" s="22">
        <v>2019</v>
      </c>
      <c r="M7" s="23">
        <v>2020</v>
      </c>
      <c r="N7" s="21"/>
      <c r="O7" s="22">
        <v>2019</v>
      </c>
      <c r="P7" s="23">
        <v>2020</v>
      </c>
    </row>
    <row r="8" spans="1:16" ht="26" x14ac:dyDescent="0.3">
      <c r="A8" s="24" t="s">
        <v>61</v>
      </c>
      <c r="B8" s="25">
        <v>50700</v>
      </c>
      <c r="C8" s="26">
        <v>39246.749999999985</v>
      </c>
      <c r="D8" s="24" t="s">
        <v>62</v>
      </c>
      <c r="E8" s="27">
        <v>105000</v>
      </c>
      <c r="F8" s="26">
        <v>89520.089999999924</v>
      </c>
      <c r="G8" s="24" t="s">
        <v>63</v>
      </c>
      <c r="H8" s="27">
        <v>63500</v>
      </c>
      <c r="I8" s="26">
        <v>60254.110000000044</v>
      </c>
      <c r="J8" s="28" t="s">
        <v>64</v>
      </c>
      <c r="L8" s="27">
        <v>29500</v>
      </c>
      <c r="M8" s="26">
        <v>31137.979999999974</v>
      </c>
      <c r="N8" s="28" t="s">
        <v>65</v>
      </c>
      <c r="O8" s="27">
        <v>260500</v>
      </c>
      <c r="P8" s="26">
        <v>193035.15000000008</v>
      </c>
    </row>
    <row r="9" spans="1:16" ht="26" x14ac:dyDescent="0.3">
      <c r="A9" s="24" t="s">
        <v>66</v>
      </c>
      <c r="B9" s="25">
        <v>11500</v>
      </c>
      <c r="C9" s="26">
        <v>13882.429999999997</v>
      </c>
      <c r="D9" s="24" t="s">
        <v>67</v>
      </c>
      <c r="E9" s="27">
        <v>51000</v>
      </c>
      <c r="F9" s="26">
        <v>44659.940000000017</v>
      </c>
      <c r="G9" s="24" t="s">
        <v>68</v>
      </c>
      <c r="H9" s="27">
        <v>70000</v>
      </c>
      <c r="I9" s="29">
        <v>56857.320000000022</v>
      </c>
      <c r="J9" s="28" t="s">
        <v>69</v>
      </c>
      <c r="L9" s="27">
        <v>67500</v>
      </c>
      <c r="M9" s="26">
        <v>43557.310000000005</v>
      </c>
      <c r="N9" s="24" t="s">
        <v>70</v>
      </c>
      <c r="O9" s="27">
        <v>35000</v>
      </c>
      <c r="P9" s="26">
        <v>24111.82</v>
      </c>
    </row>
    <row r="10" spans="1:16" ht="26" x14ac:dyDescent="0.3">
      <c r="A10" s="24" t="s">
        <v>71</v>
      </c>
      <c r="B10" s="25">
        <v>12000</v>
      </c>
      <c r="C10" s="26">
        <v>6547.9000000000015</v>
      </c>
      <c r="D10" s="24" t="s">
        <v>72</v>
      </c>
      <c r="E10" s="27">
        <v>27000</v>
      </c>
      <c r="F10" s="26">
        <v>25342.130000000005</v>
      </c>
      <c r="G10" s="24" t="s">
        <v>73</v>
      </c>
      <c r="H10" s="27">
        <v>12500</v>
      </c>
      <c r="I10" s="26">
        <v>15705.79</v>
      </c>
      <c r="J10" s="24" t="s">
        <v>74</v>
      </c>
      <c r="L10" s="27">
        <v>11500</v>
      </c>
      <c r="M10" s="26">
        <v>8491.74</v>
      </c>
      <c r="N10" s="28" t="s">
        <v>75</v>
      </c>
      <c r="O10" s="27">
        <v>40000</v>
      </c>
      <c r="P10" s="26">
        <v>25064.760000000002</v>
      </c>
    </row>
    <row r="11" spans="1:16" ht="26" x14ac:dyDescent="0.3">
      <c r="A11" s="24" t="s">
        <v>76</v>
      </c>
      <c r="B11" s="25">
        <v>16500</v>
      </c>
      <c r="C11" s="26">
        <v>18931.64</v>
      </c>
      <c r="D11" s="28" t="s">
        <v>77</v>
      </c>
      <c r="E11" s="27">
        <v>40500</v>
      </c>
      <c r="F11" s="26">
        <v>31999.370000000003</v>
      </c>
      <c r="G11" s="24" t="s">
        <v>78</v>
      </c>
      <c r="H11" s="27">
        <v>59000</v>
      </c>
      <c r="I11" s="26">
        <v>56299.269999999917</v>
      </c>
      <c r="J11" s="24" t="s">
        <v>79</v>
      </c>
      <c r="L11" s="27">
        <v>156000</v>
      </c>
      <c r="M11" s="26">
        <v>107791.22</v>
      </c>
      <c r="N11" s="24" t="s">
        <v>80</v>
      </c>
      <c r="O11" s="27">
        <v>163000</v>
      </c>
      <c r="P11" s="34">
        <v>137396.29000000004</v>
      </c>
    </row>
    <row r="12" spans="1:16" x14ac:dyDescent="0.3">
      <c r="A12" s="24" t="s">
        <v>81</v>
      </c>
      <c r="B12" s="25">
        <v>24000</v>
      </c>
      <c r="C12" s="26">
        <v>18331.129999999994</v>
      </c>
      <c r="D12" s="24" t="s">
        <v>82</v>
      </c>
      <c r="E12" s="27">
        <v>85500</v>
      </c>
      <c r="F12" s="26">
        <v>68752.989999999976</v>
      </c>
      <c r="G12" s="31" t="s">
        <v>83</v>
      </c>
      <c r="H12" s="32">
        <v>20000</v>
      </c>
      <c r="I12" s="34">
        <v>15000</v>
      </c>
      <c r="J12" s="24" t="s">
        <v>84</v>
      </c>
      <c r="L12" s="32">
        <v>62000</v>
      </c>
      <c r="M12" s="34">
        <v>41500</v>
      </c>
      <c r="N12" s="24"/>
      <c r="O12" s="27"/>
      <c r="P12" s="30"/>
    </row>
    <row r="13" spans="1:16" x14ac:dyDescent="0.3">
      <c r="A13" s="24"/>
      <c r="C13" s="30"/>
      <c r="D13" s="24"/>
      <c r="E13" s="27"/>
      <c r="F13" s="30"/>
      <c r="G13" s="24"/>
      <c r="H13" s="27"/>
      <c r="I13" s="30"/>
      <c r="J13" s="24"/>
      <c r="L13" s="27"/>
      <c r="M13" s="30"/>
      <c r="N13" s="24"/>
      <c r="O13" s="27"/>
      <c r="P13" s="30"/>
    </row>
    <row r="14" spans="1:16" x14ac:dyDescent="0.3">
      <c r="A14" s="24">
        <v>2019</v>
      </c>
      <c r="B14" s="27">
        <f>SUM(B8:B12)</f>
        <v>114700</v>
      </c>
      <c r="C14" s="27"/>
      <c r="D14" s="33"/>
      <c r="E14" s="27">
        <f>SUM(E8:E12)</f>
        <v>309000</v>
      </c>
      <c r="F14" s="34"/>
      <c r="G14" s="33"/>
      <c r="H14" s="27">
        <f>SUM(H8:H12)</f>
        <v>225000</v>
      </c>
      <c r="I14" s="34"/>
      <c r="J14" s="33"/>
      <c r="K14" s="25"/>
      <c r="L14" s="27">
        <f>SUM(L8:L12)</f>
        <v>326500</v>
      </c>
      <c r="M14" s="34"/>
      <c r="N14" s="33"/>
      <c r="O14" s="27">
        <f>SUM(O8:O11)</f>
        <v>498500</v>
      </c>
      <c r="P14" s="30"/>
    </row>
    <row r="15" spans="1:16" s="25" customFormat="1" x14ac:dyDescent="0.3">
      <c r="A15" s="38">
        <v>2020</v>
      </c>
      <c r="B15" s="36"/>
      <c r="C15" s="39">
        <f>SUM(C8:C12)</f>
        <v>96939.849999999962</v>
      </c>
      <c r="D15" s="35"/>
      <c r="E15" s="36"/>
      <c r="F15" s="39">
        <f>SUM(F8:F12)</f>
        <v>260274.5199999999</v>
      </c>
      <c r="G15" s="35"/>
      <c r="H15" s="36"/>
      <c r="I15" s="39">
        <f>SUM(I8:I12)</f>
        <v>204116.49</v>
      </c>
      <c r="J15" s="35"/>
      <c r="K15" s="36"/>
      <c r="L15" s="36"/>
      <c r="M15" s="39">
        <f>SUM(M8:M12)</f>
        <v>232478.25</v>
      </c>
      <c r="N15" s="35"/>
      <c r="O15" s="36"/>
      <c r="P15" s="39">
        <f>SUM(P8:P11)</f>
        <v>379608.02000000014</v>
      </c>
    </row>
    <row r="16" spans="1:16" s="25" customFormat="1" x14ac:dyDescent="0.3">
      <c r="A16" s="37"/>
      <c r="B16" s="37"/>
      <c r="C16" s="37"/>
      <c r="D16" s="37"/>
      <c r="E16" s="37"/>
      <c r="F16" s="37"/>
      <c r="G16" s="37"/>
      <c r="H16" s="37"/>
      <c r="I16" s="37"/>
      <c r="J16" s="37"/>
      <c r="K16" s="37"/>
      <c r="L16" s="37"/>
      <c r="M16" s="37"/>
      <c r="N16" s="37"/>
      <c r="O16" s="37"/>
      <c r="P16" s="37"/>
    </row>
    <row r="17" spans="1:16" s="25" customFormat="1" x14ac:dyDescent="0.3">
      <c r="A17" s="37"/>
      <c r="B17" s="37"/>
      <c r="C17" s="37"/>
      <c r="D17" s="37"/>
      <c r="E17" s="37"/>
      <c r="F17" s="37"/>
      <c r="G17" s="37"/>
      <c r="H17" s="37"/>
      <c r="I17" s="37"/>
      <c r="J17" s="37"/>
      <c r="K17" s="37"/>
      <c r="L17" s="37"/>
      <c r="M17" s="37"/>
      <c r="N17" s="37"/>
      <c r="O17" s="37"/>
      <c r="P17" s="37"/>
    </row>
    <row r="18" spans="1:16" x14ac:dyDescent="0.3">
      <c r="A18" s="16" t="s">
        <v>85</v>
      </c>
      <c r="B18" s="27">
        <f>SUM(B14:O14)</f>
        <v>1473700</v>
      </c>
    </row>
    <row r="19" spans="1:16" x14ac:dyDescent="0.3">
      <c r="C19" s="27">
        <f>SUM(C15:P15)</f>
        <v>1173417.1299999999</v>
      </c>
      <c r="D19" s="25"/>
      <c r="E19" s="25"/>
      <c r="F19" s="25"/>
      <c r="G19" s="25"/>
      <c r="H19" s="25"/>
      <c r="I19" s="25"/>
      <c r="J19" s="25"/>
      <c r="K19" s="25"/>
      <c r="L19" s="25"/>
      <c r="M19" s="25"/>
      <c r="N19" s="25"/>
      <c r="O19" s="25"/>
      <c r="P19" s="25"/>
    </row>
    <row r="20" spans="1:16" x14ac:dyDescent="0.3">
      <c r="B20" s="1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2D4ED-995E-47A9-9465-3D36BF764B46}">
  <dimension ref="A1:D25"/>
  <sheetViews>
    <sheetView topLeftCell="A25" workbookViewId="0">
      <selection activeCell="D26" sqref="D26"/>
    </sheetView>
  </sheetViews>
  <sheetFormatPr defaultRowHeight="14.5" x14ac:dyDescent="0.35"/>
  <cols>
    <col min="1" max="1" width="22.7265625" style="47" bestFit="1" customWidth="1"/>
    <col min="2" max="2" width="22.81640625" style="47" bestFit="1" customWidth="1"/>
    <col min="3" max="3" width="48.1796875" style="47" customWidth="1"/>
    <col min="4" max="4" width="23.1796875" style="47" customWidth="1"/>
    <col min="5" max="16384" width="8.7265625" style="47"/>
  </cols>
  <sheetData>
    <row r="1" spans="1:4" ht="43.5" x14ac:dyDescent="0.35">
      <c r="A1" s="48" t="s">
        <v>131</v>
      </c>
      <c r="B1" s="49" t="s">
        <v>132</v>
      </c>
      <c r="C1" s="50" t="s">
        <v>174</v>
      </c>
      <c r="D1" s="50" t="s">
        <v>188</v>
      </c>
    </row>
    <row r="2" spans="1:4" ht="43.5" x14ac:dyDescent="0.35">
      <c r="A2" s="51" t="s">
        <v>62</v>
      </c>
      <c r="B2" s="52" t="s">
        <v>133</v>
      </c>
      <c r="C2" s="52" t="s">
        <v>134</v>
      </c>
      <c r="D2" s="52" t="s">
        <v>135</v>
      </c>
    </row>
    <row r="3" spans="1:4" ht="72.5" x14ac:dyDescent="0.35">
      <c r="A3" s="51" t="s">
        <v>67</v>
      </c>
      <c r="B3" s="52" t="s">
        <v>136</v>
      </c>
      <c r="C3" s="52" t="s">
        <v>137</v>
      </c>
      <c r="D3" s="52" t="s">
        <v>138</v>
      </c>
    </row>
    <row r="4" spans="1:4" ht="101.5" x14ac:dyDescent="0.35">
      <c r="A4" s="51" t="s">
        <v>78</v>
      </c>
      <c r="B4" s="52" t="s">
        <v>139</v>
      </c>
      <c r="C4" s="52" t="s">
        <v>140</v>
      </c>
      <c r="D4" s="52" t="s">
        <v>141</v>
      </c>
    </row>
    <row r="5" spans="1:4" x14ac:dyDescent="0.35">
      <c r="A5" s="51" t="s">
        <v>64</v>
      </c>
      <c r="B5" s="52" t="s">
        <v>142</v>
      </c>
      <c r="C5" s="52"/>
      <c r="D5" s="52" t="s">
        <v>135</v>
      </c>
    </row>
    <row r="6" spans="1:4" ht="43.5" x14ac:dyDescent="0.35">
      <c r="A6" s="51" t="s">
        <v>143</v>
      </c>
      <c r="B6" s="52" t="s">
        <v>144</v>
      </c>
      <c r="C6" s="52" t="s">
        <v>134</v>
      </c>
      <c r="D6" s="52" t="s">
        <v>145</v>
      </c>
    </row>
    <row r="7" spans="1:4" x14ac:dyDescent="0.35">
      <c r="A7" s="51" t="s">
        <v>66</v>
      </c>
      <c r="B7" s="52" t="s">
        <v>146</v>
      </c>
      <c r="C7" s="52" t="s">
        <v>147</v>
      </c>
      <c r="D7" s="52" t="s">
        <v>148</v>
      </c>
    </row>
    <row r="8" spans="1:4" ht="29" x14ac:dyDescent="0.35">
      <c r="A8" s="51" t="s">
        <v>79</v>
      </c>
      <c r="B8" s="52" t="s">
        <v>144</v>
      </c>
      <c r="C8" s="52" t="s">
        <v>134</v>
      </c>
      <c r="D8" s="52" t="s">
        <v>149</v>
      </c>
    </row>
    <row r="9" spans="1:4" x14ac:dyDescent="0.35">
      <c r="A9" s="51" t="s">
        <v>83</v>
      </c>
      <c r="B9" s="52" t="s">
        <v>146</v>
      </c>
      <c r="C9" s="52" t="s">
        <v>147</v>
      </c>
      <c r="D9" s="52" t="s">
        <v>148</v>
      </c>
    </row>
    <row r="10" spans="1:4" ht="29" x14ac:dyDescent="0.35">
      <c r="A10" s="51" t="s">
        <v>65</v>
      </c>
      <c r="B10" s="52" t="s">
        <v>144</v>
      </c>
      <c r="C10" s="52" t="s">
        <v>150</v>
      </c>
      <c r="D10" s="52" t="s">
        <v>151</v>
      </c>
    </row>
    <row r="11" spans="1:4" ht="72.5" x14ac:dyDescent="0.35">
      <c r="A11" s="51" t="s">
        <v>152</v>
      </c>
      <c r="B11" s="52" t="s">
        <v>153</v>
      </c>
      <c r="C11" s="52" t="s">
        <v>154</v>
      </c>
      <c r="D11" s="52" t="s">
        <v>177</v>
      </c>
    </row>
    <row r="12" spans="1:4" ht="72.5" x14ac:dyDescent="0.35">
      <c r="A12" s="51" t="s">
        <v>155</v>
      </c>
      <c r="B12" s="52" t="s">
        <v>175</v>
      </c>
      <c r="C12" s="52" t="s">
        <v>158</v>
      </c>
      <c r="D12" s="52" t="s">
        <v>176</v>
      </c>
    </row>
    <row r="13" spans="1:4" ht="43.5" x14ac:dyDescent="0.35">
      <c r="A13" s="51" t="s">
        <v>156</v>
      </c>
      <c r="B13" s="52" t="s">
        <v>144</v>
      </c>
      <c r="C13" s="52" t="s">
        <v>157</v>
      </c>
      <c r="D13" s="52" t="s">
        <v>140</v>
      </c>
    </row>
    <row r="14" spans="1:4" x14ac:dyDescent="0.35">
      <c r="A14" s="51" t="s">
        <v>61</v>
      </c>
      <c r="B14" s="52" t="s">
        <v>144</v>
      </c>
      <c r="C14" s="52" t="s">
        <v>158</v>
      </c>
      <c r="D14" s="52" t="s">
        <v>159</v>
      </c>
    </row>
    <row r="15" spans="1:4" ht="29" x14ac:dyDescent="0.35">
      <c r="A15" s="51" t="s">
        <v>160</v>
      </c>
      <c r="B15" s="52" t="s">
        <v>161</v>
      </c>
      <c r="C15" s="51" t="s">
        <v>134</v>
      </c>
      <c r="D15" s="52" t="s">
        <v>162</v>
      </c>
    </row>
    <row r="16" spans="1:4" x14ac:dyDescent="0.35">
      <c r="A16" s="51" t="s">
        <v>82</v>
      </c>
      <c r="B16" s="52" t="s">
        <v>163</v>
      </c>
      <c r="C16" s="52" t="s">
        <v>158</v>
      </c>
      <c r="D16" s="52" t="s">
        <v>162</v>
      </c>
    </row>
    <row r="17" spans="1:4" ht="43.5" x14ac:dyDescent="0.35">
      <c r="A17" s="51" t="s">
        <v>63</v>
      </c>
      <c r="B17" s="51" t="s">
        <v>164</v>
      </c>
      <c r="C17" s="52" t="s">
        <v>165</v>
      </c>
      <c r="D17" s="52" t="s">
        <v>166</v>
      </c>
    </row>
    <row r="18" spans="1:4" ht="348" x14ac:dyDescent="0.35">
      <c r="A18" s="51" t="s">
        <v>68</v>
      </c>
      <c r="B18" s="52" t="s">
        <v>167</v>
      </c>
      <c r="C18" s="52" t="s">
        <v>168</v>
      </c>
      <c r="D18" s="52" t="s">
        <v>169</v>
      </c>
    </row>
    <row r="19" spans="1:4" ht="145" x14ac:dyDescent="0.35">
      <c r="A19" s="51" t="s">
        <v>170</v>
      </c>
      <c r="B19" s="52" t="s">
        <v>171</v>
      </c>
      <c r="C19" s="52" t="s">
        <v>172</v>
      </c>
      <c r="D19" s="52" t="s">
        <v>173</v>
      </c>
    </row>
    <row r="20" spans="1:4" ht="29" x14ac:dyDescent="0.35">
      <c r="A20" s="51" t="s">
        <v>75</v>
      </c>
      <c r="B20" s="52" t="s">
        <v>182</v>
      </c>
      <c r="C20" s="52" t="s">
        <v>183</v>
      </c>
      <c r="D20" s="52" t="s">
        <v>184</v>
      </c>
    </row>
    <row r="21" spans="1:4" x14ac:dyDescent="0.35">
      <c r="A21" s="51" t="s">
        <v>77</v>
      </c>
      <c r="B21" s="52" t="s">
        <v>144</v>
      </c>
      <c r="C21" s="52" t="s">
        <v>150</v>
      </c>
      <c r="D21" s="52" t="s">
        <v>148</v>
      </c>
    </row>
    <row r="22" spans="1:4" ht="159.5" x14ac:dyDescent="0.35">
      <c r="A22" s="51" t="s">
        <v>80</v>
      </c>
      <c r="B22" s="52" t="s">
        <v>179</v>
      </c>
      <c r="C22" s="52" t="s">
        <v>180</v>
      </c>
      <c r="D22" s="52" t="s">
        <v>181</v>
      </c>
    </row>
    <row r="23" spans="1:4" ht="72.5" x14ac:dyDescent="0.35">
      <c r="A23" s="51" t="s">
        <v>84</v>
      </c>
      <c r="B23" s="53" t="s">
        <v>178</v>
      </c>
      <c r="C23" s="52" t="s">
        <v>158</v>
      </c>
      <c r="D23" s="52" t="s">
        <v>162</v>
      </c>
    </row>
    <row r="24" spans="1:4" x14ac:dyDescent="0.35">
      <c r="A24" s="51" t="s">
        <v>73</v>
      </c>
      <c r="B24" s="52" t="s">
        <v>189</v>
      </c>
      <c r="C24" s="52" t="s">
        <v>150</v>
      </c>
      <c r="D24" s="52" t="s">
        <v>190</v>
      </c>
    </row>
    <row r="25" spans="1:4" ht="72.5" x14ac:dyDescent="0.35">
      <c r="A25" s="51" t="s">
        <v>74</v>
      </c>
      <c r="B25" s="52" t="s">
        <v>192</v>
      </c>
      <c r="C25" s="52" t="s">
        <v>191</v>
      </c>
      <c r="D25" s="52" t="s">
        <v>193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Prijsblad</vt:lpstr>
      <vt:lpstr>Artikelen voor prijscheck</vt:lpstr>
      <vt:lpstr>Perceelindeling</vt:lpstr>
      <vt:lpstr>Bestelprocedures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Thalia Limburg</dc:creator>
  <cp:lastModifiedBy>Thalia Limburg</cp:lastModifiedBy>
  <dcterms:created xsi:type="dcterms:W3CDTF">2021-07-19T12:33:39Z</dcterms:created>
  <dcterms:modified xsi:type="dcterms:W3CDTF">2022-01-11T14:06:12Z</dcterms:modified>
</cp:coreProperties>
</file>