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V:\95_VRU projecten\158_Aanbesteding schoonmaak 2022\02 Offerteaanvraag\Rectificatie 24 maart 2022\"/>
    </mc:Choice>
  </mc:AlternateContent>
  <bookViews>
    <workbookView xWindow="0" yWindow="0" windowWidth="27360" windowHeight="12450" activeTab="2"/>
  </bookViews>
  <sheets>
    <sheet name="GC 4.1 Regulier " sheetId="1" r:id="rId1"/>
    <sheet name="GC 4.1 Specialistisch" sheetId="7" r:id="rId2"/>
    <sheet name="GC 4.2 Sanitaire supplies" sheetId="4" r:id="rId3"/>
    <sheet name="Optioneel Werplekreiniging" sheetId="6" r:id="rId4"/>
    <sheet name="Optioneel Resterend" sheetId="9" r:id="rId5"/>
  </sheets>
  <calcPr calcId="162913"/>
</workbook>
</file>

<file path=xl/calcChain.xml><?xml version="1.0" encoding="utf-8"?>
<calcChain xmlns="http://schemas.openxmlformats.org/spreadsheetml/2006/main">
  <c r="E96" i="7" l="1"/>
  <c r="E97" i="7"/>
  <c r="E98" i="7"/>
  <c r="E99" i="7"/>
  <c r="E100" i="7"/>
  <c r="E95" i="7"/>
  <c r="D26" i="4" l="1"/>
  <c r="D11" i="4" l="1"/>
  <c r="D12" i="4"/>
  <c r="E65" i="7" l="1"/>
  <c r="E66" i="7"/>
  <c r="E38" i="9"/>
  <c r="E23" i="9"/>
  <c r="E24" i="9"/>
  <c r="E25" i="9"/>
  <c r="E26" i="9"/>
  <c r="E27" i="9"/>
  <c r="E28" i="9"/>
  <c r="E29" i="9"/>
  <c r="E30" i="9"/>
  <c r="E31" i="9"/>
  <c r="E32" i="9"/>
  <c r="E33" i="9"/>
  <c r="E22" i="9"/>
  <c r="E21" i="9"/>
  <c r="E20" i="9"/>
  <c r="E14" i="9"/>
  <c r="E13" i="9"/>
  <c r="E12" i="9"/>
  <c r="E11" i="9"/>
  <c r="E15" i="9" l="1"/>
  <c r="E117" i="7"/>
  <c r="E116" i="7"/>
  <c r="E115" i="7"/>
  <c r="E114" i="7"/>
  <c r="E113" i="7"/>
  <c r="E112" i="7"/>
  <c r="E111" i="7"/>
  <c r="E110" i="7"/>
  <c r="E109" i="7"/>
  <c r="E108" i="7"/>
  <c r="E107" i="7"/>
  <c r="D86" i="7"/>
  <c r="D87" i="7"/>
  <c r="D88" i="7"/>
  <c r="D85" i="7"/>
  <c r="E47" i="7"/>
  <c r="D25" i="4"/>
  <c r="D24" i="4"/>
  <c r="D23" i="4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E68" i="7"/>
  <c r="E67" i="7"/>
  <c r="E64" i="7"/>
  <c r="E63" i="7"/>
  <c r="E56" i="7"/>
  <c r="E55" i="7"/>
  <c r="E54" i="7"/>
  <c r="E53" i="7"/>
  <c r="E52" i="7"/>
  <c r="E51" i="7"/>
  <c r="E50" i="7"/>
  <c r="E49" i="7"/>
  <c r="E48" i="7"/>
  <c r="E46" i="7"/>
  <c r="E45" i="7"/>
  <c r="E44" i="7"/>
  <c r="E43" i="7"/>
  <c r="E42" i="7"/>
  <c r="E41" i="7"/>
  <c r="E40" i="7"/>
  <c r="E39" i="7"/>
  <c r="E38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D27" i="4" l="1"/>
  <c r="E118" i="7"/>
  <c r="E82" i="7"/>
  <c r="D89" i="7"/>
  <c r="E101" i="7"/>
  <c r="E32" i="7"/>
  <c r="E57" i="7"/>
  <c r="E121" i="7" l="1"/>
  <c r="E32" i="1"/>
  <c r="D17" i="4" l="1"/>
  <c r="D16" i="4"/>
  <c r="D15" i="4"/>
  <c r="D14" i="4"/>
  <c r="D13" i="4"/>
  <c r="D10" i="4"/>
  <c r="D18" i="4" l="1"/>
  <c r="D30" i="4" s="1"/>
  <c r="C29" i="6"/>
  <c r="D29" i="6"/>
  <c r="B29" i="6"/>
  <c r="J10" i="6"/>
  <c r="J11" i="6"/>
  <c r="J13" i="6"/>
  <c r="J14" i="6"/>
  <c r="J15" i="6"/>
  <c r="J16" i="6"/>
  <c r="J17" i="6"/>
  <c r="J20" i="6"/>
  <c r="J18" i="6"/>
  <c r="J21" i="6"/>
  <c r="J22" i="6"/>
  <c r="J24" i="6"/>
  <c r="J28" i="6"/>
  <c r="J23" i="6"/>
  <c r="J25" i="6"/>
  <c r="J26" i="6"/>
  <c r="J27" i="6"/>
  <c r="J19" i="6"/>
  <c r="J12" i="6"/>
  <c r="I10" i="6"/>
  <c r="I11" i="6"/>
  <c r="I13" i="6"/>
  <c r="I14" i="6"/>
  <c r="I15" i="6"/>
  <c r="I16" i="6"/>
  <c r="I17" i="6"/>
  <c r="I20" i="6"/>
  <c r="I18" i="6"/>
  <c r="I21" i="6"/>
  <c r="I22" i="6"/>
  <c r="I24" i="6"/>
  <c r="I28" i="6"/>
  <c r="I23" i="6"/>
  <c r="I25" i="6"/>
  <c r="I26" i="6"/>
  <c r="I27" i="6"/>
  <c r="I19" i="6"/>
  <c r="I12" i="6"/>
  <c r="H10" i="6"/>
  <c r="H11" i="6"/>
  <c r="H13" i="6"/>
  <c r="H14" i="6"/>
  <c r="H15" i="6"/>
  <c r="H16" i="6"/>
  <c r="H17" i="6"/>
  <c r="H20" i="6"/>
  <c r="H18" i="6"/>
  <c r="H21" i="6"/>
  <c r="H22" i="6"/>
  <c r="H24" i="6"/>
  <c r="H28" i="6"/>
  <c r="H23" i="6"/>
  <c r="H25" i="6"/>
  <c r="H26" i="6"/>
  <c r="H27" i="6"/>
  <c r="H19" i="6"/>
  <c r="H12" i="6"/>
  <c r="E16" i="1"/>
  <c r="E17" i="1"/>
  <c r="E19" i="1"/>
  <c r="E26" i="1"/>
  <c r="E27" i="1"/>
  <c r="E30" i="1"/>
  <c r="E14" i="1"/>
  <c r="E15" i="1"/>
  <c r="E18" i="1"/>
  <c r="E20" i="1"/>
  <c r="E21" i="1"/>
  <c r="E22" i="1"/>
  <c r="E23" i="1"/>
  <c r="E24" i="1"/>
  <c r="E25" i="1"/>
  <c r="E28" i="1"/>
  <c r="E29" i="1"/>
  <c r="E31" i="1"/>
  <c r="E36" i="1" l="1"/>
  <c r="E123" i="7" s="1"/>
  <c r="K25" i="6"/>
  <c r="K21" i="6"/>
  <c r="K16" i="6"/>
  <c r="K12" i="6"/>
  <c r="K27" i="6"/>
  <c r="K23" i="6"/>
  <c r="K24" i="6"/>
  <c r="K26" i="6"/>
  <c r="K22" i="6"/>
  <c r="K17" i="6"/>
  <c r="K19" i="6"/>
  <c r="K28" i="6"/>
  <c r="K18" i="6"/>
  <c r="K20" i="6"/>
  <c r="K15" i="6"/>
  <c r="E33" i="1"/>
  <c r="K14" i="6"/>
  <c r="K10" i="6"/>
  <c r="K11" i="6"/>
  <c r="K13" i="6"/>
  <c r="J30" i="6" l="1"/>
</calcChain>
</file>

<file path=xl/sharedStrings.xml><?xml version="1.0" encoding="utf-8"?>
<sst xmlns="http://schemas.openxmlformats.org/spreadsheetml/2006/main" count="309" uniqueCount="147">
  <si>
    <t>= In te vullen door inschrijver</t>
  </si>
  <si>
    <t>Onderdeel</t>
  </si>
  <si>
    <t>Omschrijving</t>
  </si>
  <si>
    <t>Subtotaal per jaar</t>
  </si>
  <si>
    <t>Opgave Inschrijver</t>
  </si>
  <si>
    <t>Daguren; werkdagen tussen 07.00 en 18.00</t>
  </si>
  <si>
    <t>Avond- en nachturen; werkdagen tussen 18.00 en 07.00</t>
  </si>
  <si>
    <t>Zaterdagen; tussen 0.00 en 24.00</t>
  </si>
  <si>
    <t>Zon- en feestdagen; tussen 0.00 en 24.00</t>
  </si>
  <si>
    <t>LET OP:</t>
  </si>
  <si>
    <t>INSCHRIJVER DIENT ALLE ORANJE GEKLEURDE VAKKEN IN TE VULLEN.</t>
  </si>
  <si>
    <t>ONTBREKEN VAN INFORMATIE IN DE ORANJE VAKKEN KAN LEIDEN TOT UITSLUITING</t>
  </si>
  <si>
    <t>U dient volgend tabblad ook in te vullen</t>
  </si>
  <si>
    <t>Standaard inbegrepen in fictieve aanneemsom</t>
  </si>
  <si>
    <t>Aantal vierkante meters</t>
  </si>
  <si>
    <t>Aantal uren</t>
  </si>
  <si>
    <t xml:space="preserve">INSCHRIJVER DIENT ALLE ORANJE GEKLEURDE VAKKEN IN TE VULLEN. </t>
  </si>
  <si>
    <t>Automaten</t>
  </si>
  <si>
    <t>Zeepautomaat (incl. onbeperkte vulling)</t>
  </si>
  <si>
    <t>Luchtverfrisser (incl. onbeperkte vulling)</t>
  </si>
  <si>
    <t>Damesverband container klein ( incl. 1x per 4 weken wisselen)</t>
  </si>
  <si>
    <t>Totaal</t>
  </si>
  <si>
    <t>ONTBREKEN VAN INFORMATIE IN DE ORANJE VAKKEN LEIDT TOT UITSLUITING</t>
  </si>
  <si>
    <t>Locaties</t>
  </si>
  <si>
    <t>Uurtarief All-in prijs 7.00-18.00 uur</t>
  </si>
  <si>
    <t>Knaagdieren (vb. muizen, ratten)</t>
  </si>
  <si>
    <t>Vliegende insecten: (vb. (fruit)vliegen, muggen, motten, wespen)</t>
  </si>
  <si>
    <t>Kruipende insecten: (vb. kakkerlakken, mieren, zilvervisjes, papiervisjes)</t>
  </si>
  <si>
    <t>Overige (plaagdieren):</t>
  </si>
  <si>
    <t>Werkplekreiniging</t>
  </si>
  <si>
    <t>Ongedierte bestrijding</t>
  </si>
  <si>
    <t>Calamiteiten</t>
  </si>
  <si>
    <t>Amersfoort Centrum</t>
  </si>
  <si>
    <t>Amersfoort Noord</t>
  </si>
  <si>
    <t>De Meern</t>
  </si>
  <si>
    <t>Den Dolder</t>
  </si>
  <si>
    <t>Eemnes</t>
  </si>
  <si>
    <t>Harmelen</t>
  </si>
  <si>
    <t>Kamerik</t>
  </si>
  <si>
    <t>Oudewater</t>
  </si>
  <si>
    <t>Leidsche Rijn</t>
  </si>
  <si>
    <t>Schepenbuurt</t>
  </si>
  <si>
    <t>Tolsteeg</t>
  </si>
  <si>
    <t>Voordorp</t>
  </si>
  <si>
    <t>Zuilen</t>
  </si>
  <si>
    <t>Vleuten</t>
  </si>
  <si>
    <t>Woerden</t>
  </si>
  <si>
    <t>Zegveld</t>
  </si>
  <si>
    <t>Zeist</t>
  </si>
  <si>
    <t>Baarn</t>
  </si>
  <si>
    <t>Glasbewassing van separatieglas; opgeven als tarief per keer;</t>
  </si>
  <si>
    <t>Glasbewassing Gevel binnen en buitenzijde; opgegeven als tarief per keer</t>
  </si>
  <si>
    <t>Desktop</t>
  </si>
  <si>
    <t>Thin Client</t>
  </si>
  <si>
    <t>Landingsplaats</t>
  </si>
  <si>
    <t>Prijs Desktop</t>
  </si>
  <si>
    <t>Prijs Thin Client</t>
  </si>
  <si>
    <t>Prijs Landingsplaats</t>
  </si>
  <si>
    <t>Totaal Desktop</t>
  </si>
  <si>
    <t>Totaal Thin Client</t>
  </si>
  <si>
    <t>Totaal Landingsplaats</t>
  </si>
  <si>
    <t>Totaal per locatie</t>
  </si>
  <si>
    <t>Toiletborstelhouder</t>
  </si>
  <si>
    <t>Huurprijs p/st voor 1 jaar</t>
  </si>
  <si>
    <t>Eenheidstarief per keer</t>
  </si>
  <si>
    <t>Naam Inschrijver:</t>
  </si>
  <si>
    <t>Totaal (excl. btw):</t>
  </si>
  <si>
    <t>Aantal keer per jaar</t>
  </si>
  <si>
    <t>Glasbewassing Gevel binnen en buitenzijde</t>
  </si>
  <si>
    <t>Glasbewassing van separatieglas</t>
  </si>
  <si>
    <t>Europese Aanbesteding Schoonmaakdienstverlening VRU</t>
  </si>
  <si>
    <t>Totaal (excl. btw)</t>
  </si>
  <si>
    <t>Totaal (excl. btw )</t>
  </si>
  <si>
    <t>Schoonloopmatten ca. 85 x 150 cm, per stuk</t>
  </si>
  <si>
    <t>Schoonloopmatten ca. 115 x 200 cm, per stuk</t>
  </si>
  <si>
    <t>Schoonloopmatten ca. 150 x 200 cm, per stuk</t>
  </si>
  <si>
    <t>Kosten correctieve plaagdierbeheersing (All-in kosten excl. btw)</t>
  </si>
  <si>
    <t xml:space="preserve">Huurprijs per stuk voor 1 jaar </t>
  </si>
  <si>
    <t>Totaal (excl. btw</t>
  </si>
  <si>
    <t xml:space="preserve">Indicatie aantal stuks </t>
  </si>
  <si>
    <t>Nieuwegein (Opleidingslocatie)</t>
  </si>
  <si>
    <t>Subtotaal (excl. btw)</t>
  </si>
  <si>
    <t>Schoonloopmatten (All-in kosten incl. omwisselen)</t>
  </si>
  <si>
    <t>Extra kosten luxe design (valt buiten fictieve aanneemsom)</t>
  </si>
  <si>
    <t>Aantal</t>
  </si>
  <si>
    <t>Aantal uur per jaar</t>
  </si>
  <si>
    <t>Kosten Preventie ongedierte bestrijding per locatie (All-in kosten excl. btw)</t>
  </si>
  <si>
    <t>Subtotaal GC 4.1: Reguliere schoonmaak excl. btw:</t>
  </si>
  <si>
    <t>Subtotaal GC 4.1 : Specialistische schoonmaak excl. btw:</t>
  </si>
  <si>
    <t>Aantal keer per 2 jaar</t>
  </si>
  <si>
    <t>Dieptereiniging keukens beroepsposten</t>
  </si>
  <si>
    <t>Kosten dieptereiniging keuken per locatie (All-in kosten excl. btw)</t>
  </si>
  <si>
    <t>Aantal keukens</t>
  </si>
  <si>
    <t>Vloeronderhoud</t>
  </si>
  <si>
    <t>Kosten vloeronderhoud (4x per jaar reinigen, 1x per jaar in de was  (All-in kosten excl. btw)</t>
  </si>
  <si>
    <t xml:space="preserve">Reguliere Schoonmaak </t>
  </si>
  <si>
    <t>Totaalprijs werkplekreiniging excl. btw:</t>
  </si>
  <si>
    <t>Uurtarieven voor calamiteiten schoonmaak. Op te geven in uurtarief,  excl. btw</t>
  </si>
  <si>
    <t>Uurtarieven voor incidentele schoonmaak. Op te geven in uurtarief,  excl. btw</t>
  </si>
  <si>
    <t>Incidentele schoonmaak</t>
  </si>
  <si>
    <t>Reinigen en impregneren van gordijnen</t>
  </si>
  <si>
    <t>Reinigen en impregneren van vitrage</t>
  </si>
  <si>
    <t>Reinigen en impregneren van overige raambekleding</t>
  </si>
  <si>
    <t>Reinigen van zonwering binnen- en buitenzijde</t>
  </si>
  <si>
    <t>Gevelreiniging</t>
  </si>
  <si>
    <t>Reiniging van overheaddeuren</t>
  </si>
  <si>
    <t>Verwijderen van graffiti</t>
  </si>
  <si>
    <t>Reinigen van remisevloeren</t>
  </si>
  <si>
    <t>Dieptereiniging van sanitaire ruimtes</t>
  </si>
  <si>
    <t>Dieptereiniging van kleedruimtes</t>
  </si>
  <si>
    <t>Dieptereiniging van keukens overige posten</t>
  </si>
  <si>
    <t>Extra reiniging van hand- en contactpunten</t>
  </si>
  <si>
    <t>Meerprijs 365 dagen schoonmaak beroepsposten (alle weekenddagen, 2 uur extra per dag)</t>
  </si>
  <si>
    <t>Reiniging van warme dranken automaten</t>
  </si>
  <si>
    <t>Overige materialen</t>
  </si>
  <si>
    <t>Indicatie aantal stuks</t>
  </si>
  <si>
    <t>Huurtarief overige materialen. Op te geven tarief per jaar ,  excl. btw</t>
  </si>
  <si>
    <t>Calamiteiten schoonmaak</t>
  </si>
  <si>
    <t>Beton</t>
  </si>
  <si>
    <t>Linoleum</t>
  </si>
  <si>
    <t>Tapijt</t>
  </si>
  <si>
    <t>Tegels</t>
  </si>
  <si>
    <t>Hout</t>
  </si>
  <si>
    <t>Coating</t>
  </si>
  <si>
    <t>DHGT</t>
  </si>
  <si>
    <t>Gietvloer</t>
  </si>
  <si>
    <t>PVC</t>
  </si>
  <si>
    <t>Rubber</t>
  </si>
  <si>
    <t>Steen</t>
  </si>
  <si>
    <t>Aantal vierkante meters (enkelzijdig)</t>
  </si>
  <si>
    <t>Koffiemorsmatten ca. 85 x 150 cm, per stuk</t>
  </si>
  <si>
    <t>Statutaire naam inschrijver (combinant)</t>
  </si>
  <si>
    <t>Naam ondertekenaar</t>
  </si>
  <si>
    <t>Functie ondertekenaar</t>
  </si>
  <si>
    <t>Datum</t>
  </si>
  <si>
    <t>Handtekening</t>
  </si>
  <si>
    <t>Totaalprijs GC 4.1 Regulier + Specialistisch excl. btw:</t>
  </si>
  <si>
    <t xml:space="preserve">Indicatie aantal uur </t>
  </si>
  <si>
    <t>Uurtarief (excl. btw)</t>
  </si>
  <si>
    <t>Totaalprijs GC 4.2 Sanitaire middelen (excl. btw):</t>
  </si>
  <si>
    <r>
      <t>Handdoek automaat textielrol (</t>
    </r>
    <r>
      <rPr>
        <sz val="10"/>
        <color rgb="FFFF0000"/>
        <rFont val="Calibri"/>
        <family val="2"/>
      </rPr>
      <t xml:space="preserve">incl. </t>
    </r>
    <r>
      <rPr>
        <sz val="10"/>
        <color theme="1"/>
        <rFont val="Calibri"/>
        <family val="2"/>
      </rPr>
      <t>onbeperkte vulling)</t>
    </r>
  </si>
  <si>
    <r>
      <t>Handdoek automaat papieren rol (</t>
    </r>
    <r>
      <rPr>
        <sz val="10"/>
        <color rgb="FFFF0000"/>
        <rFont val="Calibri"/>
        <family val="2"/>
      </rPr>
      <t>incl</t>
    </r>
    <r>
      <rPr>
        <sz val="10"/>
        <color theme="1"/>
        <rFont val="Calibri"/>
        <family val="2"/>
      </rPr>
      <t>. onbeperkte vulling)</t>
    </r>
  </si>
  <si>
    <r>
      <t>Handdoek automaat papieren doekjes (</t>
    </r>
    <r>
      <rPr>
        <sz val="10"/>
        <color rgb="FFFF0000"/>
        <rFont val="Calibri"/>
        <family val="2"/>
      </rPr>
      <t>incl</t>
    </r>
    <r>
      <rPr>
        <sz val="10"/>
        <color theme="1"/>
        <rFont val="Calibri"/>
        <family val="2"/>
      </rPr>
      <t>. onbeperkte vulling)</t>
    </r>
  </si>
  <si>
    <r>
      <t>Toiletrolautomaat duo (</t>
    </r>
    <r>
      <rPr>
        <sz val="10"/>
        <color rgb="FFFF0000"/>
        <rFont val="Calibri"/>
        <family val="2"/>
      </rPr>
      <t>incl.</t>
    </r>
    <r>
      <rPr>
        <sz val="10"/>
        <color theme="1"/>
        <rFont val="Calibri"/>
        <family val="2"/>
      </rPr>
      <t xml:space="preserve"> onbeperkte vulling)</t>
    </r>
  </si>
  <si>
    <r>
      <t xml:space="preserve">Vliegenlampen (inclusief onderhoud </t>
    </r>
    <r>
      <rPr>
        <i/>
        <sz val="10"/>
        <color rgb="FFFF0000"/>
        <rFont val="Calibri"/>
        <family val="2"/>
      </rPr>
      <t>((frequentie 4x per jaar))</t>
    </r>
    <r>
      <rPr>
        <i/>
        <sz val="10"/>
        <color theme="1"/>
        <rFont val="Calibri"/>
        <family val="2"/>
      </rPr>
      <t xml:space="preserve"> en installatie)</t>
    </r>
  </si>
  <si>
    <t>Merknaam</t>
  </si>
  <si>
    <t>Typenr.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</si>
</sst>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9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i/>
      <sz val="10"/>
      <color theme="1"/>
      <name val="Calibri"/>
      <family val="2"/>
    </font>
    <font>
      <sz val="10"/>
      <color rgb="FFFF0000"/>
      <name val="Calibri"/>
      <family val="2"/>
    </font>
    <font>
      <sz val="14"/>
      <color theme="1"/>
      <name val="Calibri"/>
      <family val="2"/>
    </font>
    <font>
      <sz val="10"/>
      <color theme="3"/>
      <name val="Calibri"/>
      <family val="2"/>
    </font>
    <font>
      <sz val="9"/>
      <color theme="1"/>
      <name val="Arial"/>
      <family val="2"/>
      <scheme val="minor"/>
    </font>
    <font>
      <b/>
      <sz val="14"/>
      <color theme="1"/>
      <name val="Calibri"/>
      <family val="2"/>
    </font>
    <font>
      <i/>
      <sz val="10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0" fillId="0" borderId="0" applyFont="0" applyFill="0" applyBorder="0" applyAlignment="0" applyProtection="0"/>
  </cellStyleXfs>
  <cellXfs count="143">
    <xf numFmtId="0" fontId="0" fillId="0" borderId="0" xfId="0"/>
    <xf numFmtId="0" fontId="2" fillId="0" borderId="0" xfId="0" applyFont="1"/>
    <xf numFmtId="0" fontId="4" fillId="0" borderId="0" xfId="0" applyFont="1" applyFill="1"/>
    <xf numFmtId="0" fontId="4" fillId="0" borderId="0" xfId="0" applyFont="1"/>
    <xf numFmtId="0" fontId="4" fillId="0" borderId="0" xfId="0" quotePrefix="1" applyFont="1"/>
    <xf numFmtId="44" fontId="4" fillId="0" borderId="0" xfId="0" applyNumberFormat="1" applyFont="1" applyFill="1"/>
    <xf numFmtId="2" fontId="4" fillId="0" borderId="0" xfId="0" applyNumberFormat="1" applyFont="1" applyFill="1"/>
    <xf numFmtId="0" fontId="4" fillId="0" borderId="0" xfId="0" applyFont="1" applyFill="1" applyBorder="1"/>
    <xf numFmtId="0" fontId="4" fillId="0" borderId="0" xfId="0" applyFont="1" applyFill="1" applyBorder="1" applyAlignment="1">
      <alignment vertical="center" wrapText="1"/>
    </xf>
    <xf numFmtId="0" fontId="4" fillId="0" borderId="8" xfId="0" applyFont="1" applyBorder="1"/>
    <xf numFmtId="0" fontId="4" fillId="0" borderId="0" xfId="0" applyFont="1" applyBorder="1"/>
    <xf numFmtId="0" fontId="4" fillId="0" borderId="0" xfId="1" applyFont="1" applyBorder="1" applyAlignment="1">
      <alignment vertical="top" wrapText="1"/>
    </xf>
    <xf numFmtId="44" fontId="4" fillId="0" borderId="0" xfId="0" applyNumberFormat="1" applyFont="1"/>
    <xf numFmtId="0" fontId="4" fillId="0" borderId="9" xfId="0" applyFont="1" applyBorder="1"/>
    <xf numFmtId="7" fontId="4" fillId="2" borderId="9" xfId="0" applyNumberFormat="1" applyFont="1" applyFill="1" applyBorder="1" applyAlignment="1">
      <alignment horizontal="center"/>
    </xf>
    <xf numFmtId="44" fontId="4" fillId="0" borderId="9" xfId="0" applyNumberFormat="1" applyFont="1" applyBorder="1"/>
    <xf numFmtId="0" fontId="4" fillId="2" borderId="9" xfId="0" applyFont="1" applyFill="1" applyBorder="1"/>
    <xf numFmtId="0" fontId="5" fillId="0" borderId="0" xfId="0" applyFont="1"/>
    <xf numFmtId="0" fontId="4" fillId="0" borderId="9" xfId="0" applyFont="1" applyBorder="1" applyAlignment="1">
      <alignment horizontal="left" vertical="center"/>
    </xf>
    <xf numFmtId="44" fontId="4" fillId="2" borderId="9" xfId="1" applyNumberFormat="1" applyFont="1" applyFill="1" applyBorder="1" applyAlignment="1">
      <alignment vertical="top" wrapText="1"/>
    </xf>
    <xf numFmtId="0" fontId="5" fillId="0" borderId="9" xfId="0" applyFont="1" applyBorder="1"/>
    <xf numFmtId="44" fontId="4" fillId="2" borderId="9" xfId="0" applyNumberFormat="1" applyFont="1" applyFill="1" applyBorder="1"/>
    <xf numFmtId="44" fontId="4" fillId="0" borderId="9" xfId="0" applyNumberFormat="1" applyFont="1" applyFill="1" applyBorder="1"/>
    <xf numFmtId="44" fontId="4" fillId="0" borderId="10" xfId="0" applyNumberFormat="1" applyFont="1" applyBorder="1"/>
    <xf numFmtId="0" fontId="4" fillId="0" borderId="9" xfId="0" applyFont="1" applyBorder="1" applyAlignment="1">
      <alignment horizontal="left" vertical="top"/>
    </xf>
    <xf numFmtId="0" fontId="4" fillId="4" borderId="9" xfId="0" applyFont="1" applyFill="1" applyBorder="1" applyAlignment="1">
      <alignment horizontal="left" vertical="top"/>
    </xf>
    <xf numFmtId="0" fontId="4" fillId="0" borderId="0" xfId="0" quotePrefix="1" applyFont="1" applyFill="1"/>
    <xf numFmtId="0" fontId="4" fillId="0" borderId="0" xfId="0" applyFont="1" applyAlignment="1" applyProtection="1">
      <alignment vertical="top" wrapText="1"/>
    </xf>
    <xf numFmtId="0" fontId="4" fillId="0" borderId="9" xfId="0" applyFont="1" applyBorder="1" applyAlignment="1" applyProtection="1">
      <alignment vertical="top" wrapText="1"/>
    </xf>
    <xf numFmtId="0" fontId="6" fillId="0" borderId="9" xfId="0" applyFont="1" applyBorder="1" applyAlignment="1" applyProtection="1">
      <alignment horizontal="right" vertical="top" wrapText="1"/>
    </xf>
    <xf numFmtId="44" fontId="4" fillId="0" borderId="9" xfId="0" applyNumberFormat="1" applyFont="1" applyBorder="1" applyAlignment="1" applyProtection="1">
      <alignment vertical="top" wrapText="1"/>
    </xf>
    <xf numFmtId="44" fontId="4" fillId="2" borderId="9" xfId="0" applyNumberFormat="1" applyFont="1" applyFill="1" applyBorder="1" applyAlignment="1"/>
    <xf numFmtId="44" fontId="4" fillId="2" borderId="9" xfId="0" applyNumberFormat="1" applyFont="1" applyFill="1" applyBorder="1" applyAlignment="1" applyProtection="1">
      <alignment wrapText="1"/>
      <protection locked="0"/>
    </xf>
    <xf numFmtId="44" fontId="4" fillId="2" borderId="9" xfId="1" applyNumberFormat="1" applyFont="1" applyFill="1" applyBorder="1" applyAlignment="1">
      <alignment wrapText="1"/>
    </xf>
    <xf numFmtId="44" fontId="4" fillId="5" borderId="9" xfId="0" applyNumberFormat="1" applyFont="1" applyFill="1" applyBorder="1"/>
    <xf numFmtId="0" fontId="4" fillId="0" borderId="9" xfId="0" applyFont="1" applyBorder="1" applyAlignment="1">
      <alignment wrapText="1"/>
    </xf>
    <xf numFmtId="44" fontId="4" fillId="0" borderId="9" xfId="1" applyNumberFormat="1" applyFont="1" applyBorder="1" applyAlignment="1">
      <alignment vertical="top" wrapText="1"/>
    </xf>
    <xf numFmtId="0" fontId="4" fillId="0" borderId="9" xfId="1" applyFont="1" applyBorder="1" applyAlignment="1">
      <alignment vertical="top" wrapText="1"/>
    </xf>
    <xf numFmtId="44" fontId="4" fillId="5" borderId="9" xfId="1" applyNumberFormat="1" applyFont="1" applyFill="1" applyBorder="1" applyAlignment="1">
      <alignment vertical="top" wrapText="1"/>
    </xf>
    <xf numFmtId="0" fontId="4" fillId="0" borderId="9" xfId="1" applyFont="1" applyFill="1" applyBorder="1" applyAlignment="1">
      <alignment vertical="top" wrapText="1"/>
    </xf>
    <xf numFmtId="44" fontId="4" fillId="0" borderId="9" xfId="1" applyNumberFormat="1" applyFont="1" applyFill="1" applyBorder="1" applyAlignment="1">
      <alignment vertical="top" wrapText="1"/>
    </xf>
    <xf numFmtId="0" fontId="2" fillId="0" borderId="9" xfId="0" applyFont="1" applyBorder="1"/>
    <xf numFmtId="0" fontId="2" fillId="0" borderId="9" xfId="0" applyFont="1" applyBorder="1" applyAlignment="1">
      <alignment vertical="center"/>
    </xf>
    <xf numFmtId="0" fontId="4" fillId="0" borderId="0" xfId="1" applyFont="1" applyFill="1" applyBorder="1" applyAlignment="1">
      <alignment vertical="top" wrapText="1"/>
    </xf>
    <xf numFmtId="0" fontId="4" fillId="0" borderId="0" xfId="1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top" wrapText="1"/>
    </xf>
    <xf numFmtId="0" fontId="4" fillId="0" borderId="8" xfId="1" applyFont="1" applyBorder="1" applyAlignment="1">
      <alignment vertical="top" wrapText="1"/>
    </xf>
    <xf numFmtId="0" fontId="4" fillId="0" borderId="0" xfId="0" applyFont="1" applyBorder="1" applyAlignment="1">
      <alignment horizontal="left" vertical="center" wrapText="1"/>
    </xf>
    <xf numFmtId="44" fontId="4" fillId="0" borderId="0" xfId="1" applyNumberFormat="1" applyFont="1" applyBorder="1" applyAlignment="1">
      <alignment vertical="top" wrapText="1"/>
    </xf>
    <xf numFmtId="0" fontId="7" fillId="0" borderId="0" xfId="0" applyFont="1"/>
    <xf numFmtId="0" fontId="4" fillId="0" borderId="0" xfId="1" applyFont="1" applyBorder="1" applyAlignment="1">
      <alignment horizontal="center" vertical="top" wrapText="1"/>
    </xf>
    <xf numFmtId="44" fontId="4" fillId="4" borderId="3" xfId="1" applyNumberFormat="1" applyFont="1" applyFill="1" applyBorder="1" applyAlignment="1">
      <alignment vertical="top" wrapText="1"/>
    </xf>
    <xf numFmtId="44" fontId="4" fillId="3" borderId="0" xfId="1" applyNumberFormat="1" applyFont="1" applyFill="1" applyBorder="1" applyAlignment="1">
      <alignment vertical="top" wrapText="1"/>
    </xf>
    <xf numFmtId="0" fontId="4" fillId="0" borderId="0" xfId="0" applyFont="1" applyFill="1"/>
    <xf numFmtId="0" fontId="4" fillId="0" borderId="0" xfId="0" applyFont="1"/>
    <xf numFmtId="0" fontId="4" fillId="0" borderId="0" xfId="0" quotePrefix="1" applyFont="1"/>
    <xf numFmtId="0" fontId="4" fillId="0" borderId="9" xfId="0" applyFont="1" applyBorder="1"/>
    <xf numFmtId="164" fontId="4" fillId="2" borderId="9" xfId="0" applyNumberFormat="1" applyFont="1" applyFill="1" applyBorder="1"/>
    <xf numFmtId="0" fontId="4" fillId="2" borderId="9" xfId="0" applyFont="1" applyFill="1" applyBorder="1"/>
    <xf numFmtId="0" fontId="4" fillId="0" borderId="9" xfId="0" applyFont="1" applyBorder="1" applyAlignment="1">
      <alignment horizontal="left" vertical="center"/>
    </xf>
    <xf numFmtId="0" fontId="4" fillId="2" borderId="9" xfId="1" applyFont="1" applyFill="1" applyBorder="1" applyAlignment="1">
      <alignment vertical="top" wrapText="1"/>
    </xf>
    <xf numFmtId="3" fontId="4" fillId="0" borderId="9" xfId="0" applyNumberFormat="1" applyFont="1" applyBorder="1" applyAlignment="1">
      <alignment horizontal="left" vertical="center"/>
    </xf>
    <xf numFmtId="0" fontId="4" fillId="0" borderId="9" xfId="0" applyFont="1" applyBorder="1" applyAlignment="1">
      <alignment horizontal="left"/>
    </xf>
    <xf numFmtId="0" fontId="4" fillId="4" borderId="9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top"/>
    </xf>
    <xf numFmtId="0" fontId="4" fillId="0" borderId="0" xfId="0" quotePrefix="1" applyFont="1" applyFill="1"/>
    <xf numFmtId="0" fontId="4" fillId="0" borderId="9" xfId="0" applyFont="1" applyFill="1" applyBorder="1"/>
    <xf numFmtId="0" fontId="7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4" fillId="5" borderId="9" xfId="0" applyFont="1" applyFill="1" applyBorder="1"/>
    <xf numFmtId="0" fontId="4" fillId="4" borderId="1" xfId="1" applyFont="1" applyFill="1" applyBorder="1" applyAlignment="1">
      <alignment vertical="top" wrapText="1"/>
    </xf>
    <xf numFmtId="0" fontId="4" fillId="4" borderId="2" xfId="1" applyFont="1" applyFill="1" applyBorder="1" applyAlignment="1">
      <alignment vertical="top" wrapText="1"/>
    </xf>
    <xf numFmtId="0" fontId="4" fillId="0" borderId="9" xfId="0" applyFont="1" applyBorder="1" applyAlignment="1">
      <alignment wrapText="1"/>
    </xf>
    <xf numFmtId="0" fontId="4" fillId="0" borderId="9" xfId="0" applyFont="1" applyBorder="1" applyAlignment="1" applyProtection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1" applyFont="1" applyBorder="1" applyAlignment="1">
      <alignment vertical="top" wrapText="1"/>
    </xf>
    <xf numFmtId="0" fontId="4" fillId="0" borderId="9" xfId="0" applyFont="1" applyBorder="1" applyAlignment="1">
      <alignment horizontal="left" vertical="center" wrapText="1"/>
    </xf>
    <xf numFmtId="0" fontId="4" fillId="0" borderId="9" xfId="1" applyFont="1" applyBorder="1" applyAlignment="1">
      <alignment horizontal="left" wrapText="1"/>
    </xf>
    <xf numFmtId="0" fontId="7" fillId="0" borderId="0" xfId="0" applyFont="1"/>
    <xf numFmtId="0" fontId="4" fillId="0" borderId="9" xfId="1" applyFont="1" applyBorder="1" applyAlignment="1">
      <alignment horizontal="left" vertical="top" wrapText="1"/>
    </xf>
    <xf numFmtId="44" fontId="4" fillId="5" borderId="11" xfId="1" applyNumberFormat="1" applyFont="1" applyFill="1" applyBorder="1" applyAlignment="1">
      <alignment vertical="top" wrapText="1"/>
    </xf>
    <xf numFmtId="0" fontId="4" fillId="0" borderId="9" xfId="0" applyFont="1" applyBorder="1" applyAlignment="1">
      <alignment vertical="top"/>
    </xf>
    <xf numFmtId="0" fontId="4" fillId="0" borderId="9" xfId="0" applyFont="1" applyBorder="1" applyAlignment="1">
      <alignment horizontal="left" wrapText="1"/>
    </xf>
    <xf numFmtId="0" fontId="7" fillId="0" borderId="0" xfId="0" applyFont="1" applyFill="1"/>
    <xf numFmtId="0" fontId="4" fillId="0" borderId="9" xfId="0" applyFont="1" applyBorder="1" applyAlignment="1">
      <alignment vertical="top" wrapText="1"/>
    </xf>
    <xf numFmtId="0" fontId="7" fillId="0" borderId="9" xfId="0" applyFont="1" applyBorder="1"/>
    <xf numFmtId="0" fontId="5" fillId="0" borderId="0" xfId="0" applyFont="1" applyFill="1"/>
    <xf numFmtId="0" fontId="4" fillId="0" borderId="9" xfId="0" applyFont="1" applyBorder="1" applyAlignment="1" applyProtection="1">
      <alignment horizontal="center" vertical="top" wrapText="1"/>
    </xf>
    <xf numFmtId="0" fontId="5" fillId="0" borderId="9" xfId="0" applyFont="1" applyBorder="1" applyAlignment="1" applyProtection="1">
      <alignment vertical="top" wrapText="1"/>
    </xf>
    <xf numFmtId="0" fontId="5" fillId="0" borderId="9" xfId="0" applyFont="1" applyBorder="1" applyAlignment="1">
      <alignment vertical="top"/>
    </xf>
    <xf numFmtId="0" fontId="4" fillId="3" borderId="9" xfId="0" applyFont="1" applyFill="1" applyBorder="1" applyAlignment="1">
      <alignment vertical="top" wrapText="1"/>
    </xf>
    <xf numFmtId="0" fontId="4" fillId="2" borderId="9" xfId="0" applyFont="1" applyFill="1" applyBorder="1" applyAlignment="1">
      <alignment vertical="top"/>
    </xf>
    <xf numFmtId="3" fontId="9" fillId="0" borderId="9" xfId="0" applyNumberFormat="1" applyFont="1" applyBorder="1" applyAlignment="1">
      <alignment horizontal="left" vertical="center"/>
    </xf>
    <xf numFmtId="1" fontId="3" fillId="0" borderId="9" xfId="0" applyNumberFormat="1" applyFont="1" applyBorder="1"/>
    <xf numFmtId="0" fontId="3" fillId="0" borderId="9" xfId="0" applyFont="1" applyBorder="1" applyAlignment="1">
      <alignment horizontal="left" vertical="center"/>
    </xf>
    <xf numFmtId="0" fontId="3" fillId="0" borderId="9" xfId="0" applyFont="1" applyFill="1" applyBorder="1" applyAlignment="1" applyProtection="1">
      <alignment vertical="top" wrapText="1"/>
    </xf>
    <xf numFmtId="0" fontId="3" fillId="0" borderId="9" xfId="0" applyFont="1" applyBorder="1"/>
    <xf numFmtId="0" fontId="3" fillId="0" borderId="9" xfId="0" applyFont="1" applyFill="1" applyBorder="1"/>
    <xf numFmtId="0" fontId="4" fillId="0" borderId="9" xfId="0" applyFont="1" applyFill="1" applyBorder="1" applyAlignment="1">
      <alignment vertical="top"/>
    </xf>
    <xf numFmtId="44" fontId="4" fillId="2" borderId="9" xfId="2" applyFont="1" applyFill="1" applyBorder="1" applyProtection="1">
      <protection locked="0"/>
    </xf>
    <xf numFmtId="0" fontId="3" fillId="0" borderId="9" xfId="0" applyFont="1" applyBorder="1" applyAlignment="1" applyProtection="1">
      <alignment vertical="top" wrapText="1"/>
    </xf>
    <xf numFmtId="44" fontId="11" fillId="4" borderId="3" xfId="0" applyNumberFormat="1" applyFont="1" applyFill="1" applyBorder="1" applyAlignment="1">
      <alignment horizontal="center" vertical="center" wrapText="1"/>
    </xf>
    <xf numFmtId="1" fontId="4" fillId="0" borderId="0" xfId="0" applyNumberFormat="1" applyFont="1"/>
    <xf numFmtId="44" fontId="4" fillId="4" borderId="9" xfId="1" applyNumberFormat="1" applyFont="1" applyFill="1" applyBorder="1" applyAlignment="1">
      <alignment vertical="top" wrapText="1"/>
    </xf>
    <xf numFmtId="44" fontId="11" fillId="4" borderId="9" xfId="0" applyNumberFormat="1" applyFont="1" applyFill="1" applyBorder="1"/>
    <xf numFmtId="44" fontId="4" fillId="2" borderId="9" xfId="0" applyNumberFormat="1" applyFont="1" applyFill="1" applyBorder="1" applyProtection="1"/>
    <xf numFmtId="44" fontId="4" fillId="2" borderId="9" xfId="0" applyNumberFormat="1" applyFont="1" applyFill="1" applyBorder="1" applyAlignment="1" applyProtection="1"/>
    <xf numFmtId="44" fontId="4" fillId="2" borderId="9" xfId="1" applyNumberFormat="1" applyFont="1" applyFill="1" applyBorder="1" applyAlignment="1" applyProtection="1">
      <alignment wrapText="1"/>
    </xf>
    <xf numFmtId="0" fontId="4" fillId="5" borderId="9" xfId="1" applyFont="1" applyFill="1" applyBorder="1" applyAlignment="1">
      <alignment horizontal="left" vertical="top" wrapText="1"/>
    </xf>
    <xf numFmtId="0" fontId="4" fillId="4" borderId="4" xfId="1" applyFont="1" applyFill="1" applyBorder="1" applyAlignment="1">
      <alignment horizontal="left" vertical="top" wrapText="1"/>
    </xf>
    <xf numFmtId="0" fontId="4" fillId="4" borderId="5" xfId="1" applyFont="1" applyFill="1" applyBorder="1" applyAlignment="1">
      <alignment horizontal="left" vertical="top" wrapText="1"/>
    </xf>
    <xf numFmtId="0" fontId="4" fillId="4" borderId="6" xfId="1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left" vertical="top"/>
    </xf>
    <xf numFmtId="0" fontId="4" fillId="4" borderId="9" xfId="1" applyFont="1" applyFill="1" applyBorder="1" applyAlignment="1">
      <alignment horizontal="left" vertical="top" wrapText="1"/>
    </xf>
    <xf numFmtId="0" fontId="4" fillId="4" borderId="7" xfId="1" applyFont="1" applyFill="1" applyBorder="1" applyAlignment="1">
      <alignment horizontal="left" vertical="top" wrapText="1"/>
    </xf>
    <xf numFmtId="0" fontId="4" fillId="4" borderId="11" xfId="1" applyFont="1" applyFill="1" applyBorder="1" applyAlignment="1">
      <alignment horizontal="left" vertical="top" wrapText="1"/>
    </xf>
    <xf numFmtId="0" fontId="4" fillId="0" borderId="9" xfId="1" applyFont="1" applyBorder="1" applyAlignment="1">
      <alignment horizontal="center" vertical="top" wrapText="1"/>
    </xf>
    <xf numFmtId="0" fontId="7" fillId="0" borderId="9" xfId="1" applyFont="1" applyBorder="1" applyAlignment="1">
      <alignment horizontal="left" vertical="top" wrapText="1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left" vertical="center"/>
    </xf>
    <xf numFmtId="0" fontId="4" fillId="0" borderId="10" xfId="1" applyFont="1" applyBorder="1" applyAlignment="1">
      <alignment horizontal="left" wrapText="1"/>
    </xf>
    <xf numFmtId="0" fontId="4" fillId="0" borderId="12" xfId="1" applyFont="1" applyBorder="1" applyAlignment="1">
      <alignment horizontal="left" wrapText="1"/>
    </xf>
    <xf numFmtId="0" fontId="4" fillId="0" borderId="7" xfId="1" applyFont="1" applyBorder="1" applyAlignment="1">
      <alignment horizontal="left" wrapText="1"/>
    </xf>
    <xf numFmtId="0" fontId="4" fillId="5" borderId="13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0" borderId="9" xfId="1" applyFont="1" applyBorder="1" applyAlignment="1">
      <alignment horizontal="left" wrapText="1"/>
    </xf>
    <xf numFmtId="0" fontId="4" fillId="0" borderId="9" xfId="1" applyFont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left" vertical="top" wrapText="1"/>
    </xf>
    <xf numFmtId="0" fontId="7" fillId="0" borderId="9" xfId="0" applyFont="1" applyBorder="1" applyAlignment="1">
      <alignment horizontal="left"/>
    </xf>
    <xf numFmtId="0" fontId="11" fillId="4" borderId="9" xfId="0" applyFont="1" applyFill="1" applyBorder="1" applyAlignment="1">
      <alignment horizontal="center"/>
    </xf>
    <xf numFmtId="164" fontId="4" fillId="4" borderId="9" xfId="0" applyNumberFormat="1" applyFont="1" applyFill="1" applyBorder="1" applyAlignment="1">
      <alignment horizontal="right"/>
    </xf>
    <xf numFmtId="0" fontId="4" fillId="4" borderId="9" xfId="1" applyFont="1" applyFill="1" applyBorder="1" applyAlignment="1">
      <alignment vertical="top" wrapText="1"/>
    </xf>
    <xf numFmtId="0" fontId="4" fillId="4" borderId="9" xfId="0" applyFont="1" applyFill="1" applyBorder="1" applyAlignment="1">
      <alignment horizontal="left" vertical="center"/>
    </xf>
    <xf numFmtId="0" fontId="4" fillId="0" borderId="8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5" fillId="0" borderId="0" xfId="1" applyFont="1" applyFill="1" applyBorder="1" applyAlignment="1">
      <alignment horizontal="left" wrapText="1"/>
    </xf>
  </cellXfs>
  <cellStyles count="3">
    <cellStyle name="Standaard" xfId="0" builtinId="0"/>
    <cellStyle name="Standaard 2" xfId="1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ignificant">
  <a:themeElements>
    <a:clrScheme name="Significant">
      <a:dk1>
        <a:srgbClr val="000000"/>
      </a:dk1>
      <a:lt1>
        <a:srgbClr val="FFFFFF"/>
      </a:lt1>
      <a:dk2>
        <a:srgbClr val="000000"/>
      </a:dk2>
      <a:lt2>
        <a:srgbClr val="E9E3DB"/>
      </a:lt2>
      <a:accent1>
        <a:srgbClr val="F47B20"/>
      </a:accent1>
      <a:accent2>
        <a:srgbClr val="6AC4BB"/>
      </a:accent2>
      <a:accent3>
        <a:srgbClr val="ECD829"/>
      </a:accent3>
      <a:accent4>
        <a:srgbClr val="9C7F41"/>
      </a:accent4>
      <a:accent5>
        <a:srgbClr val="CCDC34"/>
      </a:accent5>
      <a:accent6>
        <a:srgbClr val="74B3D6"/>
      </a:accent6>
      <a:hlink>
        <a:srgbClr val="F47B20"/>
      </a:hlink>
      <a:folHlink>
        <a:srgbClr val="00B0F0"/>
      </a:folHlink>
    </a:clrScheme>
    <a:fontScheme name="Significan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zoomScale="90" zoomScaleNormal="90" workbookViewId="0">
      <selection activeCell="A11" sqref="A11"/>
    </sheetView>
  </sheetViews>
  <sheetFormatPr defaultColWidth="9.140625" defaultRowHeight="12.75" x14ac:dyDescent="0.2"/>
  <cols>
    <col min="1" max="1" width="40.140625" style="3" customWidth="1"/>
    <col min="2" max="2" width="55.85546875" style="3" bestFit="1" customWidth="1"/>
    <col min="3" max="3" width="17.85546875" style="3" customWidth="1"/>
    <col min="4" max="4" width="24.5703125" style="3" bestFit="1" customWidth="1"/>
    <col min="5" max="5" width="15" style="3" bestFit="1" customWidth="1"/>
    <col min="6" max="6" width="12.140625" style="3" bestFit="1" customWidth="1"/>
    <col min="7" max="7" width="14.42578125" style="3" customWidth="1"/>
    <col min="8" max="16384" width="9.140625" style="3"/>
  </cols>
  <sheetData>
    <row r="1" spans="1:16" x14ac:dyDescent="0.2">
      <c r="A1" s="115" t="s">
        <v>12</v>
      </c>
      <c r="B1" s="115"/>
      <c r="C1" s="115"/>
      <c r="D1" s="115"/>
      <c r="E1" s="115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"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">
      <c r="A3" s="117" t="s">
        <v>9</v>
      </c>
      <c r="B3" s="116" t="s">
        <v>10</v>
      </c>
      <c r="C3" s="116"/>
      <c r="D3" s="116"/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3.5" customHeight="1" x14ac:dyDescent="0.2">
      <c r="A4" s="118"/>
      <c r="B4" s="116" t="s">
        <v>11</v>
      </c>
      <c r="C4" s="116"/>
      <c r="D4" s="116"/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2" customFormat="1" x14ac:dyDescent="0.2">
      <c r="A5" s="43"/>
      <c r="B5" s="44"/>
      <c r="C5" s="44"/>
      <c r="D5" s="44"/>
      <c r="E5" s="44"/>
    </row>
    <row r="6" spans="1:16" s="2" customFormat="1" x14ac:dyDescent="0.2">
      <c r="A6" s="43"/>
      <c r="B6" s="44"/>
      <c r="C6" s="44"/>
      <c r="D6" s="44"/>
      <c r="E6" s="44"/>
    </row>
    <row r="7" spans="1:16" ht="24" customHeight="1" x14ac:dyDescent="0.2">
      <c r="C7" s="16"/>
      <c r="D7" s="4" t="s">
        <v>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87" customHeight="1" x14ac:dyDescent="0.2">
      <c r="A8" s="45" t="s">
        <v>70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27.75" customHeight="1" x14ac:dyDescent="0.2">
      <c r="A9" s="93" t="s">
        <v>65</v>
      </c>
      <c r="B9" s="94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"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25.5" x14ac:dyDescent="0.2">
      <c r="A11" s="84" t="s">
        <v>1</v>
      </c>
      <c r="B11" s="87" t="s">
        <v>2</v>
      </c>
      <c r="C11" s="87" t="s">
        <v>15</v>
      </c>
      <c r="D11" s="87" t="s">
        <v>138</v>
      </c>
      <c r="E11" s="87" t="s">
        <v>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">
      <c r="A12" s="120" t="s">
        <v>95</v>
      </c>
      <c r="B12" s="120"/>
      <c r="C12" s="119"/>
      <c r="D12" s="119"/>
      <c r="E12" s="119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">
      <c r="A13" s="78" t="s">
        <v>14</v>
      </c>
      <c r="B13" s="79" t="s">
        <v>23</v>
      </c>
      <c r="C13" s="119"/>
      <c r="D13" s="119"/>
      <c r="E13" s="119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">
      <c r="A14" s="63">
        <v>3473</v>
      </c>
      <c r="B14" s="65" t="s">
        <v>32</v>
      </c>
      <c r="C14" s="62"/>
      <c r="D14" s="19"/>
      <c r="E14" s="36">
        <f t="shared" ref="E14:E29" si="0">C14*D14</f>
        <v>0</v>
      </c>
      <c r="F14" s="6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2">
      <c r="A15" s="61">
        <v>347</v>
      </c>
      <c r="B15" s="65" t="s">
        <v>33</v>
      </c>
      <c r="C15" s="62"/>
      <c r="D15" s="19"/>
      <c r="E15" s="36">
        <f t="shared" si="0"/>
        <v>0</v>
      </c>
      <c r="F15" s="6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">
      <c r="A16" s="61">
        <v>308</v>
      </c>
      <c r="B16" s="65" t="s">
        <v>49</v>
      </c>
      <c r="C16" s="62"/>
      <c r="D16" s="19"/>
      <c r="E16" s="36">
        <f t="shared" si="0"/>
        <v>0</v>
      </c>
      <c r="F16" s="6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2">
      <c r="A17" s="61">
        <v>673</v>
      </c>
      <c r="B17" s="65" t="s">
        <v>34</v>
      </c>
      <c r="C17" s="62"/>
      <c r="D17" s="19"/>
      <c r="E17" s="36">
        <f t="shared" si="0"/>
        <v>0</v>
      </c>
      <c r="F17" s="6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2">
      <c r="A18" s="61">
        <v>92</v>
      </c>
      <c r="B18" s="65" t="s">
        <v>35</v>
      </c>
      <c r="C18" s="62"/>
      <c r="D18" s="19"/>
      <c r="E18" s="36">
        <f t="shared" si="0"/>
        <v>0</v>
      </c>
      <c r="F18" s="6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2">
      <c r="A19" s="61">
        <v>674</v>
      </c>
      <c r="B19" s="65" t="s">
        <v>36</v>
      </c>
      <c r="C19" s="62"/>
      <c r="D19" s="19"/>
      <c r="E19" s="36">
        <f t="shared" si="0"/>
        <v>0</v>
      </c>
      <c r="F19" s="6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2">
      <c r="A20" s="61">
        <v>110</v>
      </c>
      <c r="B20" s="65" t="s">
        <v>37</v>
      </c>
      <c r="C20" s="62"/>
      <c r="D20" s="19"/>
      <c r="E20" s="36">
        <f t="shared" si="0"/>
        <v>0</v>
      </c>
      <c r="F20" s="6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2">
      <c r="A21" s="61">
        <v>99</v>
      </c>
      <c r="B21" s="65" t="s">
        <v>38</v>
      </c>
      <c r="C21" s="62"/>
      <c r="D21" s="19"/>
      <c r="E21" s="36">
        <f t="shared" si="0"/>
        <v>0</v>
      </c>
      <c r="F21" s="6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2">
      <c r="A22" s="63">
        <v>3641</v>
      </c>
      <c r="B22" s="65" t="s">
        <v>40</v>
      </c>
      <c r="C22" s="62"/>
      <c r="D22" s="19"/>
      <c r="E22" s="36">
        <f t="shared" si="0"/>
        <v>0</v>
      </c>
      <c r="F22" s="6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x14ac:dyDescent="0.2">
      <c r="A23" s="97">
        <v>610</v>
      </c>
      <c r="B23" s="65" t="s">
        <v>80</v>
      </c>
      <c r="C23" s="62"/>
      <c r="D23" s="19"/>
      <c r="E23" s="36">
        <f t="shared" si="0"/>
        <v>0</v>
      </c>
      <c r="F23" s="6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2">
      <c r="A24" s="61">
        <v>220</v>
      </c>
      <c r="B24" s="65" t="s">
        <v>39</v>
      </c>
      <c r="C24" s="62"/>
      <c r="D24" s="19"/>
      <c r="E24" s="36">
        <f t="shared" si="0"/>
        <v>0</v>
      </c>
      <c r="F24" s="6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2">
      <c r="A25" s="61">
        <v>595</v>
      </c>
      <c r="B25" s="65" t="s">
        <v>41</v>
      </c>
      <c r="C25" s="62"/>
      <c r="D25" s="19"/>
      <c r="E25" s="36">
        <f t="shared" si="0"/>
        <v>0</v>
      </c>
      <c r="F25" s="6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x14ac:dyDescent="0.2">
      <c r="A26" s="61">
        <v>710</v>
      </c>
      <c r="B26" s="65" t="s">
        <v>42</v>
      </c>
      <c r="C26" s="62"/>
      <c r="D26" s="19"/>
      <c r="E26" s="36">
        <f t="shared" si="0"/>
        <v>0</v>
      </c>
      <c r="F26" s="6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2">
      <c r="A27" s="61">
        <v>331</v>
      </c>
      <c r="B27" s="65" t="s">
        <v>45</v>
      </c>
      <c r="C27" s="62"/>
      <c r="D27" s="19"/>
      <c r="E27" s="36">
        <f t="shared" si="0"/>
        <v>0</v>
      </c>
      <c r="F27" s="6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2">
      <c r="A28" s="61">
        <v>759</v>
      </c>
      <c r="B28" s="65" t="s">
        <v>43</v>
      </c>
      <c r="C28" s="62"/>
      <c r="D28" s="19"/>
      <c r="E28" s="36">
        <f t="shared" si="0"/>
        <v>0</v>
      </c>
      <c r="F28" s="6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2">
      <c r="A29" s="63">
        <v>1419</v>
      </c>
      <c r="B29" s="65" t="s">
        <v>46</v>
      </c>
      <c r="C29" s="62"/>
      <c r="D29" s="19"/>
      <c r="E29" s="36">
        <f t="shared" si="0"/>
        <v>0</v>
      </c>
      <c r="F29" s="6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2">
      <c r="A30" s="61">
        <v>111</v>
      </c>
      <c r="B30" s="65" t="s">
        <v>47</v>
      </c>
      <c r="C30" s="62"/>
      <c r="D30" s="19"/>
      <c r="E30" s="36">
        <f t="shared" ref="E30:E32" si="1">C30*D30</f>
        <v>0</v>
      </c>
      <c r="F30" s="6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">
      <c r="A31" s="63">
        <v>2019</v>
      </c>
      <c r="B31" s="65" t="s">
        <v>48</v>
      </c>
      <c r="C31" s="62"/>
      <c r="D31" s="19"/>
      <c r="E31" s="36">
        <f t="shared" si="1"/>
        <v>0</v>
      </c>
      <c r="F31" s="6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">
      <c r="A32" s="61">
        <v>271</v>
      </c>
      <c r="B32" s="65" t="s">
        <v>44</v>
      </c>
      <c r="C32" s="62"/>
      <c r="D32" s="19"/>
      <c r="E32" s="36">
        <f t="shared" si="1"/>
        <v>0</v>
      </c>
      <c r="F32" s="6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">
      <c r="A33" s="78"/>
      <c r="B33" s="111" t="s">
        <v>66</v>
      </c>
      <c r="C33" s="111"/>
      <c r="D33" s="111"/>
      <c r="E33" s="38">
        <f>SUM(E14:E32)</f>
        <v>0</v>
      </c>
      <c r="F33" s="5"/>
      <c r="G33" s="2"/>
      <c r="H33" s="2"/>
      <c r="I33" s="2"/>
      <c r="J33" s="2"/>
      <c r="K33" s="2"/>
      <c r="L33" s="2"/>
      <c r="M33" s="2"/>
      <c r="N33" s="7"/>
      <c r="O33" s="8"/>
      <c r="P33" s="7"/>
    </row>
    <row r="34" spans="1:16" x14ac:dyDescent="0.2">
      <c r="A34" s="9"/>
      <c r="B34" s="10"/>
      <c r="C34" s="10"/>
      <c r="D34" s="10"/>
      <c r="E34" s="10"/>
      <c r="F34" s="7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3.5" thickBot="1" x14ac:dyDescent="0.25">
      <c r="A35" s="9"/>
      <c r="B35" s="10"/>
      <c r="C35" s="10"/>
      <c r="D35" s="10"/>
      <c r="E35" s="10"/>
      <c r="F35" s="7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3.5" thickBot="1" x14ac:dyDescent="0.25">
      <c r="A36" s="112" t="s">
        <v>87</v>
      </c>
      <c r="B36" s="113"/>
      <c r="C36" s="113"/>
      <c r="D36" s="114"/>
      <c r="E36" s="53">
        <f>SUM(E14:E32)</f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x14ac:dyDescent="0.2">
      <c r="A37" s="11"/>
      <c r="B37" s="52"/>
      <c r="C37" s="52"/>
      <c r="D37" s="52"/>
      <c r="E37" s="50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s="56" customFormat="1" x14ac:dyDescent="0.2">
      <c r="A38" s="101" t="s">
        <v>131</v>
      </c>
      <c r="B38" s="102"/>
    </row>
    <row r="39" spans="1:16" s="56" customFormat="1" x14ac:dyDescent="0.2">
      <c r="A39" s="101" t="s">
        <v>132</v>
      </c>
      <c r="B39" s="102"/>
    </row>
    <row r="40" spans="1:16" s="56" customFormat="1" x14ac:dyDescent="0.2">
      <c r="A40" s="101" t="s">
        <v>133</v>
      </c>
      <c r="B40" s="102"/>
    </row>
    <row r="41" spans="1:16" s="56" customFormat="1" x14ac:dyDescent="0.2">
      <c r="A41" s="101" t="s">
        <v>134</v>
      </c>
      <c r="B41" s="102"/>
    </row>
    <row r="42" spans="1:16" s="56" customFormat="1" ht="80.25" customHeight="1" x14ac:dyDescent="0.2">
      <c r="A42" s="101" t="s">
        <v>135</v>
      </c>
      <c r="B42" s="102"/>
    </row>
  </sheetData>
  <sheetProtection algorithmName="SHA-512" hashValue="njIWdNIFdOII+vLP2lH3fOK7fKXqGOtrpSGZTHYfU4gKEFyMCk2QWVPOpD1BiLgv51JKPU1aEncmebERwHxmJg==" saltValue="RGeY8PciIFY6lG2CfwwJJA==" spinCount="100000" sheet="1" objects="1" scenarios="1"/>
  <protectedRanges>
    <protectedRange sqref="C7 B9 C14:D32 B38:B42" name="Bereik1"/>
  </protectedRanges>
  <mergeCells count="8">
    <mergeCell ref="B33:D33"/>
    <mergeCell ref="A36:D36"/>
    <mergeCell ref="A1:E1"/>
    <mergeCell ref="B3:E3"/>
    <mergeCell ref="A3:A4"/>
    <mergeCell ref="C12:E13"/>
    <mergeCell ref="A12:B12"/>
    <mergeCell ref="B4:E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7"/>
  <sheetViews>
    <sheetView topLeftCell="A70" zoomScale="90" zoomScaleNormal="90" workbookViewId="0">
      <selection activeCell="D96" sqref="D96"/>
    </sheetView>
  </sheetViews>
  <sheetFormatPr defaultColWidth="9.140625" defaultRowHeight="12.75" x14ac:dyDescent="0.2"/>
  <cols>
    <col min="1" max="1" width="64.140625" style="3" bestFit="1" customWidth="1"/>
    <col min="2" max="2" width="55.85546875" style="3" bestFit="1" customWidth="1"/>
    <col min="3" max="3" width="19.5703125" style="3" bestFit="1" customWidth="1"/>
    <col min="4" max="4" width="24.5703125" style="3" bestFit="1" customWidth="1"/>
    <col min="5" max="5" width="16.5703125" style="3" bestFit="1" customWidth="1"/>
    <col min="6" max="6" width="12.140625" style="3" bestFit="1" customWidth="1"/>
    <col min="7" max="7" width="14.42578125" style="3" customWidth="1"/>
    <col min="8" max="16384" width="9.140625" style="3"/>
  </cols>
  <sheetData>
    <row r="1" spans="1:16" x14ac:dyDescent="0.2">
      <c r="A1" s="115" t="s">
        <v>12</v>
      </c>
      <c r="B1" s="115"/>
      <c r="C1" s="115"/>
      <c r="D1" s="115"/>
      <c r="E1" s="115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"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">
      <c r="A3" s="117" t="s">
        <v>9</v>
      </c>
      <c r="B3" s="116" t="s">
        <v>10</v>
      </c>
      <c r="C3" s="116"/>
      <c r="D3" s="116"/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3.5" customHeight="1" x14ac:dyDescent="0.2">
      <c r="A4" s="118"/>
      <c r="B4" s="116" t="s">
        <v>11</v>
      </c>
      <c r="C4" s="116"/>
      <c r="D4" s="116"/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2" customFormat="1" x14ac:dyDescent="0.2">
      <c r="A5" s="43"/>
      <c r="B5" s="44"/>
      <c r="C5" s="44"/>
      <c r="D5" s="44"/>
      <c r="E5" s="44"/>
    </row>
    <row r="6" spans="1:16" s="2" customFormat="1" x14ac:dyDescent="0.2">
      <c r="A6" s="43"/>
      <c r="B6" s="44"/>
      <c r="C6" s="44"/>
      <c r="D6" s="44"/>
      <c r="E6" s="44"/>
    </row>
    <row r="7" spans="1:16" ht="24" customHeight="1" x14ac:dyDescent="0.2">
      <c r="C7" s="16"/>
      <c r="D7" s="4" t="s">
        <v>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87" customHeight="1" x14ac:dyDescent="0.2">
      <c r="A8" s="45" t="s">
        <v>70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">
      <c r="A9" s="135" t="s">
        <v>69</v>
      </c>
      <c r="B9" s="135"/>
      <c r="C9" s="135"/>
      <c r="D9" s="135"/>
      <c r="E9" s="135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">
      <c r="A10" s="131" t="s">
        <v>13</v>
      </c>
      <c r="B10" s="131"/>
      <c r="C10" s="82" t="s">
        <v>67</v>
      </c>
      <c r="D10" s="82" t="s">
        <v>64</v>
      </c>
      <c r="E10" s="82" t="s">
        <v>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">
      <c r="A11" s="132" t="s">
        <v>50</v>
      </c>
      <c r="B11" s="132"/>
      <c r="C11" s="119"/>
      <c r="D11" s="119"/>
      <c r="E11" s="119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">
      <c r="A12" s="37" t="s">
        <v>129</v>
      </c>
      <c r="B12" s="46" t="s">
        <v>23</v>
      </c>
      <c r="C12" s="119"/>
      <c r="D12" s="119"/>
      <c r="E12" s="119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">
      <c r="A13" s="18">
        <v>132.30000000000001</v>
      </c>
      <c r="B13" s="25" t="s">
        <v>32</v>
      </c>
      <c r="C13" s="37">
        <v>2</v>
      </c>
      <c r="D13" s="33"/>
      <c r="E13" s="36">
        <f t="shared" ref="E13:E31" si="0">C13*D13</f>
        <v>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">
      <c r="A14" s="18">
        <v>29.32</v>
      </c>
      <c r="B14" s="25" t="s">
        <v>33</v>
      </c>
      <c r="C14" s="37">
        <v>2</v>
      </c>
      <c r="D14" s="110"/>
      <c r="E14" s="36">
        <f t="shared" si="0"/>
        <v>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2">
      <c r="A15" s="18">
        <v>9.6999999999999993</v>
      </c>
      <c r="B15" s="25" t="s">
        <v>49</v>
      </c>
      <c r="C15" s="37">
        <v>2</v>
      </c>
      <c r="D15" s="110"/>
      <c r="E15" s="36">
        <f t="shared" si="0"/>
        <v>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">
      <c r="A16" s="18">
        <v>32.44</v>
      </c>
      <c r="B16" s="25" t="s">
        <v>34</v>
      </c>
      <c r="C16" s="37">
        <v>2</v>
      </c>
      <c r="D16" s="110"/>
      <c r="E16" s="36">
        <f t="shared" si="0"/>
        <v>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2">
      <c r="A17" s="18">
        <v>0.95</v>
      </c>
      <c r="B17" s="25" t="s">
        <v>35</v>
      </c>
      <c r="C17" s="37">
        <v>2</v>
      </c>
      <c r="D17" s="110"/>
      <c r="E17" s="36">
        <f t="shared" si="0"/>
        <v>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2">
      <c r="A18" s="18">
        <v>52.98</v>
      </c>
      <c r="B18" s="25" t="s">
        <v>36</v>
      </c>
      <c r="C18" s="37">
        <v>2</v>
      </c>
      <c r="D18" s="110"/>
      <c r="E18" s="36">
        <f t="shared" si="0"/>
        <v>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2">
      <c r="A19" s="18">
        <v>0.25</v>
      </c>
      <c r="B19" s="25" t="s">
        <v>37</v>
      </c>
      <c r="C19" s="37">
        <v>2</v>
      </c>
      <c r="D19" s="110"/>
      <c r="E19" s="36">
        <f t="shared" si="0"/>
        <v>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2">
      <c r="A20" s="18">
        <v>5.6</v>
      </c>
      <c r="B20" s="25" t="s">
        <v>38</v>
      </c>
      <c r="C20" s="37">
        <v>2</v>
      </c>
      <c r="D20" s="110"/>
      <c r="E20" s="36">
        <f t="shared" si="0"/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2">
      <c r="A21" s="18">
        <v>184.95</v>
      </c>
      <c r="B21" s="25" t="s">
        <v>40</v>
      </c>
      <c r="C21" s="37">
        <v>2</v>
      </c>
      <c r="D21" s="110"/>
      <c r="E21" s="36">
        <f t="shared" si="0"/>
        <v>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2">
      <c r="A22" s="97">
        <v>56.2</v>
      </c>
      <c r="B22" s="25" t="s">
        <v>80</v>
      </c>
      <c r="C22" s="37">
        <v>2</v>
      </c>
      <c r="D22" s="110"/>
      <c r="E22" s="36">
        <f t="shared" si="0"/>
        <v>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x14ac:dyDescent="0.2">
      <c r="A23" s="18">
        <v>2.04</v>
      </c>
      <c r="B23" s="25" t="s">
        <v>39</v>
      </c>
      <c r="C23" s="37">
        <v>2</v>
      </c>
      <c r="D23" s="110"/>
      <c r="E23" s="36">
        <f t="shared" si="0"/>
        <v>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2">
      <c r="A24" s="18">
        <v>22.91</v>
      </c>
      <c r="B24" s="25" t="s">
        <v>41</v>
      </c>
      <c r="C24" s="37">
        <v>2</v>
      </c>
      <c r="D24" s="110"/>
      <c r="E24" s="36">
        <f t="shared" si="0"/>
        <v>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2">
      <c r="A25" s="18">
        <v>34.020000000000003</v>
      </c>
      <c r="B25" s="25" t="s">
        <v>42</v>
      </c>
      <c r="C25" s="37">
        <v>2</v>
      </c>
      <c r="D25" s="110"/>
      <c r="E25" s="36">
        <f t="shared" si="0"/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x14ac:dyDescent="0.2">
      <c r="A26" s="18">
        <v>42.27</v>
      </c>
      <c r="B26" s="25" t="s">
        <v>45</v>
      </c>
      <c r="C26" s="37">
        <v>2</v>
      </c>
      <c r="D26" s="110"/>
      <c r="E26" s="36">
        <f t="shared" si="0"/>
        <v>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2">
      <c r="A27" s="18">
        <v>119.38</v>
      </c>
      <c r="B27" s="25" t="s">
        <v>43</v>
      </c>
      <c r="C27" s="37">
        <v>2</v>
      </c>
      <c r="D27" s="110"/>
      <c r="E27" s="36">
        <f t="shared" si="0"/>
        <v>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2">
      <c r="A28" s="18">
        <v>201</v>
      </c>
      <c r="B28" s="25" t="s">
        <v>46</v>
      </c>
      <c r="C28" s="37">
        <v>2</v>
      </c>
      <c r="D28" s="110"/>
      <c r="E28" s="36">
        <f t="shared" si="0"/>
        <v>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2">
      <c r="A29" s="18">
        <v>0.85</v>
      </c>
      <c r="B29" s="25" t="s">
        <v>47</v>
      </c>
      <c r="C29" s="37">
        <v>2</v>
      </c>
      <c r="D29" s="110"/>
      <c r="E29" s="36">
        <f t="shared" si="0"/>
        <v>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2">
      <c r="A30" s="18">
        <v>280.08</v>
      </c>
      <c r="B30" s="25" t="s">
        <v>48</v>
      </c>
      <c r="C30" s="37">
        <v>2</v>
      </c>
      <c r="D30" s="110"/>
      <c r="E30" s="36">
        <f t="shared" si="0"/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">
      <c r="A31" s="18">
        <v>1</v>
      </c>
      <c r="B31" s="25" t="s">
        <v>44</v>
      </c>
      <c r="C31" s="37">
        <v>2</v>
      </c>
      <c r="D31" s="110"/>
      <c r="E31" s="36">
        <f t="shared" si="0"/>
        <v>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">
      <c r="A32" s="47"/>
      <c r="B32" s="134" t="s">
        <v>71</v>
      </c>
      <c r="C32" s="134"/>
      <c r="D32" s="134"/>
      <c r="E32" s="38">
        <f>SUM(E12:E31)</f>
        <v>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">
      <c r="A33" s="48"/>
      <c r="B33" s="49"/>
      <c r="C33" s="11"/>
      <c r="D33" s="54"/>
      <c r="E33" s="5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x14ac:dyDescent="0.2">
      <c r="A34" s="120" t="s">
        <v>68</v>
      </c>
      <c r="B34" s="120"/>
      <c r="C34" s="120"/>
      <c r="D34" s="120"/>
      <c r="E34" s="12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">
      <c r="A35" s="131" t="s">
        <v>13</v>
      </c>
      <c r="B35" s="131"/>
      <c r="C35" s="80" t="s">
        <v>67</v>
      </c>
      <c r="D35" s="80" t="s">
        <v>64</v>
      </c>
      <c r="E35" s="80" t="s">
        <v>3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x14ac:dyDescent="0.2">
      <c r="A36" s="132" t="s">
        <v>51</v>
      </c>
      <c r="B36" s="132"/>
      <c r="C36" s="119"/>
      <c r="D36" s="119"/>
      <c r="E36" s="119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x14ac:dyDescent="0.2">
      <c r="A37" s="78" t="s">
        <v>129</v>
      </c>
      <c r="B37" s="79" t="s">
        <v>23</v>
      </c>
      <c r="C37" s="39"/>
      <c r="D37" s="40"/>
      <c r="E37" s="40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x14ac:dyDescent="0.2">
      <c r="A38" s="61">
        <v>783.01</v>
      </c>
      <c r="B38" s="66" t="s">
        <v>32</v>
      </c>
      <c r="C38" s="78">
        <v>2</v>
      </c>
      <c r="D38" s="33"/>
      <c r="E38" s="36">
        <f t="shared" ref="E38:E56" si="1">C38*D38</f>
        <v>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x14ac:dyDescent="0.2">
      <c r="A39" s="61">
        <v>54.31</v>
      </c>
      <c r="B39" s="66" t="s">
        <v>33</v>
      </c>
      <c r="C39" s="78">
        <v>2</v>
      </c>
      <c r="D39" s="33"/>
      <c r="E39" s="36">
        <f t="shared" si="1"/>
        <v>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x14ac:dyDescent="0.2">
      <c r="A40" s="61">
        <v>147.35</v>
      </c>
      <c r="B40" s="66" t="s">
        <v>49</v>
      </c>
      <c r="C40" s="78">
        <v>2</v>
      </c>
      <c r="D40" s="110"/>
      <c r="E40" s="36">
        <f t="shared" si="1"/>
        <v>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x14ac:dyDescent="0.2">
      <c r="A41" s="61">
        <v>67.260000000000005</v>
      </c>
      <c r="B41" s="66" t="s">
        <v>34</v>
      </c>
      <c r="C41" s="78">
        <v>2</v>
      </c>
      <c r="D41" s="110"/>
      <c r="E41" s="36">
        <f t="shared" si="1"/>
        <v>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x14ac:dyDescent="0.2">
      <c r="A42" s="61">
        <v>13.45</v>
      </c>
      <c r="B42" s="66" t="s">
        <v>35</v>
      </c>
      <c r="C42" s="78">
        <v>2</v>
      </c>
      <c r="D42" s="110"/>
      <c r="E42" s="36">
        <f t="shared" si="1"/>
        <v>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x14ac:dyDescent="0.2">
      <c r="A43" s="61">
        <v>247.15</v>
      </c>
      <c r="B43" s="66" t="s">
        <v>36</v>
      </c>
      <c r="C43" s="78">
        <v>2</v>
      </c>
      <c r="D43" s="110"/>
      <c r="E43" s="36">
        <f t="shared" si="1"/>
        <v>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x14ac:dyDescent="0.2">
      <c r="A44" s="61">
        <v>20.36</v>
      </c>
      <c r="B44" s="66" t="s">
        <v>37</v>
      </c>
      <c r="C44" s="78">
        <v>2</v>
      </c>
      <c r="D44" s="110"/>
      <c r="E44" s="36">
        <f t="shared" si="1"/>
        <v>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x14ac:dyDescent="0.2">
      <c r="A45" s="61">
        <v>43.98</v>
      </c>
      <c r="B45" s="66" t="s">
        <v>38</v>
      </c>
      <c r="C45" s="78">
        <v>2</v>
      </c>
      <c r="D45" s="110"/>
      <c r="E45" s="36">
        <f t="shared" si="1"/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x14ac:dyDescent="0.2">
      <c r="A46" s="61">
        <v>883.06</v>
      </c>
      <c r="B46" s="66" t="s">
        <v>40</v>
      </c>
      <c r="C46" s="78">
        <v>2</v>
      </c>
      <c r="D46" s="110"/>
      <c r="E46" s="36">
        <f t="shared" si="1"/>
        <v>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x14ac:dyDescent="0.2">
      <c r="A47" s="97">
        <v>8.75</v>
      </c>
      <c r="B47" s="66" t="s">
        <v>80</v>
      </c>
      <c r="C47" s="78">
        <v>2</v>
      </c>
      <c r="D47" s="110"/>
      <c r="E47" s="36">
        <f t="shared" si="1"/>
        <v>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x14ac:dyDescent="0.2">
      <c r="A48" s="61">
        <v>124.03</v>
      </c>
      <c r="B48" s="66" t="s">
        <v>39</v>
      </c>
      <c r="C48" s="78">
        <v>2</v>
      </c>
      <c r="D48" s="110"/>
      <c r="E48" s="36">
        <f t="shared" si="1"/>
        <v>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x14ac:dyDescent="0.2">
      <c r="A49" s="61">
        <v>122.04</v>
      </c>
      <c r="B49" s="66" t="s">
        <v>41</v>
      </c>
      <c r="C49" s="78">
        <v>2</v>
      </c>
      <c r="D49" s="110"/>
      <c r="E49" s="36">
        <f t="shared" si="1"/>
        <v>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x14ac:dyDescent="0.2">
      <c r="A50" s="61">
        <v>374.04</v>
      </c>
      <c r="B50" s="66" t="s">
        <v>42</v>
      </c>
      <c r="C50" s="78">
        <v>2</v>
      </c>
      <c r="D50" s="110"/>
      <c r="E50" s="36">
        <f t="shared" si="1"/>
        <v>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x14ac:dyDescent="0.2">
      <c r="A51" s="61">
        <v>220.03</v>
      </c>
      <c r="B51" s="66" t="s">
        <v>45</v>
      </c>
      <c r="C51" s="78">
        <v>2</v>
      </c>
      <c r="D51" s="110"/>
      <c r="E51" s="36">
        <f t="shared" si="1"/>
        <v>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x14ac:dyDescent="0.2">
      <c r="A52" s="61">
        <v>355.75</v>
      </c>
      <c r="B52" s="66" t="s">
        <v>43</v>
      </c>
      <c r="C52" s="78">
        <v>2</v>
      </c>
      <c r="D52" s="110"/>
      <c r="E52" s="36">
        <f t="shared" si="1"/>
        <v>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x14ac:dyDescent="0.2">
      <c r="A53" s="61">
        <v>580.88</v>
      </c>
      <c r="B53" s="66" t="s">
        <v>46</v>
      </c>
      <c r="C53" s="78">
        <v>2</v>
      </c>
      <c r="D53" s="110"/>
      <c r="E53" s="36">
        <f t="shared" si="1"/>
        <v>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x14ac:dyDescent="0.2">
      <c r="A54" s="61">
        <v>41.96</v>
      </c>
      <c r="B54" s="66" t="s">
        <v>47</v>
      </c>
      <c r="C54" s="78">
        <v>2</v>
      </c>
      <c r="D54" s="110"/>
      <c r="E54" s="36">
        <f t="shared" si="1"/>
        <v>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x14ac:dyDescent="0.2">
      <c r="A55" s="61">
        <v>588.73</v>
      </c>
      <c r="B55" s="66" t="s">
        <v>48</v>
      </c>
      <c r="C55" s="78">
        <v>2</v>
      </c>
      <c r="D55" s="110"/>
      <c r="E55" s="36">
        <f t="shared" si="1"/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x14ac:dyDescent="0.2">
      <c r="A56" s="61">
        <v>92.23</v>
      </c>
      <c r="B56" s="66" t="s">
        <v>44</v>
      </c>
      <c r="C56" s="78">
        <v>2</v>
      </c>
      <c r="D56" s="110"/>
      <c r="E56" s="36">
        <f t="shared" si="1"/>
        <v>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x14ac:dyDescent="0.2">
      <c r="A57" s="58"/>
      <c r="B57" s="133" t="s">
        <v>72</v>
      </c>
      <c r="C57" s="133"/>
      <c r="D57" s="133"/>
      <c r="E57" s="38">
        <f>SUM(E38:E56)</f>
        <v>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x14ac:dyDescent="0.2">
      <c r="A58" s="9"/>
      <c r="B58" s="49"/>
      <c r="C58" s="49"/>
      <c r="D58" s="49"/>
      <c r="E58" s="5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x14ac:dyDescent="0.2">
      <c r="A59" s="51" t="s">
        <v>30</v>
      </c>
      <c r="B59" s="2"/>
      <c r="C59" s="26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x14ac:dyDescent="0.2">
      <c r="A60" s="127" t="s">
        <v>13</v>
      </c>
      <c r="B60" s="127"/>
      <c r="H60" s="2"/>
      <c r="I60" s="2"/>
      <c r="J60" s="2"/>
      <c r="K60" s="2"/>
      <c r="L60" s="2"/>
      <c r="M60" s="2"/>
      <c r="N60" s="2"/>
      <c r="O60" s="2"/>
      <c r="P60" s="2"/>
    </row>
    <row r="61" spans="1:16" s="56" customFormat="1" x14ac:dyDescent="0.2">
      <c r="A61" s="125" t="s">
        <v>86</v>
      </c>
      <c r="B61" s="126"/>
      <c r="H61" s="55"/>
      <c r="I61" s="55"/>
      <c r="J61" s="55"/>
      <c r="K61" s="55"/>
      <c r="L61" s="55"/>
      <c r="M61" s="55"/>
      <c r="N61" s="55"/>
      <c r="O61" s="55"/>
      <c r="P61" s="55"/>
    </row>
    <row r="62" spans="1:16" x14ac:dyDescent="0.2">
      <c r="A62" s="24" t="s">
        <v>14</v>
      </c>
      <c r="B62" s="24" t="s">
        <v>23</v>
      </c>
      <c r="C62" s="64" t="s">
        <v>67</v>
      </c>
      <c r="D62" s="85" t="s">
        <v>64</v>
      </c>
      <c r="E62" s="80" t="s">
        <v>3</v>
      </c>
      <c r="H62" s="2"/>
      <c r="I62" s="2"/>
      <c r="J62" s="2"/>
      <c r="K62" s="2"/>
      <c r="L62" s="2"/>
      <c r="M62" s="2"/>
      <c r="N62" s="2"/>
      <c r="O62" s="2"/>
      <c r="P62" s="2"/>
    </row>
    <row r="63" spans="1:16" x14ac:dyDescent="0.2">
      <c r="A63" s="63">
        <v>3473</v>
      </c>
      <c r="B63" s="65" t="s">
        <v>32</v>
      </c>
      <c r="C63" s="68">
        <v>6</v>
      </c>
      <c r="D63" s="109"/>
      <c r="E63" s="15">
        <f t="shared" ref="E63:E81" si="2">C63*D63</f>
        <v>0</v>
      </c>
      <c r="H63" s="2"/>
      <c r="I63" s="2"/>
      <c r="J63" s="2"/>
      <c r="K63" s="2"/>
      <c r="L63" s="2"/>
      <c r="M63" s="2"/>
      <c r="N63" s="2"/>
      <c r="O63" s="2"/>
      <c r="P63" s="2"/>
    </row>
    <row r="64" spans="1:16" x14ac:dyDescent="0.2">
      <c r="A64" s="61">
        <v>347</v>
      </c>
      <c r="B64" s="65" t="s">
        <v>33</v>
      </c>
      <c r="C64" s="68">
        <v>6</v>
      </c>
      <c r="D64" s="109"/>
      <c r="E64" s="15">
        <f t="shared" si="2"/>
        <v>0</v>
      </c>
      <c r="H64" s="2"/>
      <c r="I64" s="2"/>
      <c r="J64" s="2"/>
      <c r="K64" s="2"/>
      <c r="L64" s="2"/>
      <c r="M64" s="2"/>
      <c r="N64" s="2"/>
      <c r="O64" s="2"/>
      <c r="P64" s="2"/>
    </row>
    <row r="65" spans="1:16" x14ac:dyDescent="0.2">
      <c r="A65" s="61">
        <v>308</v>
      </c>
      <c r="B65" s="65" t="s">
        <v>49</v>
      </c>
      <c r="C65" s="68">
        <v>6</v>
      </c>
      <c r="D65" s="109"/>
      <c r="E65" s="36">
        <f t="shared" si="2"/>
        <v>0</v>
      </c>
      <c r="H65" s="2"/>
      <c r="I65" s="2"/>
      <c r="J65" s="2"/>
      <c r="K65" s="2"/>
      <c r="L65" s="2"/>
      <c r="M65" s="2"/>
      <c r="N65" s="2"/>
      <c r="O65" s="2"/>
      <c r="P65" s="2"/>
    </row>
    <row r="66" spans="1:16" x14ac:dyDescent="0.2">
      <c r="A66" s="61">
        <v>673</v>
      </c>
      <c r="B66" s="65" t="s">
        <v>34</v>
      </c>
      <c r="C66" s="68">
        <v>6</v>
      </c>
      <c r="D66" s="109"/>
      <c r="E66" s="15">
        <f t="shared" si="2"/>
        <v>0</v>
      </c>
      <c r="H66" s="2"/>
      <c r="I66" s="2"/>
      <c r="J66" s="2"/>
      <c r="K66" s="2"/>
      <c r="L66" s="2"/>
      <c r="M66" s="2"/>
      <c r="N66" s="2"/>
      <c r="O66" s="2"/>
      <c r="P66" s="2"/>
    </row>
    <row r="67" spans="1:16" x14ac:dyDescent="0.2">
      <c r="A67" s="61">
        <v>92</v>
      </c>
      <c r="B67" s="65" t="s">
        <v>35</v>
      </c>
      <c r="C67" s="68">
        <v>6</v>
      </c>
      <c r="D67" s="109"/>
      <c r="E67" s="15">
        <f t="shared" si="2"/>
        <v>0</v>
      </c>
      <c r="H67" s="2"/>
      <c r="I67" s="2"/>
      <c r="J67" s="2"/>
      <c r="K67" s="2"/>
      <c r="L67" s="2"/>
      <c r="M67" s="2"/>
      <c r="N67" s="2"/>
      <c r="O67" s="2"/>
      <c r="P67" s="2"/>
    </row>
    <row r="68" spans="1:16" x14ac:dyDescent="0.2">
      <c r="A68" s="61">
        <v>674</v>
      </c>
      <c r="B68" s="65" t="s">
        <v>36</v>
      </c>
      <c r="C68" s="68">
        <v>6</v>
      </c>
      <c r="D68" s="109"/>
      <c r="E68" s="15">
        <f t="shared" si="2"/>
        <v>0</v>
      </c>
      <c r="H68" s="2"/>
      <c r="I68" s="2"/>
      <c r="J68" s="2"/>
      <c r="K68" s="2"/>
      <c r="L68" s="2"/>
      <c r="M68" s="2"/>
      <c r="N68" s="2"/>
      <c r="O68" s="2"/>
      <c r="P68" s="2"/>
    </row>
    <row r="69" spans="1:16" x14ac:dyDescent="0.2">
      <c r="A69" s="61">
        <v>110</v>
      </c>
      <c r="B69" s="65" t="s">
        <v>37</v>
      </c>
      <c r="C69" s="68">
        <v>6</v>
      </c>
      <c r="D69" s="109"/>
      <c r="E69" s="15">
        <f t="shared" si="2"/>
        <v>0</v>
      </c>
      <c r="H69" s="2"/>
      <c r="I69" s="2"/>
      <c r="J69" s="2"/>
      <c r="K69" s="2"/>
      <c r="L69" s="2"/>
      <c r="M69" s="2"/>
      <c r="N69" s="2"/>
      <c r="O69" s="2"/>
      <c r="P69" s="2"/>
    </row>
    <row r="70" spans="1:16" x14ac:dyDescent="0.2">
      <c r="A70" s="61">
        <v>99</v>
      </c>
      <c r="B70" s="65" t="s">
        <v>38</v>
      </c>
      <c r="C70" s="68">
        <v>6</v>
      </c>
      <c r="D70" s="109"/>
      <c r="E70" s="15">
        <f t="shared" si="2"/>
        <v>0</v>
      </c>
      <c r="H70" s="2"/>
      <c r="I70" s="2"/>
      <c r="J70" s="2"/>
      <c r="K70" s="2"/>
      <c r="L70" s="2"/>
      <c r="M70" s="2"/>
      <c r="N70" s="2"/>
      <c r="O70" s="2"/>
      <c r="P70" s="2"/>
    </row>
    <row r="71" spans="1:16" x14ac:dyDescent="0.2">
      <c r="A71" s="63">
        <v>3641</v>
      </c>
      <c r="B71" s="65" t="s">
        <v>40</v>
      </c>
      <c r="C71" s="68">
        <v>6</v>
      </c>
      <c r="D71" s="109"/>
      <c r="E71" s="15">
        <f t="shared" si="2"/>
        <v>0</v>
      </c>
      <c r="H71" s="2"/>
      <c r="I71" s="2"/>
      <c r="J71" s="2"/>
      <c r="K71" s="2"/>
      <c r="L71" s="2"/>
      <c r="M71" s="2"/>
      <c r="N71" s="2"/>
      <c r="O71" s="2"/>
      <c r="P71" s="2"/>
    </row>
    <row r="72" spans="1:16" x14ac:dyDescent="0.2">
      <c r="A72" s="97">
        <v>610</v>
      </c>
      <c r="B72" s="65" t="s">
        <v>80</v>
      </c>
      <c r="C72" s="68">
        <v>6</v>
      </c>
      <c r="D72" s="109"/>
      <c r="E72" s="15">
        <f t="shared" si="2"/>
        <v>0</v>
      </c>
      <c r="H72" s="2"/>
      <c r="I72" s="2"/>
      <c r="J72" s="2"/>
      <c r="K72" s="2"/>
      <c r="L72" s="2"/>
      <c r="M72" s="2"/>
      <c r="N72" s="2"/>
      <c r="O72" s="2"/>
      <c r="P72" s="2"/>
    </row>
    <row r="73" spans="1:16" x14ac:dyDescent="0.2">
      <c r="A73" s="61">
        <v>220</v>
      </c>
      <c r="B73" s="65" t="s">
        <v>39</v>
      </c>
      <c r="C73" s="68">
        <v>6</v>
      </c>
      <c r="D73" s="109"/>
      <c r="E73" s="15">
        <f t="shared" si="2"/>
        <v>0</v>
      </c>
      <c r="H73" s="2"/>
      <c r="I73" s="2"/>
      <c r="J73" s="2"/>
      <c r="K73" s="2"/>
      <c r="L73" s="2"/>
      <c r="M73" s="2"/>
      <c r="N73" s="2"/>
      <c r="O73" s="2"/>
      <c r="P73" s="2"/>
    </row>
    <row r="74" spans="1:16" x14ac:dyDescent="0.2">
      <c r="A74" s="61">
        <v>595</v>
      </c>
      <c r="B74" s="65" t="s">
        <v>41</v>
      </c>
      <c r="C74" s="68">
        <v>6</v>
      </c>
      <c r="D74" s="109"/>
      <c r="E74" s="15">
        <f t="shared" si="2"/>
        <v>0</v>
      </c>
      <c r="H74" s="2"/>
      <c r="I74" s="2"/>
      <c r="J74" s="2"/>
      <c r="K74" s="2"/>
      <c r="L74" s="2"/>
      <c r="M74" s="2"/>
      <c r="N74" s="2"/>
      <c r="O74" s="2"/>
      <c r="P74" s="2"/>
    </row>
    <row r="75" spans="1:16" x14ac:dyDescent="0.2">
      <c r="A75" s="61">
        <v>710</v>
      </c>
      <c r="B75" s="65" t="s">
        <v>42</v>
      </c>
      <c r="C75" s="68">
        <v>6</v>
      </c>
      <c r="D75" s="109"/>
      <c r="E75" s="15">
        <f t="shared" si="2"/>
        <v>0</v>
      </c>
      <c r="H75" s="2"/>
      <c r="I75" s="2"/>
      <c r="J75" s="2"/>
      <c r="K75" s="2"/>
      <c r="L75" s="2"/>
      <c r="M75" s="2"/>
      <c r="N75" s="2"/>
      <c r="O75" s="2"/>
      <c r="P75" s="2"/>
    </row>
    <row r="76" spans="1:16" x14ac:dyDescent="0.2">
      <c r="A76" s="61">
        <v>331</v>
      </c>
      <c r="B76" s="65" t="s">
        <v>45</v>
      </c>
      <c r="C76" s="68">
        <v>6</v>
      </c>
      <c r="D76" s="109"/>
      <c r="E76" s="15">
        <f t="shared" si="2"/>
        <v>0</v>
      </c>
      <c r="H76" s="2"/>
      <c r="I76" s="2"/>
      <c r="J76" s="2"/>
      <c r="K76" s="2"/>
      <c r="L76" s="2"/>
      <c r="M76" s="2"/>
      <c r="N76" s="2"/>
      <c r="O76" s="2"/>
      <c r="P76" s="2"/>
    </row>
    <row r="77" spans="1:16" x14ac:dyDescent="0.2">
      <c r="A77" s="61">
        <v>759</v>
      </c>
      <c r="B77" s="65" t="s">
        <v>43</v>
      </c>
      <c r="C77" s="68">
        <v>6</v>
      </c>
      <c r="D77" s="109"/>
      <c r="E77" s="15">
        <f t="shared" si="2"/>
        <v>0</v>
      </c>
      <c r="H77" s="2"/>
      <c r="I77" s="2"/>
      <c r="J77" s="2"/>
      <c r="K77" s="2"/>
      <c r="L77" s="2"/>
      <c r="M77" s="2"/>
      <c r="N77" s="2"/>
      <c r="O77" s="2"/>
      <c r="P77" s="2"/>
    </row>
    <row r="78" spans="1:16" x14ac:dyDescent="0.2">
      <c r="A78" s="63">
        <v>1419</v>
      </c>
      <c r="B78" s="65" t="s">
        <v>46</v>
      </c>
      <c r="C78" s="68">
        <v>6</v>
      </c>
      <c r="D78" s="109"/>
      <c r="E78" s="15">
        <f t="shared" si="2"/>
        <v>0</v>
      </c>
      <c r="H78" s="2"/>
      <c r="I78" s="2"/>
      <c r="J78" s="2"/>
      <c r="K78" s="2"/>
      <c r="L78" s="2"/>
      <c r="M78" s="2"/>
      <c r="N78" s="2"/>
      <c r="O78" s="2"/>
      <c r="P78" s="2"/>
    </row>
    <row r="79" spans="1:16" x14ac:dyDescent="0.2">
      <c r="A79" s="61">
        <v>111</v>
      </c>
      <c r="B79" s="65" t="s">
        <v>47</v>
      </c>
      <c r="C79" s="68">
        <v>6</v>
      </c>
      <c r="D79" s="109"/>
      <c r="E79" s="15">
        <f t="shared" si="2"/>
        <v>0</v>
      </c>
      <c r="H79" s="2"/>
      <c r="I79" s="2"/>
      <c r="J79" s="2"/>
      <c r="K79" s="2"/>
      <c r="L79" s="2"/>
      <c r="M79" s="2"/>
      <c r="N79" s="2"/>
      <c r="O79" s="2"/>
      <c r="P79" s="2"/>
    </row>
    <row r="80" spans="1:16" x14ac:dyDescent="0.2">
      <c r="A80" s="63">
        <v>2019</v>
      </c>
      <c r="B80" s="65" t="s">
        <v>48</v>
      </c>
      <c r="C80" s="68">
        <v>6</v>
      </c>
      <c r="D80" s="31"/>
      <c r="E80" s="15">
        <f t="shared" si="2"/>
        <v>0</v>
      </c>
      <c r="H80" s="2"/>
      <c r="I80" s="2"/>
      <c r="J80" s="2"/>
      <c r="K80" s="2"/>
      <c r="L80" s="2"/>
      <c r="M80" s="2"/>
      <c r="N80" s="2"/>
      <c r="O80" s="2"/>
      <c r="P80" s="2"/>
    </row>
    <row r="81" spans="1:16" x14ac:dyDescent="0.2">
      <c r="A81" s="61">
        <v>271</v>
      </c>
      <c r="B81" s="65" t="s">
        <v>44</v>
      </c>
      <c r="C81" s="68">
        <v>6</v>
      </c>
      <c r="D81" s="31"/>
      <c r="E81" s="15">
        <f t="shared" si="2"/>
        <v>0</v>
      </c>
      <c r="H81" s="2"/>
      <c r="I81" s="2"/>
      <c r="J81" s="2"/>
      <c r="K81" s="2"/>
      <c r="L81" s="2"/>
      <c r="M81" s="2"/>
      <c r="N81" s="2"/>
      <c r="O81" s="2"/>
      <c r="P81" s="2"/>
    </row>
    <row r="82" spans="1:16" x14ac:dyDescent="0.2">
      <c r="B82" s="128" t="s">
        <v>72</v>
      </c>
      <c r="C82" s="129"/>
      <c r="D82" s="130"/>
      <c r="E82" s="83">
        <f>SUM(E63:E81)</f>
        <v>0</v>
      </c>
      <c r="H82" s="2"/>
      <c r="I82" s="2"/>
      <c r="J82" s="2"/>
      <c r="K82" s="2"/>
      <c r="L82" s="2"/>
      <c r="M82" s="2"/>
      <c r="N82" s="2"/>
      <c r="O82" s="2"/>
      <c r="P82" s="2"/>
    </row>
    <row r="83" spans="1:16" x14ac:dyDescent="0.2">
      <c r="H83" s="2"/>
      <c r="I83" s="2"/>
      <c r="J83" s="2"/>
      <c r="K83" s="2"/>
      <c r="L83" s="2"/>
      <c r="M83" s="2"/>
      <c r="N83" s="2"/>
      <c r="O83" s="2"/>
      <c r="P83" s="2"/>
    </row>
    <row r="84" spans="1:16" x14ac:dyDescent="0.2">
      <c r="A84" s="88" t="s">
        <v>76</v>
      </c>
      <c r="B84" s="35" t="s">
        <v>24</v>
      </c>
      <c r="C84" s="13" t="s">
        <v>85</v>
      </c>
      <c r="D84" s="13" t="s">
        <v>3</v>
      </c>
      <c r="H84" s="2"/>
      <c r="I84" s="2"/>
      <c r="J84" s="2"/>
      <c r="K84" s="2"/>
      <c r="L84" s="2"/>
      <c r="M84" s="2"/>
      <c r="N84" s="2"/>
      <c r="O84" s="2"/>
      <c r="P84" s="2"/>
    </row>
    <row r="85" spans="1:16" x14ac:dyDescent="0.2">
      <c r="A85" s="13" t="s">
        <v>25</v>
      </c>
      <c r="B85" s="31"/>
      <c r="C85" s="99">
        <v>30</v>
      </c>
      <c r="D85" s="15">
        <f>SUM(B85*C85)</f>
        <v>0</v>
      </c>
      <c r="H85" s="2"/>
      <c r="I85" s="2"/>
      <c r="J85" s="2"/>
      <c r="K85" s="2"/>
      <c r="L85" s="2"/>
      <c r="M85" s="2"/>
      <c r="N85" s="2"/>
      <c r="O85" s="2"/>
      <c r="P85" s="2"/>
    </row>
    <row r="86" spans="1:16" x14ac:dyDescent="0.2">
      <c r="A86" s="41" t="s">
        <v>26</v>
      </c>
      <c r="B86" s="31"/>
      <c r="C86" s="99">
        <v>8</v>
      </c>
      <c r="D86" s="15">
        <f t="shared" ref="D86:D88" si="3">SUM(B86*C86)</f>
        <v>0</v>
      </c>
      <c r="H86" s="2"/>
      <c r="I86" s="2"/>
      <c r="J86" s="2"/>
      <c r="K86" s="2"/>
      <c r="L86" s="2"/>
      <c r="M86" s="2"/>
      <c r="N86" s="2"/>
      <c r="O86" s="2"/>
      <c r="P86" s="2"/>
    </row>
    <row r="87" spans="1:16" x14ac:dyDescent="0.2">
      <c r="A87" s="42" t="s">
        <v>27</v>
      </c>
      <c r="B87" s="31"/>
      <c r="C87" s="99">
        <v>8</v>
      </c>
      <c r="D87" s="15">
        <f t="shared" si="3"/>
        <v>0</v>
      </c>
      <c r="H87" s="2"/>
      <c r="I87" s="2"/>
      <c r="J87" s="2"/>
      <c r="K87" s="2"/>
      <c r="L87" s="2"/>
      <c r="M87" s="2"/>
      <c r="N87" s="2"/>
      <c r="O87" s="2"/>
      <c r="P87" s="2"/>
    </row>
    <row r="88" spans="1:16" x14ac:dyDescent="0.2">
      <c r="A88" s="13" t="s">
        <v>28</v>
      </c>
      <c r="B88" s="31"/>
      <c r="C88" s="99">
        <v>12</v>
      </c>
      <c r="D88" s="15">
        <f t="shared" si="3"/>
        <v>0</v>
      </c>
      <c r="F88" s="2"/>
      <c r="G88" s="2"/>
      <c r="H88" s="2"/>
      <c r="I88" s="2"/>
      <c r="J88" s="2"/>
      <c r="K88" s="2"/>
      <c r="L88" s="2"/>
      <c r="M88" s="2"/>
    </row>
    <row r="89" spans="1:16" x14ac:dyDescent="0.2">
      <c r="B89" s="124" t="s">
        <v>71</v>
      </c>
      <c r="C89" s="124"/>
      <c r="D89" s="34">
        <f>SUM(D85:D88)</f>
        <v>0</v>
      </c>
      <c r="E89" s="2"/>
      <c r="F89" s="2"/>
      <c r="G89" s="2"/>
      <c r="H89" s="2"/>
      <c r="I89" s="2"/>
      <c r="J89" s="2"/>
      <c r="K89" s="2"/>
      <c r="L89" s="2"/>
      <c r="M89" s="2"/>
    </row>
    <row r="90" spans="1:16" x14ac:dyDescent="0.2">
      <c r="E90" s="2"/>
      <c r="F90" s="2"/>
      <c r="G90" s="2"/>
      <c r="H90" s="2"/>
      <c r="I90" s="2"/>
      <c r="J90" s="2"/>
      <c r="K90" s="2"/>
      <c r="L90" s="2"/>
    </row>
    <row r="91" spans="1:16" s="56" customFormat="1" x14ac:dyDescent="0.2">
      <c r="A91" s="81" t="s">
        <v>90</v>
      </c>
      <c r="B91" s="55"/>
      <c r="C91" s="67"/>
      <c r="E91" s="55"/>
      <c r="F91" s="55"/>
      <c r="G91" s="55"/>
      <c r="H91" s="55"/>
      <c r="I91" s="55"/>
      <c r="J91" s="55"/>
      <c r="K91" s="55"/>
      <c r="L91" s="55"/>
    </row>
    <row r="92" spans="1:16" s="56" customFormat="1" x14ac:dyDescent="0.2">
      <c r="A92" s="127" t="s">
        <v>13</v>
      </c>
      <c r="B92" s="127"/>
      <c r="F92" s="55"/>
      <c r="G92" s="55"/>
      <c r="H92" s="55"/>
      <c r="I92" s="55"/>
      <c r="J92" s="55"/>
      <c r="K92" s="55"/>
      <c r="L92" s="55"/>
    </row>
    <row r="93" spans="1:16" s="56" customFormat="1" x14ac:dyDescent="0.2">
      <c r="A93" s="125" t="s">
        <v>91</v>
      </c>
      <c r="B93" s="126"/>
      <c r="F93" s="55"/>
      <c r="G93" s="55"/>
      <c r="H93" s="55"/>
      <c r="I93" s="55"/>
      <c r="J93" s="55"/>
      <c r="K93" s="55"/>
      <c r="L93" s="55"/>
    </row>
    <row r="94" spans="1:16" s="56" customFormat="1" x14ac:dyDescent="0.2">
      <c r="A94" s="24" t="s">
        <v>92</v>
      </c>
      <c r="B94" s="24" t="s">
        <v>23</v>
      </c>
      <c r="C94" s="64" t="s">
        <v>89</v>
      </c>
      <c r="D94" s="85" t="s">
        <v>64</v>
      </c>
      <c r="E94" s="80" t="s">
        <v>3</v>
      </c>
      <c r="F94" s="55"/>
      <c r="G94" s="55"/>
      <c r="H94" s="55"/>
      <c r="I94" s="55"/>
      <c r="J94" s="55"/>
      <c r="K94" s="55"/>
      <c r="L94" s="55"/>
    </row>
    <row r="95" spans="1:16" s="56" customFormat="1" x14ac:dyDescent="0.2">
      <c r="A95" s="95">
        <v>1</v>
      </c>
      <c r="B95" s="65" t="s">
        <v>32</v>
      </c>
      <c r="C95" s="68">
        <v>1</v>
      </c>
      <c r="D95" s="31"/>
      <c r="E95" s="15">
        <f>C95*D95/2</f>
        <v>0</v>
      </c>
      <c r="F95" s="55"/>
      <c r="G95" s="55"/>
      <c r="H95" s="55"/>
      <c r="I95" s="55"/>
      <c r="J95" s="55"/>
      <c r="K95" s="55"/>
      <c r="L95" s="55"/>
    </row>
    <row r="96" spans="1:16" s="56" customFormat="1" x14ac:dyDescent="0.2">
      <c r="A96" s="95">
        <v>1</v>
      </c>
      <c r="B96" s="65" t="s">
        <v>40</v>
      </c>
      <c r="C96" s="68">
        <v>1</v>
      </c>
      <c r="D96" s="31"/>
      <c r="E96" s="15">
        <f t="shared" ref="E96:E100" si="4">C96*D96/2</f>
        <v>0</v>
      </c>
      <c r="F96" s="55"/>
      <c r="G96" s="55"/>
      <c r="H96" s="55"/>
      <c r="I96" s="55"/>
      <c r="J96" s="55"/>
      <c r="K96" s="55"/>
      <c r="L96" s="55"/>
    </row>
    <row r="97" spans="1:13" s="56" customFormat="1" x14ac:dyDescent="0.2">
      <c r="A97" s="95">
        <v>1</v>
      </c>
      <c r="B97" s="65" t="s">
        <v>41</v>
      </c>
      <c r="C97" s="68">
        <v>1</v>
      </c>
      <c r="D97" s="31"/>
      <c r="E97" s="15">
        <f t="shared" si="4"/>
        <v>0</v>
      </c>
      <c r="F97" s="55"/>
      <c r="G97" s="55"/>
      <c r="H97" s="55"/>
      <c r="I97" s="55"/>
      <c r="J97" s="55"/>
      <c r="K97" s="55"/>
      <c r="L97" s="55"/>
    </row>
    <row r="98" spans="1:13" s="56" customFormat="1" x14ac:dyDescent="0.2">
      <c r="A98" s="95">
        <v>1</v>
      </c>
      <c r="B98" s="65" t="s">
        <v>42</v>
      </c>
      <c r="C98" s="68">
        <v>1</v>
      </c>
      <c r="D98" s="31"/>
      <c r="E98" s="15">
        <f t="shared" si="4"/>
        <v>0</v>
      </c>
      <c r="F98" s="55"/>
      <c r="G98" s="55"/>
      <c r="H98" s="55"/>
      <c r="I98" s="55"/>
      <c r="J98" s="55"/>
      <c r="K98" s="55"/>
      <c r="L98" s="55"/>
    </row>
    <row r="99" spans="1:13" s="56" customFormat="1" x14ac:dyDescent="0.2">
      <c r="A99" s="95">
        <v>1</v>
      </c>
      <c r="B99" s="65" t="s">
        <v>43</v>
      </c>
      <c r="C99" s="68">
        <v>1</v>
      </c>
      <c r="D99" s="31"/>
      <c r="E99" s="15">
        <f t="shared" si="4"/>
        <v>0</v>
      </c>
      <c r="F99" s="55"/>
      <c r="G99" s="55"/>
      <c r="H99" s="55"/>
      <c r="I99" s="55"/>
      <c r="J99" s="55"/>
      <c r="K99" s="55"/>
      <c r="L99" s="55"/>
    </row>
    <row r="100" spans="1:13" x14ac:dyDescent="0.2">
      <c r="A100" s="95">
        <v>1</v>
      </c>
      <c r="B100" s="65" t="s">
        <v>48</v>
      </c>
      <c r="C100" s="68">
        <v>1</v>
      </c>
      <c r="D100" s="31"/>
      <c r="E100" s="15">
        <f t="shared" si="4"/>
        <v>0</v>
      </c>
      <c r="F100" s="2"/>
      <c r="G100" s="2"/>
      <c r="H100" s="2"/>
      <c r="I100" s="2"/>
      <c r="J100" s="2"/>
      <c r="K100" s="2"/>
      <c r="L100" s="2"/>
    </row>
    <row r="101" spans="1:13" x14ac:dyDescent="0.2">
      <c r="A101" s="56"/>
      <c r="B101" s="128" t="s">
        <v>72</v>
      </c>
      <c r="C101" s="129"/>
      <c r="D101" s="130"/>
      <c r="E101" s="83">
        <f>SUM(E95:E100)</f>
        <v>0</v>
      </c>
      <c r="F101" s="2"/>
      <c r="G101" s="2"/>
      <c r="H101" s="2"/>
      <c r="I101" s="2"/>
      <c r="J101" s="2"/>
      <c r="K101" s="2"/>
      <c r="L101" s="2"/>
    </row>
    <row r="102" spans="1:13" s="56" customFormat="1" x14ac:dyDescent="0.2">
      <c r="A102" s="3"/>
      <c r="B102" s="3"/>
      <c r="C102" s="3"/>
      <c r="D102" s="3"/>
      <c r="E102" s="2"/>
      <c r="F102" s="55"/>
      <c r="G102" s="55"/>
      <c r="H102" s="55"/>
      <c r="I102" s="55"/>
      <c r="J102" s="55"/>
      <c r="K102" s="55"/>
      <c r="L102" s="55"/>
    </row>
    <row r="103" spans="1:13" s="56" customFormat="1" x14ac:dyDescent="0.2">
      <c r="A103" s="81" t="s">
        <v>93</v>
      </c>
      <c r="B103" s="55"/>
      <c r="C103" s="67"/>
      <c r="E103" s="55"/>
      <c r="F103" s="55"/>
      <c r="G103" s="55"/>
      <c r="H103" s="55"/>
      <c r="I103" s="55"/>
      <c r="J103" s="55"/>
      <c r="K103" s="55"/>
      <c r="L103" s="55"/>
    </row>
    <row r="104" spans="1:13" s="56" customFormat="1" x14ac:dyDescent="0.2">
      <c r="A104" s="127" t="s">
        <v>13</v>
      </c>
      <c r="B104" s="127"/>
      <c r="F104" s="55"/>
      <c r="G104" s="55"/>
      <c r="H104" s="55"/>
      <c r="I104" s="55"/>
      <c r="J104" s="55"/>
      <c r="K104" s="55"/>
      <c r="L104" s="55"/>
    </row>
    <row r="105" spans="1:13" s="56" customFormat="1" x14ac:dyDescent="0.2">
      <c r="A105" s="125" t="s">
        <v>94</v>
      </c>
      <c r="B105" s="126"/>
      <c r="G105" s="55"/>
      <c r="H105" s="55"/>
      <c r="I105" s="55"/>
      <c r="J105" s="55"/>
      <c r="K105" s="55"/>
      <c r="L105" s="55"/>
    </row>
    <row r="106" spans="1:13" s="56" customFormat="1" x14ac:dyDescent="0.2">
      <c r="A106" s="24" t="s">
        <v>14</v>
      </c>
      <c r="B106" s="24" t="s">
        <v>23</v>
      </c>
      <c r="C106" s="64" t="s">
        <v>67</v>
      </c>
      <c r="D106" s="85" t="s">
        <v>64</v>
      </c>
      <c r="E106" s="80" t="s">
        <v>3</v>
      </c>
      <c r="F106" s="86"/>
      <c r="G106" s="55"/>
      <c r="H106" s="55"/>
      <c r="I106" s="55"/>
      <c r="J106" s="55"/>
      <c r="K106" s="55"/>
      <c r="L106" s="55"/>
    </row>
    <row r="107" spans="1:13" s="56" customFormat="1" x14ac:dyDescent="0.2">
      <c r="A107" s="63">
        <v>1464.62</v>
      </c>
      <c r="B107" s="65" t="s">
        <v>118</v>
      </c>
      <c r="C107" s="96">
        <v>4</v>
      </c>
      <c r="D107" s="31"/>
      <c r="E107" s="15">
        <f t="shared" ref="E107:E117" si="5">C107*D107</f>
        <v>0</v>
      </c>
      <c r="F107" s="55"/>
      <c r="G107" s="55"/>
      <c r="H107" s="55"/>
      <c r="I107" s="55"/>
      <c r="J107" s="55"/>
      <c r="K107" s="55"/>
      <c r="L107" s="55"/>
    </row>
    <row r="108" spans="1:13" x14ac:dyDescent="0.2">
      <c r="A108" s="63">
        <v>115.25</v>
      </c>
      <c r="B108" s="65" t="s">
        <v>123</v>
      </c>
      <c r="C108" s="96">
        <v>4</v>
      </c>
      <c r="D108" s="31"/>
      <c r="E108" s="15">
        <f t="shared" si="5"/>
        <v>0</v>
      </c>
      <c r="F108" s="2"/>
      <c r="G108" s="2"/>
      <c r="H108" s="2"/>
      <c r="I108" s="2"/>
      <c r="J108" s="2"/>
      <c r="K108" s="2"/>
      <c r="L108" s="2"/>
      <c r="M108" s="2"/>
    </row>
    <row r="109" spans="1:13" s="56" customFormat="1" x14ac:dyDescent="0.2">
      <c r="A109" s="63">
        <v>1248.3399999999999</v>
      </c>
      <c r="B109" s="65" t="s">
        <v>124</v>
      </c>
      <c r="C109" s="96">
        <v>4</v>
      </c>
      <c r="D109" s="31"/>
      <c r="E109" s="15">
        <f t="shared" si="5"/>
        <v>0</v>
      </c>
      <c r="F109" s="55"/>
      <c r="G109" s="55"/>
      <c r="H109" s="55"/>
      <c r="I109" s="55"/>
      <c r="J109" s="55"/>
      <c r="K109" s="55"/>
      <c r="L109" s="55"/>
      <c r="M109" s="55"/>
    </row>
    <row r="110" spans="1:13" s="56" customFormat="1" x14ac:dyDescent="0.2">
      <c r="A110" s="63">
        <v>197.11</v>
      </c>
      <c r="B110" s="65" t="s">
        <v>125</v>
      </c>
      <c r="C110" s="96">
        <v>4</v>
      </c>
      <c r="D110" s="31"/>
      <c r="E110" s="15">
        <f t="shared" si="5"/>
        <v>0</v>
      </c>
      <c r="F110" s="55"/>
      <c r="G110" s="55"/>
      <c r="H110" s="55"/>
      <c r="I110" s="55"/>
      <c r="J110" s="55"/>
      <c r="K110" s="55"/>
      <c r="L110" s="55"/>
      <c r="M110" s="55"/>
    </row>
    <row r="111" spans="1:13" s="56" customFormat="1" x14ac:dyDescent="0.2">
      <c r="A111" s="63">
        <v>198.05</v>
      </c>
      <c r="B111" s="65" t="s">
        <v>122</v>
      </c>
      <c r="C111" s="96">
        <v>4</v>
      </c>
      <c r="D111" s="31"/>
      <c r="E111" s="15">
        <f t="shared" si="5"/>
        <v>0</v>
      </c>
      <c r="F111" s="55"/>
      <c r="G111" s="55"/>
      <c r="H111" s="55"/>
      <c r="I111" s="55"/>
      <c r="J111" s="55"/>
      <c r="K111" s="55"/>
      <c r="L111" s="55"/>
      <c r="M111" s="55"/>
    </row>
    <row r="112" spans="1:13" s="56" customFormat="1" x14ac:dyDescent="0.2">
      <c r="A112" s="63">
        <v>4974.0600000000004</v>
      </c>
      <c r="B112" s="65" t="s">
        <v>119</v>
      </c>
      <c r="C112" s="96">
        <v>4</v>
      </c>
      <c r="D112" s="31"/>
      <c r="E112" s="15">
        <f t="shared" si="5"/>
        <v>0</v>
      </c>
      <c r="F112" s="55"/>
      <c r="G112" s="55"/>
      <c r="H112" s="55"/>
      <c r="I112" s="55"/>
      <c r="J112" s="55"/>
      <c r="K112" s="55"/>
      <c r="L112" s="55"/>
      <c r="M112" s="55"/>
    </row>
    <row r="113" spans="1:16" s="56" customFormat="1" x14ac:dyDescent="0.2">
      <c r="A113" s="63">
        <v>569.83000000000004</v>
      </c>
      <c r="B113" s="65" t="s">
        <v>126</v>
      </c>
      <c r="C113" s="96">
        <v>4</v>
      </c>
      <c r="D113" s="31"/>
      <c r="E113" s="15">
        <f t="shared" si="5"/>
        <v>0</v>
      </c>
      <c r="F113" s="55"/>
      <c r="G113" s="55"/>
      <c r="H113" s="55"/>
      <c r="I113" s="55"/>
      <c r="J113" s="55"/>
      <c r="K113" s="55"/>
      <c r="L113" s="55"/>
      <c r="M113" s="55"/>
    </row>
    <row r="114" spans="1:16" s="56" customFormat="1" x14ac:dyDescent="0.2">
      <c r="A114" s="63">
        <v>287.20999999999998</v>
      </c>
      <c r="B114" s="65" t="s">
        <v>127</v>
      </c>
      <c r="C114" s="96">
        <v>4</v>
      </c>
      <c r="D114" s="31"/>
      <c r="E114" s="15">
        <f t="shared" si="5"/>
        <v>0</v>
      </c>
      <c r="F114" s="55"/>
      <c r="G114" s="55"/>
      <c r="H114" s="55"/>
      <c r="I114" s="55"/>
      <c r="J114" s="55"/>
      <c r="K114" s="55"/>
      <c r="L114" s="55"/>
      <c r="M114" s="55"/>
    </row>
    <row r="115" spans="1:16" s="56" customFormat="1" x14ac:dyDescent="0.2">
      <c r="A115" s="63">
        <v>1658.77</v>
      </c>
      <c r="B115" s="65" t="s">
        <v>128</v>
      </c>
      <c r="C115" s="96">
        <v>4</v>
      </c>
      <c r="D115" s="31"/>
      <c r="E115" s="15">
        <f t="shared" si="5"/>
        <v>0</v>
      </c>
      <c r="F115" s="55"/>
      <c r="G115" s="2"/>
      <c r="H115" s="55"/>
      <c r="I115" s="55"/>
      <c r="J115" s="55"/>
      <c r="K115" s="55"/>
      <c r="L115" s="55"/>
      <c r="M115" s="55"/>
    </row>
    <row r="116" spans="1:16" s="56" customFormat="1" x14ac:dyDescent="0.2">
      <c r="A116" s="63">
        <v>4093.29</v>
      </c>
      <c r="B116" s="65" t="s">
        <v>120</v>
      </c>
      <c r="C116" s="96">
        <v>4</v>
      </c>
      <c r="D116" s="31"/>
      <c r="E116" s="15">
        <f t="shared" si="5"/>
        <v>0</v>
      </c>
      <c r="F116" s="55"/>
      <c r="G116" s="2"/>
      <c r="H116" s="55"/>
      <c r="I116" s="55"/>
      <c r="J116" s="55"/>
      <c r="K116" s="55"/>
      <c r="L116" s="55"/>
      <c r="M116" s="55"/>
    </row>
    <row r="117" spans="1:16" s="56" customFormat="1" x14ac:dyDescent="0.2">
      <c r="A117" s="63">
        <v>117.97</v>
      </c>
      <c r="B117" s="65" t="s">
        <v>121</v>
      </c>
      <c r="C117" s="96">
        <v>4</v>
      </c>
      <c r="D117" s="31"/>
      <c r="E117" s="15">
        <f t="shared" si="5"/>
        <v>0</v>
      </c>
      <c r="F117" s="55"/>
      <c r="G117" s="27"/>
      <c r="H117" s="55"/>
      <c r="I117" s="55"/>
      <c r="J117" s="55"/>
      <c r="K117" s="55"/>
      <c r="L117" s="55"/>
      <c r="M117" s="55"/>
    </row>
    <row r="118" spans="1:16" x14ac:dyDescent="0.2">
      <c r="A118" s="56"/>
      <c r="B118" s="128" t="s">
        <v>72</v>
      </c>
      <c r="C118" s="129"/>
      <c r="D118" s="130"/>
      <c r="E118" s="83">
        <f>SUM(E107:E117)</f>
        <v>0</v>
      </c>
      <c r="F118" s="27"/>
      <c r="G118" s="27"/>
      <c r="H118" s="2"/>
      <c r="I118" s="2"/>
      <c r="J118" s="2"/>
      <c r="K118" s="2"/>
      <c r="L118" s="2"/>
      <c r="M118" s="2"/>
      <c r="N118" s="2"/>
      <c r="O118" s="2"/>
      <c r="P118" s="2"/>
    </row>
    <row r="119" spans="1:16" x14ac:dyDescent="0.2">
      <c r="F119" s="7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 x14ac:dyDescent="0.2">
      <c r="A120" s="9"/>
      <c r="B120" s="10"/>
      <c r="C120" s="10"/>
      <c r="D120" s="10"/>
      <c r="E120" s="10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 x14ac:dyDescent="0.2">
      <c r="A121" s="116" t="s">
        <v>88</v>
      </c>
      <c r="B121" s="116"/>
      <c r="C121" s="116"/>
      <c r="D121" s="116"/>
      <c r="E121" s="106">
        <f>SUM(E118,E101,D89,E82,E57,E32)</f>
        <v>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 ht="13.5" thickBot="1" x14ac:dyDescent="0.25">
      <c r="A122" s="11"/>
      <c r="B122" s="52"/>
      <c r="C122" s="52"/>
      <c r="D122" s="52"/>
      <c r="E122" s="50"/>
    </row>
    <row r="123" spans="1:16" ht="19.5" thickBot="1" x14ac:dyDescent="0.25">
      <c r="A123" s="121" t="s">
        <v>136</v>
      </c>
      <c r="B123" s="122"/>
      <c r="C123" s="122"/>
      <c r="D123" s="123"/>
      <c r="E123" s="104">
        <f>SUM(E121)+'GC 4.1 Regulier '!E36</f>
        <v>0</v>
      </c>
    </row>
    <row r="127" spans="1:16" x14ac:dyDescent="0.2">
      <c r="A127" s="1"/>
    </row>
  </sheetData>
  <sheetProtection algorithmName="SHA-512" hashValue="OhTcfmF43y791woJdiTuWl5YzV3brm6f0YWqEL0HWNbGtDX1XklIH55BRzQDd3ruPbMUVBVt3HiuUORwf+Uyzw==" saltValue="XpzaRCXKN5HiYzPIytUVvA==" spinCount="100000" sheet="1" objects="1" scenarios="1"/>
  <protectedRanges>
    <protectedRange sqref="D13:D31 D38:D56 D63:D81 B85:B88 D95:D100 D107:D117" name="Bereik1"/>
  </protectedRanges>
  <mergeCells count="26">
    <mergeCell ref="A1:E1"/>
    <mergeCell ref="A3:A4"/>
    <mergeCell ref="B3:E3"/>
    <mergeCell ref="B4:E4"/>
    <mergeCell ref="A9:E9"/>
    <mergeCell ref="A10:B10"/>
    <mergeCell ref="A11:B11"/>
    <mergeCell ref="C11:E12"/>
    <mergeCell ref="B32:D32"/>
    <mergeCell ref="B118:D118"/>
    <mergeCell ref="A123:D123"/>
    <mergeCell ref="A121:D121"/>
    <mergeCell ref="A34:E34"/>
    <mergeCell ref="B89:C89"/>
    <mergeCell ref="A61:B61"/>
    <mergeCell ref="A92:B92"/>
    <mergeCell ref="A93:B93"/>
    <mergeCell ref="B101:D101"/>
    <mergeCell ref="A104:B104"/>
    <mergeCell ref="A35:B35"/>
    <mergeCell ref="A36:B36"/>
    <mergeCell ref="C36:E36"/>
    <mergeCell ref="B57:D57"/>
    <mergeCell ref="A60:B60"/>
    <mergeCell ref="B82:D82"/>
    <mergeCell ref="A105:B105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zoomScale="90" zoomScaleNormal="90" workbookViewId="0">
      <selection activeCell="E23" sqref="E23"/>
    </sheetView>
  </sheetViews>
  <sheetFormatPr defaultColWidth="9.140625" defaultRowHeight="12.75" x14ac:dyDescent="0.2"/>
  <cols>
    <col min="1" max="1" width="62.140625" style="56" customWidth="1"/>
    <col min="2" max="2" width="15.7109375" style="56" customWidth="1"/>
    <col min="3" max="3" width="23.7109375" style="56" customWidth="1"/>
    <col min="4" max="4" width="24.28515625" style="56" bestFit="1" customWidth="1"/>
    <col min="5" max="5" width="26.85546875" style="56" customWidth="1"/>
    <col min="6" max="6" width="15.5703125" style="56" hidden="1" customWidth="1"/>
    <col min="7" max="7" width="15.42578125" style="56" hidden="1" customWidth="1"/>
    <col min="8" max="8" width="21.28515625" style="56" customWidth="1"/>
    <col min="9" max="16384" width="9.140625" style="56"/>
  </cols>
  <sheetData>
    <row r="1" spans="1:17" x14ac:dyDescent="0.2">
      <c r="A1" s="115" t="s">
        <v>12</v>
      </c>
      <c r="B1" s="115"/>
      <c r="C1" s="115"/>
      <c r="D1" s="115"/>
      <c r="E1" s="115"/>
      <c r="F1" s="115"/>
      <c r="G1" s="115"/>
    </row>
    <row r="2" spans="1:17" ht="13.5" thickBot="1" x14ac:dyDescent="0.25"/>
    <row r="3" spans="1:17" ht="18" customHeight="1" x14ac:dyDescent="0.2">
      <c r="A3" s="73" t="s">
        <v>9</v>
      </c>
      <c r="B3" s="116" t="s">
        <v>16</v>
      </c>
      <c r="C3" s="116"/>
      <c r="D3" s="116"/>
      <c r="E3" s="116"/>
      <c r="F3" s="116"/>
      <c r="G3" s="116"/>
    </row>
    <row r="4" spans="1:17" ht="18.75" customHeight="1" thickBot="1" x14ac:dyDescent="0.25">
      <c r="A4" s="74"/>
      <c r="B4" s="116" t="s">
        <v>22</v>
      </c>
      <c r="C4" s="116"/>
      <c r="D4" s="116"/>
      <c r="E4" s="116"/>
      <c r="F4" s="116"/>
      <c r="G4" s="116"/>
    </row>
    <row r="6" spans="1:17" ht="24" customHeight="1" x14ac:dyDescent="0.2">
      <c r="C6" s="60"/>
      <c r="D6" s="57" t="s">
        <v>0</v>
      </c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</row>
    <row r="9" spans="1:17" ht="20.25" customHeight="1" x14ac:dyDescent="0.2">
      <c r="A9" s="70" t="s">
        <v>17</v>
      </c>
      <c r="B9" s="70" t="s">
        <v>84</v>
      </c>
      <c r="C9" s="77" t="s">
        <v>63</v>
      </c>
      <c r="D9" s="70" t="s">
        <v>21</v>
      </c>
      <c r="E9" s="88" t="s">
        <v>145</v>
      </c>
      <c r="F9" s="88"/>
      <c r="G9" s="88"/>
      <c r="H9" s="88" t="s">
        <v>146</v>
      </c>
    </row>
    <row r="10" spans="1:17" x14ac:dyDescent="0.2">
      <c r="A10" s="58" t="s">
        <v>140</v>
      </c>
      <c r="B10" s="96">
        <v>93</v>
      </c>
      <c r="C10" s="14"/>
      <c r="D10" s="15">
        <f>B10*C10</f>
        <v>0</v>
      </c>
      <c r="E10" s="60"/>
      <c r="F10" s="60"/>
      <c r="G10" s="60"/>
      <c r="H10" s="60"/>
    </row>
    <row r="11" spans="1:17" x14ac:dyDescent="0.2">
      <c r="A11" s="58" t="s">
        <v>141</v>
      </c>
      <c r="B11" s="96">
        <v>23</v>
      </c>
      <c r="C11" s="14"/>
      <c r="D11" s="15">
        <f t="shared" ref="D11:D17" si="0">B11*C11</f>
        <v>0</v>
      </c>
      <c r="E11" s="60"/>
      <c r="F11" s="60"/>
      <c r="G11" s="60"/>
      <c r="H11" s="60"/>
    </row>
    <row r="12" spans="1:17" x14ac:dyDescent="0.2">
      <c r="A12" s="58" t="s">
        <v>142</v>
      </c>
      <c r="B12" s="96">
        <v>64</v>
      </c>
      <c r="C12" s="14"/>
      <c r="D12" s="15">
        <f t="shared" si="0"/>
        <v>0</v>
      </c>
      <c r="E12" s="60"/>
      <c r="F12" s="60"/>
      <c r="G12" s="60"/>
      <c r="H12" s="60"/>
    </row>
    <row r="13" spans="1:17" x14ac:dyDescent="0.2">
      <c r="A13" s="58" t="s">
        <v>143</v>
      </c>
      <c r="B13" s="96">
        <v>151</v>
      </c>
      <c r="C13" s="14"/>
      <c r="D13" s="15">
        <f t="shared" si="0"/>
        <v>0</v>
      </c>
      <c r="E13" s="60"/>
      <c r="F13" s="60"/>
      <c r="G13" s="60"/>
      <c r="H13" s="60"/>
    </row>
    <row r="14" spans="1:17" x14ac:dyDescent="0.2">
      <c r="A14" s="58" t="s">
        <v>18</v>
      </c>
      <c r="B14" s="96">
        <v>206</v>
      </c>
      <c r="C14" s="14"/>
      <c r="D14" s="15">
        <f t="shared" si="0"/>
        <v>0</v>
      </c>
      <c r="E14" s="60"/>
      <c r="F14" s="60"/>
      <c r="G14" s="60"/>
      <c r="H14" s="60"/>
    </row>
    <row r="15" spans="1:17" x14ac:dyDescent="0.2">
      <c r="A15" s="58" t="s">
        <v>19</v>
      </c>
      <c r="B15" s="96">
        <v>107</v>
      </c>
      <c r="C15" s="14"/>
      <c r="D15" s="15">
        <f t="shared" si="0"/>
        <v>0</v>
      </c>
      <c r="E15" s="60"/>
      <c r="F15" s="60"/>
      <c r="G15" s="60"/>
      <c r="H15" s="60"/>
    </row>
    <row r="16" spans="1:17" x14ac:dyDescent="0.2">
      <c r="A16" s="58" t="s">
        <v>20</v>
      </c>
      <c r="B16" s="96">
        <v>42</v>
      </c>
      <c r="C16" s="14"/>
      <c r="D16" s="15">
        <f t="shared" si="0"/>
        <v>0</v>
      </c>
      <c r="E16" s="60"/>
      <c r="F16" s="60"/>
      <c r="G16" s="60"/>
      <c r="H16" s="60"/>
    </row>
    <row r="17" spans="1:8" x14ac:dyDescent="0.2">
      <c r="A17" s="58" t="s">
        <v>62</v>
      </c>
      <c r="B17" s="96">
        <v>151</v>
      </c>
      <c r="C17" s="14"/>
      <c r="D17" s="15">
        <f t="shared" si="0"/>
        <v>0</v>
      </c>
      <c r="E17" s="60"/>
      <c r="F17" s="60"/>
      <c r="G17" s="60"/>
      <c r="H17" s="60"/>
    </row>
    <row r="18" spans="1:8" x14ac:dyDescent="0.2">
      <c r="C18" s="72" t="s">
        <v>81</v>
      </c>
      <c r="D18" s="34">
        <f>SUM(D10:D17)</f>
        <v>0</v>
      </c>
    </row>
    <row r="19" spans="1:8" x14ac:dyDescent="0.2">
      <c r="B19" s="105"/>
    </row>
    <row r="22" spans="1:8" ht="25.5" x14ac:dyDescent="0.2">
      <c r="A22" s="70" t="s">
        <v>82</v>
      </c>
      <c r="B22" s="71" t="s">
        <v>77</v>
      </c>
      <c r="C22" s="71" t="s">
        <v>79</v>
      </c>
      <c r="D22" s="76" t="s">
        <v>3</v>
      </c>
      <c r="E22" s="75" t="s">
        <v>83</v>
      </c>
    </row>
    <row r="23" spans="1:8" x14ac:dyDescent="0.2">
      <c r="A23" s="58" t="s">
        <v>73</v>
      </c>
      <c r="B23" s="31"/>
      <c r="C23" s="100">
        <v>13</v>
      </c>
      <c r="D23" s="15">
        <f>B23*C23</f>
        <v>0</v>
      </c>
      <c r="E23" s="59"/>
    </row>
    <row r="24" spans="1:8" x14ac:dyDescent="0.2">
      <c r="A24" s="58" t="s">
        <v>74</v>
      </c>
      <c r="B24" s="31"/>
      <c r="C24" s="100">
        <v>1</v>
      </c>
      <c r="D24" s="15">
        <f>B24*C24</f>
        <v>0</v>
      </c>
      <c r="E24" s="59"/>
    </row>
    <row r="25" spans="1:8" x14ac:dyDescent="0.2">
      <c r="A25" s="58" t="s">
        <v>75</v>
      </c>
      <c r="B25" s="31"/>
      <c r="C25" s="100">
        <v>4</v>
      </c>
      <c r="D25" s="15">
        <f>B25*C25</f>
        <v>0</v>
      </c>
      <c r="E25" s="59"/>
    </row>
    <row r="26" spans="1:8" x14ac:dyDescent="0.2">
      <c r="A26" s="99" t="s">
        <v>130</v>
      </c>
      <c r="B26" s="31"/>
      <c r="C26" s="100">
        <v>9</v>
      </c>
      <c r="D26" s="15">
        <f>B26*C26</f>
        <v>0</v>
      </c>
      <c r="E26" s="59"/>
    </row>
    <row r="27" spans="1:8" x14ac:dyDescent="0.2">
      <c r="A27" s="58"/>
      <c r="B27" s="58"/>
      <c r="C27" s="72" t="s">
        <v>81</v>
      </c>
      <c r="D27" s="34">
        <f>SUM(D23:D26)</f>
        <v>0</v>
      </c>
    </row>
    <row r="30" spans="1:8" ht="19.5" customHeight="1" x14ac:dyDescent="0.3">
      <c r="A30" s="136" t="s">
        <v>139</v>
      </c>
      <c r="B30" s="136"/>
      <c r="C30" s="136"/>
      <c r="D30" s="107">
        <f>SUM(D18,D27)</f>
        <v>0</v>
      </c>
    </row>
  </sheetData>
  <sheetProtection algorithmName="SHA-512" hashValue="OFZ9oZW/tYdtOTYHhQprH0dLwnUXIDMpYMuPUKbef0Y2vktuku9ukmmz9dNeGEIkkxI1jgmqzbNM//VLK7WBfA==" saltValue="4wLKn5u2pByB6dgCz1q2BA==" spinCount="100000" sheet="1" objects="1" scenarios="1"/>
  <protectedRanges>
    <protectedRange sqref="C10:C17 B23:B26 E23 E24 E25 E26 E10:H17" name="Bereik1"/>
  </protectedRanges>
  <mergeCells count="4">
    <mergeCell ref="A1:G1"/>
    <mergeCell ref="B3:G3"/>
    <mergeCell ref="B4:G4"/>
    <mergeCell ref="A30:C3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90" zoomScaleNormal="90" workbookViewId="0">
      <selection activeCell="H11" sqref="H11"/>
    </sheetView>
  </sheetViews>
  <sheetFormatPr defaultColWidth="9.140625" defaultRowHeight="12.75" x14ac:dyDescent="0.2"/>
  <cols>
    <col min="1" max="1" width="27.28515625" style="3" customWidth="1"/>
    <col min="2" max="2" width="8.28515625" style="3" bestFit="1" customWidth="1"/>
    <col min="3" max="3" width="10.42578125" style="3" bestFit="1" customWidth="1"/>
    <col min="4" max="4" width="14.5703125" style="3" bestFit="1" customWidth="1"/>
    <col min="5" max="5" width="12.42578125" style="3" bestFit="1" customWidth="1"/>
    <col min="6" max="6" width="16.5703125" style="3" customWidth="1"/>
    <col min="7" max="7" width="18.85546875" style="3" bestFit="1" customWidth="1"/>
    <col min="8" max="8" width="14.42578125" style="3" bestFit="1" customWidth="1"/>
    <col min="9" max="9" width="16.85546875" style="3" bestFit="1" customWidth="1"/>
    <col min="10" max="10" width="21" style="3" bestFit="1" customWidth="1"/>
    <col min="11" max="11" width="16.85546875" style="3" bestFit="1" customWidth="1"/>
    <col min="12" max="16384" width="9.140625" style="3"/>
  </cols>
  <sheetData>
    <row r="1" spans="1:11" x14ac:dyDescent="0.2">
      <c r="A1" s="115" t="s">
        <v>12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</row>
    <row r="3" spans="1:11" ht="18" customHeight="1" x14ac:dyDescent="0.2">
      <c r="A3" s="116" t="s">
        <v>9</v>
      </c>
      <c r="B3" s="138" t="s">
        <v>10</v>
      </c>
      <c r="C3" s="138"/>
      <c r="D3" s="138"/>
      <c r="E3" s="138"/>
      <c r="F3" s="138"/>
      <c r="G3" s="138"/>
      <c r="H3" s="138"/>
      <c r="I3" s="138"/>
      <c r="J3" s="138"/>
      <c r="K3" s="138"/>
    </row>
    <row r="4" spans="1:11" ht="18.75" customHeight="1" x14ac:dyDescent="0.2">
      <c r="A4" s="116"/>
      <c r="B4" s="116" t="s">
        <v>22</v>
      </c>
      <c r="C4" s="116"/>
      <c r="D4" s="116"/>
      <c r="E4" s="116"/>
      <c r="F4" s="116"/>
      <c r="G4" s="116"/>
      <c r="H4" s="116"/>
      <c r="I4" s="116"/>
      <c r="J4" s="116"/>
      <c r="K4" s="116"/>
    </row>
    <row r="6" spans="1:11" ht="24" customHeight="1" x14ac:dyDescent="0.2">
      <c r="E6" s="16"/>
      <c r="F6" s="4" t="s">
        <v>0</v>
      </c>
      <c r="H6" s="2"/>
      <c r="I6" s="2"/>
      <c r="J6" s="2"/>
      <c r="K6" s="2"/>
    </row>
    <row r="8" spans="1:11" x14ac:dyDescent="0.2">
      <c r="A8" s="17" t="s">
        <v>29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x14ac:dyDescent="0.2">
      <c r="A9" s="58" t="s">
        <v>23</v>
      </c>
      <c r="B9" s="58" t="s">
        <v>52</v>
      </c>
      <c r="C9" s="58" t="s">
        <v>53</v>
      </c>
      <c r="D9" s="58" t="s">
        <v>54</v>
      </c>
      <c r="E9" s="58" t="s">
        <v>55</v>
      </c>
      <c r="F9" s="58" t="s">
        <v>56</v>
      </c>
      <c r="G9" s="58" t="s">
        <v>57</v>
      </c>
      <c r="H9" s="58" t="s">
        <v>58</v>
      </c>
      <c r="I9" s="58" t="s">
        <v>59</v>
      </c>
      <c r="J9" s="58" t="s">
        <v>60</v>
      </c>
      <c r="K9" s="58" t="s">
        <v>61</v>
      </c>
    </row>
    <row r="10" spans="1:11" x14ac:dyDescent="0.2">
      <c r="A10" s="65" t="s">
        <v>32</v>
      </c>
      <c r="B10" s="61">
        <v>16</v>
      </c>
      <c r="C10" s="61">
        <v>9</v>
      </c>
      <c r="D10" s="58">
        <v>57</v>
      </c>
      <c r="E10" s="21"/>
      <c r="F10" s="21"/>
      <c r="G10" s="21"/>
      <c r="H10" s="22">
        <f t="shared" ref="H10:H18" si="0">B10*E10</f>
        <v>0</v>
      </c>
      <c r="I10" s="15">
        <f t="shared" ref="I10:I18" si="1">C10*F10</f>
        <v>0</v>
      </c>
      <c r="J10" s="23">
        <f t="shared" ref="J10:J18" si="2">D10*G10</f>
        <v>0</v>
      </c>
      <c r="K10" s="15">
        <f t="shared" ref="K10:K18" si="3">H10+I10+J10</f>
        <v>0</v>
      </c>
    </row>
    <row r="11" spans="1:11" x14ac:dyDescent="0.2">
      <c r="A11" s="65" t="s">
        <v>33</v>
      </c>
      <c r="B11" s="61">
        <v>1</v>
      </c>
      <c r="C11" s="61">
        <v>1</v>
      </c>
      <c r="D11" s="58">
        <v>2</v>
      </c>
      <c r="E11" s="108"/>
      <c r="F11" s="108"/>
      <c r="G11" s="108"/>
      <c r="H11" s="22">
        <f t="shared" si="0"/>
        <v>0</v>
      </c>
      <c r="I11" s="15">
        <f t="shared" si="1"/>
        <v>0</v>
      </c>
      <c r="J11" s="23">
        <f t="shared" si="2"/>
        <v>0</v>
      </c>
      <c r="K11" s="15">
        <f t="shared" si="3"/>
        <v>0</v>
      </c>
    </row>
    <row r="12" spans="1:11" x14ac:dyDescent="0.2">
      <c r="A12" s="65" t="s">
        <v>49</v>
      </c>
      <c r="B12" s="61">
        <v>4</v>
      </c>
      <c r="C12" s="61">
        <v>5</v>
      </c>
      <c r="D12" s="58">
        <v>8</v>
      </c>
      <c r="E12" s="108"/>
      <c r="F12" s="108"/>
      <c r="G12" s="108"/>
      <c r="H12" s="22">
        <f t="shared" si="0"/>
        <v>0</v>
      </c>
      <c r="I12" s="15">
        <f t="shared" si="1"/>
        <v>0</v>
      </c>
      <c r="J12" s="23">
        <f t="shared" si="2"/>
        <v>0</v>
      </c>
      <c r="K12" s="15">
        <f t="shared" si="3"/>
        <v>0</v>
      </c>
    </row>
    <row r="13" spans="1:11" x14ac:dyDescent="0.2">
      <c r="A13" s="65" t="s">
        <v>34</v>
      </c>
      <c r="B13" s="61">
        <v>4</v>
      </c>
      <c r="C13" s="61">
        <v>2</v>
      </c>
      <c r="D13" s="58">
        <v>4</v>
      </c>
      <c r="E13" s="108"/>
      <c r="F13" s="108"/>
      <c r="G13" s="108"/>
      <c r="H13" s="22">
        <f t="shared" si="0"/>
        <v>0</v>
      </c>
      <c r="I13" s="15">
        <f t="shared" si="1"/>
        <v>0</v>
      </c>
      <c r="J13" s="23">
        <f t="shared" si="2"/>
        <v>0</v>
      </c>
      <c r="K13" s="15">
        <f t="shared" si="3"/>
        <v>0</v>
      </c>
    </row>
    <row r="14" spans="1:11" x14ac:dyDescent="0.2">
      <c r="A14" s="65" t="s">
        <v>35</v>
      </c>
      <c r="B14" s="61">
        <v>1</v>
      </c>
      <c r="C14" s="61"/>
      <c r="D14" s="58"/>
      <c r="E14" s="108"/>
      <c r="F14" s="108"/>
      <c r="G14" s="108"/>
      <c r="H14" s="22">
        <f t="shared" si="0"/>
        <v>0</v>
      </c>
      <c r="I14" s="15">
        <f t="shared" si="1"/>
        <v>0</v>
      </c>
      <c r="J14" s="23">
        <f t="shared" si="2"/>
        <v>0</v>
      </c>
      <c r="K14" s="15">
        <f t="shared" si="3"/>
        <v>0</v>
      </c>
    </row>
    <row r="15" spans="1:11" x14ac:dyDescent="0.2">
      <c r="A15" s="65" t="s">
        <v>36</v>
      </c>
      <c r="B15" s="61">
        <v>1</v>
      </c>
      <c r="C15" s="61">
        <v>1</v>
      </c>
      <c r="D15" s="58">
        <v>2</v>
      </c>
      <c r="E15" s="108"/>
      <c r="F15" s="108"/>
      <c r="G15" s="108"/>
      <c r="H15" s="22">
        <f t="shared" si="0"/>
        <v>0</v>
      </c>
      <c r="I15" s="15">
        <f t="shared" si="1"/>
        <v>0</v>
      </c>
      <c r="J15" s="23">
        <f t="shared" si="2"/>
        <v>0</v>
      </c>
      <c r="K15" s="15">
        <f t="shared" si="3"/>
        <v>0</v>
      </c>
    </row>
    <row r="16" spans="1:11" x14ac:dyDescent="0.2">
      <c r="A16" s="65" t="s">
        <v>37</v>
      </c>
      <c r="B16" s="61">
        <v>1</v>
      </c>
      <c r="C16" s="61">
        <v>1</v>
      </c>
      <c r="D16" s="58"/>
      <c r="E16" s="108"/>
      <c r="F16" s="108"/>
      <c r="G16" s="108"/>
      <c r="H16" s="22">
        <f t="shared" si="0"/>
        <v>0</v>
      </c>
      <c r="I16" s="15">
        <f t="shared" si="1"/>
        <v>0</v>
      </c>
      <c r="J16" s="23">
        <f t="shared" si="2"/>
        <v>0</v>
      </c>
      <c r="K16" s="15">
        <f t="shared" si="3"/>
        <v>0</v>
      </c>
    </row>
    <row r="17" spans="1:13" x14ac:dyDescent="0.2">
      <c r="A17" s="65" t="s">
        <v>38</v>
      </c>
      <c r="B17" s="61">
        <v>1</v>
      </c>
      <c r="C17" s="61"/>
      <c r="D17" s="58">
        <v>1</v>
      </c>
      <c r="E17" s="108"/>
      <c r="F17" s="108"/>
      <c r="G17" s="108"/>
      <c r="H17" s="22">
        <f t="shared" si="0"/>
        <v>0</v>
      </c>
      <c r="I17" s="15">
        <f t="shared" si="1"/>
        <v>0</v>
      </c>
      <c r="J17" s="23">
        <f t="shared" si="2"/>
        <v>0</v>
      </c>
      <c r="K17" s="15">
        <f t="shared" si="3"/>
        <v>0</v>
      </c>
    </row>
    <row r="18" spans="1:13" x14ac:dyDescent="0.2">
      <c r="A18" s="65" t="s">
        <v>40</v>
      </c>
      <c r="B18" s="61">
        <v>32</v>
      </c>
      <c r="C18" s="61">
        <v>6</v>
      </c>
      <c r="D18" s="58">
        <v>125</v>
      </c>
      <c r="E18" s="108"/>
      <c r="F18" s="108"/>
      <c r="G18" s="108"/>
      <c r="H18" s="22">
        <f t="shared" si="0"/>
        <v>0</v>
      </c>
      <c r="I18" s="15">
        <f t="shared" si="1"/>
        <v>0</v>
      </c>
      <c r="J18" s="23">
        <f t="shared" si="2"/>
        <v>0</v>
      </c>
      <c r="K18" s="15">
        <f t="shared" si="3"/>
        <v>0</v>
      </c>
    </row>
    <row r="19" spans="1:13" x14ac:dyDescent="0.2">
      <c r="A19" s="65" t="s">
        <v>80</v>
      </c>
      <c r="B19" s="69"/>
      <c r="C19" s="61"/>
      <c r="D19" s="58">
        <v>1</v>
      </c>
      <c r="E19" s="108"/>
      <c r="F19" s="108"/>
      <c r="G19" s="108"/>
      <c r="H19" s="22">
        <f t="shared" ref="H19:H24" si="4">B19*E19</f>
        <v>0</v>
      </c>
      <c r="I19" s="15">
        <f t="shared" ref="I19:I24" si="5">C19*F19</f>
        <v>0</v>
      </c>
      <c r="J19" s="23">
        <f t="shared" ref="J19:J24" si="6">D19*G19</f>
        <v>0</v>
      </c>
      <c r="K19" s="15">
        <f t="shared" ref="K19:K24" si="7">H19+I19+J19</f>
        <v>0</v>
      </c>
    </row>
    <row r="20" spans="1:13" x14ac:dyDescent="0.2">
      <c r="A20" s="65" t="s">
        <v>39</v>
      </c>
      <c r="B20" s="61">
        <v>1</v>
      </c>
      <c r="C20" s="61">
        <v>1</v>
      </c>
      <c r="D20" s="58">
        <v>1</v>
      </c>
      <c r="E20" s="108"/>
      <c r="F20" s="108"/>
      <c r="G20" s="108"/>
      <c r="H20" s="22">
        <f t="shared" si="4"/>
        <v>0</v>
      </c>
      <c r="I20" s="15">
        <f t="shared" si="5"/>
        <v>0</v>
      </c>
      <c r="J20" s="23">
        <f t="shared" si="6"/>
        <v>0</v>
      </c>
      <c r="K20" s="15">
        <f t="shared" si="7"/>
        <v>0</v>
      </c>
    </row>
    <row r="21" spans="1:13" x14ac:dyDescent="0.2">
      <c r="A21" s="65" t="s">
        <v>41</v>
      </c>
      <c r="B21" s="61">
        <v>6</v>
      </c>
      <c r="C21" s="61">
        <v>1</v>
      </c>
      <c r="D21" s="58">
        <v>2</v>
      </c>
      <c r="E21" s="108"/>
      <c r="F21" s="108"/>
      <c r="G21" s="108"/>
      <c r="H21" s="22">
        <f t="shared" si="4"/>
        <v>0</v>
      </c>
      <c r="I21" s="15">
        <f t="shared" si="5"/>
        <v>0</v>
      </c>
      <c r="J21" s="23">
        <f t="shared" si="6"/>
        <v>0</v>
      </c>
      <c r="K21" s="15">
        <f t="shared" si="7"/>
        <v>0</v>
      </c>
    </row>
    <row r="22" spans="1:13" x14ac:dyDescent="0.2">
      <c r="A22" s="65" t="s">
        <v>42</v>
      </c>
      <c r="B22" s="61">
        <v>4</v>
      </c>
      <c r="C22" s="61">
        <v>2</v>
      </c>
      <c r="D22" s="58">
        <v>1</v>
      </c>
      <c r="E22" s="108"/>
      <c r="F22" s="108"/>
      <c r="G22" s="108"/>
      <c r="H22" s="22">
        <f t="shared" si="4"/>
        <v>0</v>
      </c>
      <c r="I22" s="15">
        <f t="shared" si="5"/>
        <v>0</v>
      </c>
      <c r="J22" s="23">
        <f t="shared" si="6"/>
        <v>0</v>
      </c>
      <c r="K22" s="15">
        <f t="shared" si="7"/>
        <v>0</v>
      </c>
    </row>
    <row r="23" spans="1:13" x14ac:dyDescent="0.2">
      <c r="A23" s="65" t="s">
        <v>45</v>
      </c>
      <c r="B23" s="61">
        <v>3</v>
      </c>
      <c r="C23" s="61">
        <v>4</v>
      </c>
      <c r="D23" s="58">
        <v>3</v>
      </c>
      <c r="E23" s="108"/>
      <c r="F23" s="108"/>
      <c r="G23" s="108"/>
      <c r="H23" s="22">
        <f t="shared" si="4"/>
        <v>0</v>
      </c>
      <c r="I23" s="15">
        <f t="shared" si="5"/>
        <v>0</v>
      </c>
      <c r="J23" s="23">
        <f t="shared" si="6"/>
        <v>0</v>
      </c>
      <c r="K23" s="15">
        <f t="shared" si="7"/>
        <v>0</v>
      </c>
    </row>
    <row r="24" spans="1:13" x14ac:dyDescent="0.2">
      <c r="A24" s="65" t="s">
        <v>43</v>
      </c>
      <c r="B24" s="61">
        <v>7</v>
      </c>
      <c r="C24" s="61"/>
      <c r="D24" s="58">
        <v>2</v>
      </c>
      <c r="E24" s="108"/>
      <c r="F24" s="108"/>
      <c r="G24" s="108"/>
      <c r="H24" s="22">
        <f t="shared" si="4"/>
        <v>0</v>
      </c>
      <c r="I24" s="15">
        <f t="shared" si="5"/>
        <v>0</v>
      </c>
      <c r="J24" s="23">
        <f t="shared" si="6"/>
        <v>0</v>
      </c>
      <c r="K24" s="15">
        <f t="shared" si="7"/>
        <v>0</v>
      </c>
    </row>
    <row r="25" spans="1:13" x14ac:dyDescent="0.2">
      <c r="A25" s="65" t="s">
        <v>46</v>
      </c>
      <c r="B25" s="61">
        <v>7</v>
      </c>
      <c r="C25" s="61">
        <v>3</v>
      </c>
      <c r="D25" s="58">
        <v>25</v>
      </c>
      <c r="E25" s="108"/>
      <c r="F25" s="108"/>
      <c r="G25" s="108"/>
      <c r="H25" s="22">
        <f t="shared" ref="H25:H28" si="8">B25*E25</f>
        <v>0</v>
      </c>
      <c r="I25" s="15">
        <f t="shared" ref="I25:I28" si="9">C25*F25</f>
        <v>0</v>
      </c>
      <c r="J25" s="23">
        <f t="shared" ref="J25:J28" si="10">D25*G25</f>
        <v>0</v>
      </c>
      <c r="K25" s="15">
        <f t="shared" ref="K25:K28" si="11">H25+I25+J25</f>
        <v>0</v>
      </c>
    </row>
    <row r="26" spans="1:13" x14ac:dyDescent="0.2">
      <c r="A26" s="65" t="s">
        <v>47</v>
      </c>
      <c r="B26" s="61">
        <v>1</v>
      </c>
      <c r="C26" s="61"/>
      <c r="D26" s="58"/>
      <c r="E26" s="108"/>
      <c r="F26" s="108"/>
      <c r="G26" s="108"/>
      <c r="H26" s="22">
        <f t="shared" si="8"/>
        <v>0</v>
      </c>
      <c r="I26" s="15">
        <f t="shared" si="9"/>
        <v>0</v>
      </c>
      <c r="J26" s="23">
        <f t="shared" si="10"/>
        <v>0</v>
      </c>
      <c r="K26" s="15">
        <f t="shared" si="11"/>
        <v>0</v>
      </c>
    </row>
    <row r="27" spans="1:13" x14ac:dyDescent="0.2">
      <c r="A27" s="65" t="s">
        <v>48</v>
      </c>
      <c r="B27" s="61">
        <v>11</v>
      </c>
      <c r="C27" s="61">
        <v>7</v>
      </c>
      <c r="D27" s="58">
        <v>36</v>
      </c>
      <c r="E27" s="108"/>
      <c r="F27" s="108"/>
      <c r="G27" s="108"/>
      <c r="H27" s="22">
        <f t="shared" si="8"/>
        <v>0</v>
      </c>
      <c r="I27" s="15">
        <f t="shared" si="9"/>
        <v>0</v>
      </c>
      <c r="J27" s="23">
        <f t="shared" si="10"/>
        <v>0</v>
      </c>
      <c r="K27" s="15">
        <f t="shared" si="11"/>
        <v>0</v>
      </c>
    </row>
    <row r="28" spans="1:13" x14ac:dyDescent="0.2">
      <c r="A28" s="65" t="s">
        <v>44</v>
      </c>
      <c r="B28" s="61">
        <v>2</v>
      </c>
      <c r="C28" s="61">
        <v>2</v>
      </c>
      <c r="D28" s="58">
        <v>2</v>
      </c>
      <c r="E28" s="108"/>
      <c r="F28" s="108"/>
      <c r="G28" s="108"/>
      <c r="H28" s="22">
        <f t="shared" si="8"/>
        <v>0</v>
      </c>
      <c r="I28" s="15">
        <f t="shared" si="9"/>
        <v>0</v>
      </c>
      <c r="J28" s="23">
        <f t="shared" si="10"/>
        <v>0</v>
      </c>
      <c r="K28" s="15">
        <f t="shared" si="11"/>
        <v>0</v>
      </c>
    </row>
    <row r="29" spans="1:13" x14ac:dyDescent="0.2">
      <c r="B29" s="3">
        <f>SUM(B10:B28)</f>
        <v>103</v>
      </c>
      <c r="C29" s="3">
        <f>SUM(C10:C28)</f>
        <v>45</v>
      </c>
      <c r="D29" s="3">
        <f>SUM(D10:D28)</f>
        <v>272</v>
      </c>
    </row>
    <row r="30" spans="1:13" x14ac:dyDescent="0.2">
      <c r="A30" s="139" t="s">
        <v>96</v>
      </c>
      <c r="B30" s="139"/>
      <c r="C30" s="139"/>
      <c r="D30" s="139"/>
      <c r="E30" s="139"/>
      <c r="F30" s="139"/>
      <c r="G30" s="139"/>
      <c r="H30" s="139"/>
      <c r="I30" s="139"/>
      <c r="J30" s="137">
        <f>SUM(K10:K28)</f>
        <v>0</v>
      </c>
      <c r="K30" s="137"/>
    </row>
    <row r="32" spans="1:13" x14ac:dyDescent="0.2">
      <c r="M32" s="12"/>
    </row>
  </sheetData>
  <sheetProtection algorithmName="SHA-512" hashValue="i++kl5qIIXvxAUMCWS4k6Rlh8ifjJz/OqQrqUcHTUBohJMtrGtLYIUvLG/lbn3dsIKXNv9CmClDsZZFDq+PZ6A==" saltValue="ue8g+o92lx6sM3MyOlcNDQ==" spinCount="100000" sheet="1" objects="1" scenarios="1"/>
  <protectedRanges>
    <protectedRange sqref="E10:G28" name="Bereik1"/>
  </protectedRanges>
  <sortState ref="A11:K79">
    <sortCondition ref="A10"/>
  </sortState>
  <mergeCells count="6">
    <mergeCell ref="J30:K30"/>
    <mergeCell ref="A1:K1"/>
    <mergeCell ref="B3:K3"/>
    <mergeCell ref="A3:A4"/>
    <mergeCell ref="B4:K4"/>
    <mergeCell ref="A30:I3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zoomScale="90" zoomScaleNormal="90" workbookViewId="0">
      <selection activeCell="C29" sqref="C29"/>
    </sheetView>
  </sheetViews>
  <sheetFormatPr defaultColWidth="9.140625" defaultRowHeight="12.75" x14ac:dyDescent="0.2"/>
  <cols>
    <col min="1" max="1" width="27.28515625" style="56" customWidth="1"/>
    <col min="2" max="2" width="49.140625" style="56" customWidth="1"/>
    <col min="3" max="3" width="23" style="56" customWidth="1"/>
    <col min="4" max="4" width="24.140625" style="56" customWidth="1"/>
    <col min="5" max="5" width="25.85546875" style="56" bestFit="1" customWidth="1"/>
    <col min="6" max="16384" width="9.140625" style="56"/>
  </cols>
  <sheetData>
    <row r="1" spans="1:5" x14ac:dyDescent="0.2">
      <c r="A1" s="115" t="s">
        <v>12</v>
      </c>
      <c r="B1" s="115"/>
      <c r="C1" s="115"/>
      <c r="D1" s="115"/>
      <c r="E1" s="115"/>
    </row>
    <row r="3" spans="1:5" ht="18" customHeight="1" x14ac:dyDescent="0.2">
      <c r="A3" s="116" t="s">
        <v>9</v>
      </c>
      <c r="B3" s="138" t="s">
        <v>10</v>
      </c>
      <c r="C3" s="138"/>
      <c r="D3" s="138"/>
      <c r="E3" s="138"/>
    </row>
    <row r="4" spans="1:5" ht="18.75" customHeight="1" x14ac:dyDescent="0.2">
      <c r="A4" s="116"/>
      <c r="B4" s="116" t="s">
        <v>22</v>
      </c>
      <c r="C4" s="116"/>
      <c r="D4" s="116"/>
      <c r="E4" s="116"/>
    </row>
    <row r="6" spans="1:5" ht="24" customHeight="1" x14ac:dyDescent="0.2">
      <c r="D6" s="60"/>
      <c r="E6" s="57" t="s">
        <v>0</v>
      </c>
    </row>
    <row r="8" spans="1:5" x14ac:dyDescent="0.2">
      <c r="A8" s="142" t="s">
        <v>117</v>
      </c>
      <c r="B8" s="142"/>
      <c r="C8" s="52"/>
      <c r="D8" s="52"/>
      <c r="E8" s="50"/>
    </row>
    <row r="9" spans="1:5" x14ac:dyDescent="0.2">
      <c r="A9" s="28" t="s">
        <v>1</v>
      </c>
      <c r="B9" s="28" t="s">
        <v>2</v>
      </c>
      <c r="C9" s="28" t="s">
        <v>4</v>
      </c>
      <c r="D9" s="90" t="s">
        <v>137</v>
      </c>
      <c r="E9" s="28" t="s">
        <v>3</v>
      </c>
    </row>
    <row r="10" spans="1:5" x14ac:dyDescent="0.2">
      <c r="A10" s="140" t="s">
        <v>97</v>
      </c>
      <c r="B10" s="141"/>
      <c r="C10" s="141"/>
      <c r="D10" s="141"/>
      <c r="E10" s="141"/>
    </row>
    <row r="11" spans="1:5" x14ac:dyDescent="0.2">
      <c r="A11" s="91" t="s">
        <v>31</v>
      </c>
      <c r="B11" s="29" t="s">
        <v>5</v>
      </c>
      <c r="C11" s="32"/>
      <c r="D11" s="103">
        <v>32</v>
      </c>
      <c r="E11" s="30">
        <f>C11*D11</f>
        <v>0</v>
      </c>
    </row>
    <row r="12" spans="1:5" x14ac:dyDescent="0.2">
      <c r="A12" s="91" t="s">
        <v>31</v>
      </c>
      <c r="B12" s="29" t="s">
        <v>6</v>
      </c>
      <c r="C12" s="32"/>
      <c r="D12" s="103">
        <v>8</v>
      </c>
      <c r="E12" s="30">
        <f>C12*D12</f>
        <v>0</v>
      </c>
    </row>
    <row r="13" spans="1:5" x14ac:dyDescent="0.2">
      <c r="A13" s="91" t="s">
        <v>31</v>
      </c>
      <c r="B13" s="29" t="s">
        <v>7</v>
      </c>
      <c r="C13" s="32"/>
      <c r="D13" s="103">
        <v>8</v>
      </c>
      <c r="E13" s="30">
        <f>C13*D13</f>
        <v>0</v>
      </c>
    </row>
    <row r="14" spans="1:5" x14ac:dyDescent="0.2">
      <c r="A14" s="91" t="s">
        <v>31</v>
      </c>
      <c r="B14" s="29" t="s">
        <v>8</v>
      </c>
      <c r="C14" s="32"/>
      <c r="D14" s="103">
        <v>8</v>
      </c>
      <c r="E14" s="30">
        <f>C14*D14</f>
        <v>0</v>
      </c>
    </row>
    <row r="15" spans="1:5" x14ac:dyDescent="0.2">
      <c r="A15" s="9"/>
      <c r="B15" s="10"/>
      <c r="C15" s="10"/>
      <c r="D15" s="72" t="s">
        <v>78</v>
      </c>
      <c r="E15" s="34">
        <f>SUM(E11:E14)</f>
        <v>0</v>
      </c>
    </row>
    <row r="17" spans="1:5" x14ac:dyDescent="0.2">
      <c r="A17" s="89" t="s">
        <v>99</v>
      </c>
    </row>
    <row r="18" spans="1:5" x14ac:dyDescent="0.2">
      <c r="A18" s="28" t="s">
        <v>1</v>
      </c>
      <c r="B18" s="28" t="s">
        <v>2</v>
      </c>
      <c r="C18" s="28" t="s">
        <v>4</v>
      </c>
      <c r="D18" s="90" t="s">
        <v>137</v>
      </c>
      <c r="E18" s="28" t="s">
        <v>3</v>
      </c>
    </row>
    <row r="19" spans="1:5" x14ac:dyDescent="0.2">
      <c r="A19" s="140" t="s">
        <v>98</v>
      </c>
      <c r="B19" s="141"/>
      <c r="C19" s="141"/>
      <c r="D19" s="141"/>
      <c r="E19" s="141"/>
    </row>
    <row r="20" spans="1:5" x14ac:dyDescent="0.2">
      <c r="A20" s="20" t="s">
        <v>99</v>
      </c>
      <c r="B20" s="29" t="s">
        <v>100</v>
      </c>
      <c r="C20" s="32"/>
      <c r="D20" s="103">
        <v>35</v>
      </c>
      <c r="E20" s="30">
        <f>C20*D20</f>
        <v>0</v>
      </c>
    </row>
    <row r="21" spans="1:5" x14ac:dyDescent="0.2">
      <c r="A21" s="20" t="s">
        <v>99</v>
      </c>
      <c r="B21" s="29" t="s">
        <v>101</v>
      </c>
      <c r="C21" s="32"/>
      <c r="D21" s="103">
        <v>35</v>
      </c>
      <c r="E21" s="30">
        <f>C21*D21</f>
        <v>0</v>
      </c>
    </row>
    <row r="22" spans="1:5" x14ac:dyDescent="0.2">
      <c r="A22" s="92" t="s">
        <v>99</v>
      </c>
      <c r="B22" s="29" t="s">
        <v>102</v>
      </c>
      <c r="C22" s="32"/>
      <c r="D22" s="103">
        <v>35</v>
      </c>
      <c r="E22" s="30">
        <f>C22*D22</f>
        <v>0</v>
      </c>
    </row>
    <row r="23" spans="1:5" x14ac:dyDescent="0.2">
      <c r="A23" s="20" t="s">
        <v>99</v>
      </c>
      <c r="B23" s="29" t="s">
        <v>103</v>
      </c>
      <c r="C23" s="32"/>
      <c r="D23" s="103">
        <v>70</v>
      </c>
      <c r="E23" s="30">
        <f t="shared" ref="E23:E33" si="0">C23*D23</f>
        <v>0</v>
      </c>
    </row>
    <row r="24" spans="1:5" x14ac:dyDescent="0.2">
      <c r="A24" s="20" t="s">
        <v>99</v>
      </c>
      <c r="B24" s="29" t="s">
        <v>104</v>
      </c>
      <c r="C24" s="32"/>
      <c r="D24" s="98">
        <v>76</v>
      </c>
      <c r="E24" s="30">
        <f t="shared" si="0"/>
        <v>0</v>
      </c>
    </row>
    <row r="25" spans="1:5" x14ac:dyDescent="0.2">
      <c r="A25" s="20" t="s">
        <v>99</v>
      </c>
      <c r="B25" s="29" t="s">
        <v>105</v>
      </c>
      <c r="C25" s="32"/>
      <c r="D25" s="98">
        <v>30</v>
      </c>
      <c r="E25" s="30">
        <f t="shared" si="0"/>
        <v>0</v>
      </c>
    </row>
    <row r="26" spans="1:5" x14ac:dyDescent="0.2">
      <c r="A26" s="20" t="s">
        <v>99</v>
      </c>
      <c r="B26" s="29" t="s">
        <v>106</v>
      </c>
      <c r="C26" s="32"/>
      <c r="D26" s="103">
        <v>16</v>
      </c>
      <c r="E26" s="30">
        <f t="shared" si="0"/>
        <v>0</v>
      </c>
    </row>
    <row r="27" spans="1:5" x14ac:dyDescent="0.2">
      <c r="A27" s="20" t="s">
        <v>99</v>
      </c>
      <c r="B27" s="29" t="s">
        <v>107</v>
      </c>
      <c r="C27" s="32"/>
      <c r="D27" s="103">
        <v>24</v>
      </c>
      <c r="E27" s="30">
        <f t="shared" si="0"/>
        <v>0</v>
      </c>
    </row>
    <row r="28" spans="1:5" x14ac:dyDescent="0.2">
      <c r="A28" s="20" t="s">
        <v>99</v>
      </c>
      <c r="B28" s="29" t="s">
        <v>108</v>
      </c>
      <c r="C28" s="32"/>
      <c r="D28" s="103">
        <v>76</v>
      </c>
      <c r="E28" s="30">
        <f t="shared" si="0"/>
        <v>0</v>
      </c>
    </row>
    <row r="29" spans="1:5" x14ac:dyDescent="0.2">
      <c r="A29" s="20"/>
      <c r="B29" s="29" t="s">
        <v>109</v>
      </c>
      <c r="C29" s="32"/>
      <c r="D29" s="103">
        <v>76</v>
      </c>
      <c r="E29" s="30">
        <f t="shared" si="0"/>
        <v>0</v>
      </c>
    </row>
    <row r="30" spans="1:5" x14ac:dyDescent="0.2">
      <c r="A30" s="20" t="s">
        <v>99</v>
      </c>
      <c r="B30" s="29" t="s">
        <v>110</v>
      </c>
      <c r="C30" s="32"/>
      <c r="D30" s="98">
        <v>52</v>
      </c>
      <c r="E30" s="30">
        <f t="shared" si="0"/>
        <v>0</v>
      </c>
    </row>
    <row r="31" spans="1:5" x14ac:dyDescent="0.2">
      <c r="A31" s="20" t="s">
        <v>99</v>
      </c>
      <c r="B31" s="29" t="s">
        <v>111</v>
      </c>
      <c r="C31" s="32"/>
      <c r="D31" s="98">
        <v>1230</v>
      </c>
      <c r="E31" s="30">
        <f t="shared" si="0"/>
        <v>0</v>
      </c>
    </row>
    <row r="32" spans="1:5" ht="27.95" customHeight="1" x14ac:dyDescent="0.2">
      <c r="A32" s="92" t="s">
        <v>99</v>
      </c>
      <c r="B32" s="29" t="s">
        <v>112</v>
      </c>
      <c r="C32" s="32"/>
      <c r="D32" s="98">
        <v>1248</v>
      </c>
      <c r="E32" s="30">
        <f t="shared" si="0"/>
        <v>0</v>
      </c>
    </row>
    <row r="33" spans="1:5" x14ac:dyDescent="0.2">
      <c r="A33" s="20" t="s">
        <v>99</v>
      </c>
      <c r="B33" s="29" t="s">
        <v>113</v>
      </c>
      <c r="C33" s="32"/>
      <c r="D33" s="98">
        <v>537</v>
      </c>
      <c r="E33" s="30">
        <f t="shared" si="0"/>
        <v>0</v>
      </c>
    </row>
    <row r="35" spans="1:5" x14ac:dyDescent="0.2">
      <c r="A35" s="142" t="s">
        <v>114</v>
      </c>
      <c r="B35" s="142"/>
      <c r="C35" s="52"/>
      <c r="D35" s="52"/>
      <c r="E35" s="50"/>
    </row>
    <row r="36" spans="1:5" x14ac:dyDescent="0.2">
      <c r="A36" s="28" t="s">
        <v>1</v>
      </c>
      <c r="B36" s="28" t="s">
        <v>2</v>
      </c>
      <c r="C36" s="28" t="s">
        <v>4</v>
      </c>
      <c r="D36" s="90" t="s">
        <v>115</v>
      </c>
      <c r="E36" s="28" t="s">
        <v>3</v>
      </c>
    </row>
    <row r="37" spans="1:5" ht="12.75" customHeight="1" x14ac:dyDescent="0.2">
      <c r="A37" s="140" t="s">
        <v>116</v>
      </c>
      <c r="B37" s="141"/>
      <c r="C37" s="141"/>
      <c r="D37" s="141"/>
      <c r="E37" s="141"/>
    </row>
    <row r="38" spans="1:5" ht="30" customHeight="1" x14ac:dyDescent="0.2">
      <c r="A38" s="91" t="s">
        <v>114</v>
      </c>
      <c r="B38" s="29" t="s">
        <v>144</v>
      </c>
      <c r="C38" s="32"/>
      <c r="D38" s="28">
        <v>10</v>
      </c>
      <c r="E38" s="30">
        <f>C38*D38</f>
        <v>0</v>
      </c>
    </row>
  </sheetData>
  <sheetProtection algorithmName="SHA-512" hashValue="Z+PgsoFBqijSIWO/CQOhLA0PLqX+sfWvUHw+j9juGSsEMnm72XPCTALNG0XGY0tFF9YzGJXpNtxMMduh/58Hrw==" saltValue="+FPQ6iVyGbMFWBN51TpPLw==" spinCount="100000" sheet="1" objects="1" scenarios="1"/>
  <protectedRanges>
    <protectedRange sqref="C11:C14 C20:C33 C38" name="Optionele onderdelen_5_1"/>
    <protectedRange sqref="C11:C14 C20:C32 C32 C33 C38" name="Bereik2"/>
  </protectedRanges>
  <mergeCells count="9">
    <mergeCell ref="A37:E37"/>
    <mergeCell ref="A8:B8"/>
    <mergeCell ref="A10:E10"/>
    <mergeCell ref="A19:E19"/>
    <mergeCell ref="A1:E1"/>
    <mergeCell ref="A3:A4"/>
    <mergeCell ref="B3:E3"/>
    <mergeCell ref="B4:E4"/>
    <mergeCell ref="A35:B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GC 4.1 Regulier </vt:lpstr>
      <vt:lpstr>GC 4.1 Specialistisch</vt:lpstr>
      <vt:lpstr>GC 4.2 Sanitaire supplies</vt:lpstr>
      <vt:lpstr>Optioneel Werplekreiniging</vt:lpstr>
      <vt:lpstr>Optioneel Resterend</vt:lpstr>
    </vt:vector>
  </TitlesOfParts>
  <Company>eFormity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Diederik Bauw</dc:creator>
  <cp:lastModifiedBy>Hofs, Raymond</cp:lastModifiedBy>
  <dcterms:created xsi:type="dcterms:W3CDTF">2014-09-16T08:26:41Z</dcterms:created>
  <dcterms:modified xsi:type="dcterms:W3CDTF">2022-03-24T19:04:57Z</dcterms:modified>
</cp:coreProperties>
</file>