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roject\Aa en Hunze\2021 Milieustraat afvalstromen\02 Publiceren\"/>
    </mc:Choice>
  </mc:AlternateContent>
  <bookViews>
    <workbookView xWindow="0" yWindow="0" windowWidth="24000" windowHeight="9600"/>
  </bookViews>
  <sheets>
    <sheet name="Inschrijvingsformulier" sheetId="1" r:id="rId1"/>
    <sheet name="Blad1" sheetId="3" state="hidden" r:id="rId2"/>
    <sheet name="Blad2" sheetId="4" state="hidden" r:id="rId3"/>
  </sheets>
  <definedNames>
    <definedName name="_xlnm.Print_Area" localSheetId="0">Inschrijvingsformulier!$B$2:$F$43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S7" i="1" l="1"/>
  <c r="S8" i="1" s="1"/>
  <c r="F23" i="1"/>
  <c r="F24" i="1" s="1"/>
  <c r="F22" i="1" l="1"/>
  <c r="F21" i="1"/>
  <c r="F20" i="1"/>
  <c r="F7" i="1"/>
  <c r="F25" i="1" l="1"/>
  <c r="F8" i="1"/>
  <c r="D38" i="4"/>
  <c r="D37" i="4"/>
  <c r="D36" i="4"/>
  <c r="D35" i="4"/>
  <c r="D38" i="3" l="1"/>
  <c r="D37" i="3"/>
  <c r="D36" i="3"/>
  <c r="D35" i="3"/>
  <c r="F13" i="1" l="1"/>
  <c r="E17" i="1" s="1"/>
</calcChain>
</file>

<file path=xl/sharedStrings.xml><?xml version="1.0" encoding="utf-8"?>
<sst xmlns="http://schemas.openxmlformats.org/spreadsheetml/2006/main" count="132" uniqueCount="90">
  <si>
    <r>
      <rPr>
        <i/>
        <sz val="9"/>
        <color indexed="8"/>
        <rFont val="Verdana"/>
        <family val="2"/>
      </rPr>
      <t>A X B</t>
    </r>
    <r>
      <rPr>
        <sz val="9"/>
        <color indexed="8"/>
        <rFont val="Verdana"/>
        <family val="2"/>
      </rPr>
      <t xml:space="preserve">
Kosten per jaar</t>
    </r>
  </si>
  <si>
    <t>Naam inschrijver:</t>
  </si>
  <si>
    <t>Naam (dhr/mevr):</t>
  </si>
  <si>
    <t>Functie:</t>
  </si>
  <si>
    <t>Handtekening:</t>
  </si>
  <si>
    <t>Opwerken tot groengas, geen CO2-afvang</t>
  </si>
  <si>
    <t>Opwerken tot groengas, wel CO2-afvang</t>
  </si>
  <si>
    <t>WKK, alleen elektriciteitsproductie</t>
  </si>
  <si>
    <t>WKK, elektriciteits- en warmteproductie</t>
  </si>
  <si>
    <t>Compostproductie.</t>
  </si>
  <si>
    <t>&gt;50%</t>
  </si>
  <si>
    <t>1-10%</t>
  </si>
  <si>
    <t>11-20%</t>
  </si>
  <si>
    <t>21-30%</t>
  </si>
  <si>
    <t>31-40%</t>
  </si>
  <si>
    <t>41-50%</t>
  </si>
  <si>
    <t>Behaald milieuvoordeel: CO2-eq per ton gft</t>
  </si>
  <si>
    <t>Weging kg CO2-eq per ton compost</t>
  </si>
  <si>
    <t>Kies uw methode</t>
  </si>
  <si>
    <t>Kies aandeel afzet hoge kwaliteit compost</t>
  </si>
  <si>
    <t>Geen vergisting</t>
  </si>
  <si>
    <t>vrachtwagen 10-20 ton</t>
  </si>
  <si>
    <t>CO2 g/ton km</t>
  </si>
  <si>
    <t>CO2 g/5 ton km</t>
  </si>
  <si>
    <t xml:space="preserve">gemiddeld </t>
  </si>
  <si>
    <t>stad</t>
  </si>
  <si>
    <t xml:space="preserve">buiten </t>
  </si>
  <si>
    <t xml:space="preserve">snelweg </t>
  </si>
  <si>
    <t xml:space="preserve">Factor brandstof </t>
  </si>
  <si>
    <t xml:space="preserve">factor </t>
  </si>
  <si>
    <t>Elektrisch (groene stroom)</t>
  </si>
  <si>
    <t>Elektrisch (grijze stroom)</t>
  </si>
  <si>
    <t>Waterstof</t>
  </si>
  <si>
    <t>BIO-LNG</t>
  </si>
  <si>
    <t>BIO-CNG</t>
  </si>
  <si>
    <t>B100 (afval)</t>
  </si>
  <si>
    <t>LNG</t>
  </si>
  <si>
    <t>CNG</t>
  </si>
  <si>
    <t xml:space="preserve">Hybride </t>
  </si>
  <si>
    <t>GTL</t>
  </si>
  <si>
    <t xml:space="preserve">Diesel </t>
  </si>
  <si>
    <t>B100 (landbouw)</t>
  </si>
  <si>
    <r>
      <rPr>
        <i/>
        <sz val="9"/>
        <color indexed="8"/>
        <rFont val="Verdana"/>
        <family val="2"/>
      </rPr>
      <t>B</t>
    </r>
    <r>
      <rPr>
        <sz val="9"/>
        <color indexed="8"/>
        <rFont val="Verdana"/>
        <family val="2"/>
      </rPr>
      <t xml:space="preserve">
Verwerkingsprijs per ton</t>
    </r>
  </si>
  <si>
    <t>Inschrijfprijs</t>
  </si>
  <si>
    <t>Weging kg CO2-eq per ton GFT</t>
  </si>
  <si>
    <r>
      <rPr>
        <i/>
        <sz val="9"/>
        <color indexed="8"/>
        <rFont val="Verdana"/>
        <family val="2"/>
      </rPr>
      <t>C</t>
    </r>
    <r>
      <rPr>
        <sz val="9"/>
        <color indexed="8"/>
        <rFont val="Verdana"/>
        <family val="2"/>
      </rPr>
      <t xml:space="preserve">
Aantal kilometers
enkele reis*</t>
    </r>
  </si>
  <si>
    <t>Aldus naar waarheid opgemaakt te ................... op …................. 2021</t>
  </si>
  <si>
    <t>* hoeveelheden zijn indicatief, er kunnen geen rechten aan ontleend worden.</t>
  </si>
  <si>
    <r>
      <rPr>
        <i/>
        <sz val="9"/>
        <color indexed="8"/>
        <rFont val="Verdana"/>
        <family val="2"/>
      </rPr>
      <t>A*</t>
    </r>
    <r>
      <rPr>
        <sz val="9"/>
        <color indexed="8"/>
        <rFont val="Verdana"/>
        <family val="2"/>
      </rPr>
      <t xml:space="preserve">
aantal tonnen per jaar (indicatief) </t>
    </r>
  </si>
  <si>
    <t>Kosten transport naar de verwerkingslocatie of overslaglocatie</t>
  </si>
  <si>
    <t>Puntenscore</t>
  </si>
  <si>
    <t>Gunningcriterium Maatschappelijk Verantwoord Ondernemen*</t>
  </si>
  <si>
    <t>Antwoord (keuzemenu)</t>
  </si>
  <si>
    <t>Beschikt uw onderneming over een geldig certificaat voor een milieumanagemenstsysteem (ISO 14001)?</t>
  </si>
  <si>
    <t>nee</t>
  </si>
  <si>
    <t>Beschikt uw onderneming over een geldig certificaat voor de MVO prestatieladder (trede 1 t/m 5)?</t>
  </si>
  <si>
    <r>
      <t>Beschikt uw onderneming over een geldig certificaat voor de CO</t>
    </r>
    <r>
      <rPr>
        <vertAlign val="subscript"/>
        <sz val="9"/>
        <color indexed="8"/>
        <rFont val="Verdana"/>
        <family val="2"/>
      </rPr>
      <t>2</t>
    </r>
    <r>
      <rPr>
        <sz val="9"/>
        <color indexed="8"/>
        <rFont val="Verdana"/>
        <family val="2"/>
      </rPr>
      <t xml:space="preserve"> prestatieladder (trede 1 t/m 5)?</t>
    </r>
  </si>
  <si>
    <t>Beschikt uw onderneming over een geldig certificaat voor de PSO prestatieladder (trede 1 t/m 3)?</t>
  </si>
  <si>
    <t>Nee</t>
  </si>
  <si>
    <t>Ja, Keurcompost klasse C</t>
  </si>
  <si>
    <t>Ja, Keurcompost klasse B</t>
  </si>
  <si>
    <t>Ja, Keurcompost klasse A</t>
  </si>
  <si>
    <t>ja</t>
  </si>
  <si>
    <t>ja, trede 1</t>
  </si>
  <si>
    <t>ja, trede 4</t>
  </si>
  <si>
    <t>ja, trede 5</t>
  </si>
  <si>
    <t>Naam, adres en postcode van de verwerkings locatie</t>
  </si>
  <si>
    <t>ja, trede 2</t>
  </si>
  <si>
    <t>ja, trede 3</t>
  </si>
  <si>
    <t>Totale inschrijfprijs per jaar (X+Y)</t>
  </si>
  <si>
    <t>euro/jaar is 65 punten</t>
  </si>
  <si>
    <t>is 1%</t>
  </si>
  <si>
    <t>dus per 1% 0,5 punt</t>
  </si>
  <si>
    <t>Verwerkingskosten-alle kosten na ontvangst op de opgegeven locatie</t>
  </si>
  <si>
    <r>
      <rPr>
        <i/>
        <sz val="9"/>
        <color indexed="8"/>
        <rFont val="Verdana"/>
        <family val="2"/>
      </rPr>
      <t>A</t>
    </r>
    <r>
      <rPr>
        <sz val="9"/>
        <color indexed="8"/>
        <rFont val="Verdana"/>
        <family val="2"/>
      </rPr>
      <t xml:space="preserve">
aantal transporten per jaar (indicatief) </t>
    </r>
  </si>
  <si>
    <r>
      <rPr>
        <i/>
        <sz val="9"/>
        <color indexed="8"/>
        <rFont val="Verdana"/>
        <family val="2"/>
      </rPr>
      <t>B</t>
    </r>
    <r>
      <rPr>
        <sz val="9"/>
        <color indexed="8"/>
        <rFont val="Verdana"/>
        <family val="2"/>
      </rPr>
      <t xml:space="preserve">
Kosten per uur</t>
    </r>
  </si>
  <si>
    <r>
      <rPr>
        <i/>
        <sz val="9"/>
        <color indexed="8"/>
        <rFont val="Verdana"/>
        <family val="2"/>
      </rPr>
      <t>A X B X ((C X 2)/60+0,25)**</t>
    </r>
    <r>
      <rPr>
        <sz val="9"/>
        <color indexed="8"/>
        <rFont val="Verdana"/>
        <family val="2"/>
      </rPr>
      <t xml:space="preserve">
Kosten per jaar</t>
    </r>
  </si>
  <si>
    <t>**de reistijd wordt bepaald met een gemiddelde snelheid van 60 km/uur en 15 minuten lostijd op de opgegeven loslocatie (overslagstation of verwerkingslocatie)</t>
  </si>
  <si>
    <r>
      <t xml:space="preserve">Transportkosten naar de loslocatie (transport door opdrachtgever)
</t>
    </r>
    <r>
      <rPr>
        <sz val="9"/>
        <rFont val="Verdana"/>
        <family val="2"/>
      </rPr>
      <t>(</t>
    </r>
    <r>
      <rPr>
        <i/>
        <sz val="9"/>
        <rFont val="Verdana"/>
        <family val="2"/>
      </rPr>
      <t>Indien de afstand naar een verwerkingslocatie groter is dan 50 km dient een overslaglocatie opgegeven te worden. De kosten voor overslag en vervolgtransport dienen dan in de verwerkingskosten te zijn opgenomen).</t>
    </r>
  </si>
  <si>
    <t>Totale verwerkingskosten (X), kosten voor opdrachtnemer</t>
  </si>
  <si>
    <t>Totale transportkosten (Y), kosten voor opdrachtgever</t>
  </si>
  <si>
    <t>*U dient bij inschrijving de certificaten of bewijsmiddelen voor gelijkwaardigheid in te dienen. Indien deze ontbreken is uw score 0.                                  Uw score =</t>
  </si>
  <si>
    <t>Perceel 2 Verwerken van bouw en sloopafval</t>
  </si>
  <si>
    <t>Verwerkingskosten voor het bouw- en sloopafval</t>
  </si>
  <si>
    <t xml:space="preserve">Gegevens verwerkingsinrichting </t>
  </si>
  <si>
    <r>
      <t xml:space="preserve">Gegevens overslaglocatie </t>
    </r>
    <r>
      <rPr>
        <sz val="10"/>
        <color indexed="8"/>
        <rFont val="Verdana"/>
        <family val="2"/>
      </rPr>
      <t>(indien van toepassing)*</t>
    </r>
  </si>
  <si>
    <t>Naam, adres en postcode van de overslag locatie</t>
  </si>
  <si>
    <t>* te bepalen met routenet, snelste route, vrachtauto 40T, vanaf Spekstoep 27, 9461 AL Gieten (het afvalbrengstation)</t>
  </si>
  <si>
    <t>*De transportafstand vanaf 9461 AL mag niet groter zijn dan 50 km, te berekenen met routenet, snelste route, truck 40T. Indien nodig kan een overslaglocatie worden ingezet.</t>
  </si>
  <si>
    <t>Toeslag op de puntenscore 33% (de totaalscore komt hiemee op 4/3e * de puntenscore)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</si>
</sst>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quot;€&quot;\ #,##0.00_-"/>
    <numFmt numFmtId="166" formatCode="0.0"/>
    <numFmt numFmtId="167" formatCode="#,##0.0"/>
  </numFmts>
  <fonts count="23" x14ac:knownFonts="1">
    <font>
      <sz val="11"/>
      <color theme="1"/>
      <name val="Calibri"/>
      <family val="2"/>
      <scheme val="minor"/>
    </font>
    <font>
      <b/>
      <sz val="12"/>
      <color indexed="8"/>
      <name val="Verdana"/>
      <family val="2"/>
    </font>
    <font>
      <b/>
      <sz val="16"/>
      <color indexed="8"/>
      <name val="Verdana"/>
      <family val="2"/>
    </font>
    <font>
      <sz val="9"/>
      <color indexed="8"/>
      <name val="Verdana"/>
      <family val="2"/>
    </font>
    <font>
      <b/>
      <sz val="11"/>
      <color indexed="8"/>
      <name val="Verdana"/>
      <family val="2"/>
    </font>
    <font>
      <b/>
      <sz val="9"/>
      <color indexed="8"/>
      <name val="Verdana"/>
      <family val="2"/>
    </font>
    <font>
      <sz val="9"/>
      <color indexed="10"/>
      <name val="Verdana"/>
      <family val="2"/>
    </font>
    <font>
      <b/>
      <sz val="11"/>
      <color indexed="10"/>
      <name val="Verdana"/>
      <family val="2"/>
    </font>
    <font>
      <i/>
      <sz val="9"/>
      <color indexed="8"/>
      <name val="Verdana"/>
      <family val="2"/>
    </font>
    <font>
      <b/>
      <sz val="9"/>
      <name val="Verdana"/>
      <family val="2"/>
    </font>
    <font>
      <sz val="9"/>
      <name val="Verdana"/>
      <family val="2"/>
    </font>
    <font>
      <b/>
      <sz val="10"/>
      <color indexed="8"/>
      <name val="Verdana"/>
      <family val="2"/>
    </font>
    <font>
      <sz val="10"/>
      <color indexed="8"/>
      <name val="Verdana"/>
      <family val="2"/>
    </font>
    <font>
      <sz val="9"/>
      <color rgb="FF000000"/>
      <name val="Verdana"/>
      <family val="2"/>
    </font>
    <font>
      <sz val="11"/>
      <color theme="1"/>
      <name val="Calibri"/>
      <family val="2"/>
      <scheme val="minor"/>
    </font>
    <font>
      <b/>
      <sz val="14"/>
      <color indexed="8"/>
      <name val="Verdana"/>
      <family val="2"/>
    </font>
    <font>
      <sz val="8"/>
      <color indexed="8"/>
      <name val="Verdana"/>
      <family val="2"/>
    </font>
    <font>
      <i/>
      <sz val="11"/>
      <color theme="1"/>
      <name val="Calibri"/>
      <family val="2"/>
      <scheme val="minor"/>
    </font>
    <font>
      <i/>
      <sz val="9"/>
      <name val="Verdana"/>
      <family val="2"/>
    </font>
    <font>
      <i/>
      <sz val="10"/>
      <color indexed="8"/>
      <name val="Verdana"/>
      <family val="2"/>
    </font>
    <font>
      <sz val="11"/>
      <color indexed="8"/>
      <name val="Calibri"/>
      <family val="2"/>
    </font>
    <font>
      <vertAlign val="subscript"/>
      <sz val="9"/>
      <color indexed="8"/>
      <name val="Verdana"/>
      <family val="2"/>
    </font>
    <font>
      <sz val="9"/>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FF"/>
        <bgColor indexed="64"/>
      </patternFill>
    </fill>
    <fill>
      <patternFill patternType="solid">
        <fgColor theme="9" tint="0.59999389629810485"/>
        <bgColor indexed="64"/>
      </patternFill>
    </fill>
  </fills>
  <borders count="39">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9" fontId="14" fillId="0" borderId="0" applyFont="0" applyFill="0" applyBorder="0" applyAlignment="0" applyProtection="0"/>
  </cellStyleXfs>
  <cellXfs count="142">
    <xf numFmtId="0" fontId="0" fillId="0" borderId="0" xfId="0"/>
    <xf numFmtId="0" fontId="2" fillId="0" borderId="0" xfId="0" applyFont="1" applyBorder="1" applyAlignment="1" applyProtection="1">
      <alignment horizontal="center" wrapText="1"/>
    </xf>
    <xf numFmtId="0" fontId="3" fillId="0" borderId="0" xfId="0" applyFont="1" applyBorder="1" applyProtection="1"/>
    <xf numFmtId="0" fontId="4" fillId="0" borderId="0" xfId="0" applyFont="1" applyBorder="1" applyProtection="1"/>
    <xf numFmtId="0" fontId="3" fillId="0" borderId="0" xfId="0" applyFont="1" applyBorder="1" applyAlignment="1" applyProtection="1"/>
    <xf numFmtId="164" fontId="6" fillId="0" borderId="0" xfId="0" applyNumberFormat="1" applyFont="1" applyBorder="1" applyProtection="1"/>
    <xf numFmtId="164" fontId="3" fillId="0" borderId="0" xfId="0" applyNumberFormat="1" applyFont="1" applyBorder="1" applyProtection="1"/>
    <xf numFmtId="1" fontId="4" fillId="0" borderId="0" xfId="0" applyNumberFormat="1" applyFont="1" applyBorder="1" applyAlignment="1" applyProtection="1"/>
    <xf numFmtId="164" fontId="3" fillId="0" borderId="0" xfId="0" applyNumberFormat="1" applyFont="1" applyFill="1" applyBorder="1" applyProtection="1"/>
    <xf numFmtId="1" fontId="4" fillId="0" borderId="1" xfId="0" applyNumberFormat="1" applyFont="1" applyBorder="1" applyAlignment="1" applyProtection="1">
      <alignment horizontal="center"/>
    </xf>
    <xf numFmtId="1" fontId="4" fillId="0" borderId="0" xfId="0" applyNumberFormat="1" applyFont="1" applyFill="1" applyBorder="1" applyAlignment="1" applyProtection="1">
      <alignment horizontal="center"/>
    </xf>
    <xf numFmtId="0" fontId="4" fillId="2" borderId="2" xfId="0" applyFont="1" applyFill="1" applyBorder="1" applyAlignment="1" applyProtection="1">
      <alignment vertical="top"/>
    </xf>
    <xf numFmtId="0" fontId="4" fillId="2" borderId="3" xfId="0" applyFont="1" applyFill="1" applyBorder="1" applyAlignment="1" applyProtection="1">
      <alignment vertical="top"/>
    </xf>
    <xf numFmtId="0" fontId="4" fillId="2" borderId="4" xfId="0" applyFont="1" applyFill="1" applyBorder="1" applyAlignment="1" applyProtection="1">
      <alignment vertical="top"/>
    </xf>
    <xf numFmtId="1" fontId="7" fillId="0" borderId="0" xfId="0" applyNumberFormat="1" applyFont="1" applyBorder="1" applyProtection="1"/>
    <xf numFmtId="1" fontId="4" fillId="0" borderId="0" xfId="0" applyNumberFormat="1" applyFont="1" applyFill="1" applyBorder="1" applyProtection="1"/>
    <xf numFmtId="0" fontId="5" fillId="0" borderId="7" xfId="0" applyFont="1" applyBorder="1" applyAlignment="1" applyProtection="1">
      <alignment vertical="top" wrapText="1"/>
    </xf>
    <xf numFmtId="164" fontId="3" fillId="0" borderId="7" xfId="0" applyNumberFormat="1" applyFont="1" applyBorder="1" applyAlignment="1" applyProtection="1">
      <alignment horizontal="center" vertical="top" wrapText="1"/>
    </xf>
    <xf numFmtId="164" fontId="3" fillId="0" borderId="10" xfId="0" applyNumberFormat="1" applyFont="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0" fontId="3" fillId="0" borderId="11" xfId="0" applyFont="1" applyBorder="1" applyAlignment="1" applyProtection="1">
      <alignment wrapText="1"/>
    </xf>
    <xf numFmtId="164" fontId="3" fillId="3" borderId="11" xfId="0" applyNumberFormat="1" applyFont="1" applyFill="1" applyBorder="1" applyAlignment="1" applyProtection="1">
      <alignment horizontal="center"/>
      <protection locked="0"/>
    </xf>
    <xf numFmtId="164" fontId="3" fillId="0" borderId="14" xfId="0" applyNumberFormat="1" applyFont="1" applyFill="1" applyBorder="1" applyProtection="1"/>
    <xf numFmtId="164" fontId="3" fillId="0" borderId="0" xfId="0" applyNumberFormat="1" applyFont="1" applyFill="1" applyBorder="1" applyAlignment="1" applyProtection="1">
      <alignment horizontal="center"/>
    </xf>
    <xf numFmtId="0" fontId="5" fillId="0" borderId="15" xfId="0" applyFont="1" applyBorder="1" applyAlignment="1" applyProtection="1">
      <alignment wrapText="1"/>
    </xf>
    <xf numFmtId="3" fontId="3" fillId="0" borderId="16" xfId="0" applyNumberFormat="1" applyFont="1" applyBorder="1" applyAlignment="1" applyProtection="1">
      <alignment horizontal="center"/>
    </xf>
    <xf numFmtId="3" fontId="3" fillId="0" borderId="17" xfId="0" applyNumberFormat="1" applyFont="1" applyBorder="1" applyAlignment="1" applyProtection="1">
      <alignment horizontal="center"/>
    </xf>
    <xf numFmtId="164" fontId="3" fillId="0" borderId="15" xfId="0" applyNumberFormat="1" applyFont="1" applyFill="1" applyBorder="1" applyAlignment="1" applyProtection="1">
      <alignment horizontal="center"/>
    </xf>
    <xf numFmtId="164" fontId="5" fillId="0" borderId="18" xfId="0" applyNumberFormat="1" applyFont="1" applyFill="1" applyBorder="1" applyProtection="1"/>
    <xf numFmtId="0" fontId="3" fillId="0" borderId="0" xfId="0" applyFont="1" applyBorder="1" applyAlignment="1" applyProtection="1">
      <alignment wrapText="1"/>
    </xf>
    <xf numFmtId="3" fontId="3" fillId="0" borderId="0" xfId="0" applyNumberFormat="1" applyFont="1" applyBorder="1" applyAlignment="1" applyProtection="1">
      <alignment horizontal="center"/>
    </xf>
    <xf numFmtId="0" fontId="9" fillId="0" borderId="5" xfId="0" applyFont="1" applyBorder="1" applyAlignment="1" applyProtection="1">
      <alignment vertical="top" wrapText="1"/>
    </xf>
    <xf numFmtId="0" fontId="3" fillId="0" borderId="19" xfId="0" applyFont="1" applyBorder="1" applyAlignment="1" applyProtection="1">
      <alignment horizontal="center" vertical="top" wrapText="1"/>
    </xf>
    <xf numFmtId="0" fontId="3" fillId="0" borderId="10" xfId="0" applyFont="1" applyBorder="1" applyAlignment="1" applyProtection="1">
      <alignment horizontal="center" vertical="top" wrapText="1"/>
    </xf>
    <xf numFmtId="1" fontId="3" fillId="0" borderId="0" xfId="0" applyNumberFormat="1" applyFont="1" applyFill="1" applyBorder="1" applyAlignment="1" applyProtection="1">
      <alignment horizontal="center" vertical="top" wrapText="1"/>
    </xf>
    <xf numFmtId="0" fontId="10" fillId="0" borderId="11" xfId="0" applyFont="1" applyBorder="1" applyAlignment="1" applyProtection="1">
      <alignment wrapText="1"/>
    </xf>
    <xf numFmtId="166" fontId="10" fillId="4" borderId="11" xfId="0" applyNumberFormat="1" applyFont="1" applyFill="1" applyBorder="1" applyAlignment="1" applyProtection="1">
      <alignment horizontal="center"/>
      <protection locked="0"/>
    </xf>
    <xf numFmtId="1" fontId="10" fillId="0" borderId="0" xfId="0" applyNumberFormat="1" applyFont="1" applyFill="1" applyBorder="1" applyAlignment="1" applyProtection="1">
      <alignment horizontal="center"/>
    </xf>
    <xf numFmtId="164" fontId="10" fillId="0" borderId="15" xfId="0" applyNumberFormat="1" applyFont="1" applyBorder="1" applyProtection="1"/>
    <xf numFmtId="164" fontId="5" fillId="0" borderId="18" xfId="0" applyNumberFormat="1" applyFont="1" applyBorder="1" applyProtection="1"/>
    <xf numFmtId="1" fontId="10" fillId="0" borderId="0" xfId="0" applyNumberFormat="1" applyFont="1" applyFill="1" applyBorder="1" applyAlignment="1" applyProtection="1">
      <alignment horizontal="center" vertical="top" wrapText="1"/>
    </xf>
    <xf numFmtId="0" fontId="5" fillId="0" borderId="0" xfId="0" applyFont="1" applyBorder="1" applyAlignment="1" applyProtection="1">
      <alignment horizontal="left"/>
    </xf>
    <xf numFmtId="164" fontId="10" fillId="0" borderId="0" xfId="0" applyNumberFormat="1" applyFont="1" applyBorder="1" applyProtection="1"/>
    <xf numFmtId="164" fontId="5" fillId="0" borderId="0" xfId="0" applyNumberFormat="1" applyFont="1" applyBorder="1" applyProtection="1"/>
    <xf numFmtId="3" fontId="10" fillId="0" borderId="0" xfId="0" applyNumberFormat="1" applyFont="1" applyBorder="1" applyProtection="1"/>
    <xf numFmtId="164" fontId="10" fillId="0" borderId="0" xfId="0" applyNumberFormat="1" applyFont="1" applyFill="1" applyBorder="1" applyProtection="1"/>
    <xf numFmtId="0" fontId="5" fillId="0" borderId="0" xfId="0" applyFont="1" applyBorder="1" applyProtection="1"/>
    <xf numFmtId="164" fontId="9" fillId="0" borderId="0" xfId="0" applyNumberFormat="1" applyFont="1" applyBorder="1" applyAlignment="1" applyProtection="1">
      <alignment horizontal="right"/>
    </xf>
    <xf numFmtId="164" fontId="9" fillId="0" borderId="0" xfId="0" applyNumberFormat="1" applyFont="1" applyFill="1" applyBorder="1" applyAlignment="1" applyProtection="1">
      <alignment horizontal="right"/>
    </xf>
    <xf numFmtId="0" fontId="11" fillId="0" borderId="26" xfId="0" applyFont="1" applyFill="1" applyBorder="1" applyAlignment="1" applyProtection="1">
      <alignment vertical="top"/>
    </xf>
    <xf numFmtId="0" fontId="12" fillId="0" borderId="31" xfId="0" applyFont="1" applyFill="1" applyBorder="1" applyAlignment="1" applyProtection="1">
      <alignment vertical="top"/>
    </xf>
    <xf numFmtId="0" fontId="12" fillId="0" borderId="27" xfId="0" applyFont="1" applyFill="1" applyBorder="1" applyAlignment="1" applyProtection="1">
      <alignment vertical="top"/>
    </xf>
    <xf numFmtId="1" fontId="12" fillId="0" borderId="27" xfId="0" applyNumberFormat="1" applyFont="1" applyFill="1" applyBorder="1" applyAlignment="1" applyProtection="1">
      <alignment horizontal="center"/>
    </xf>
    <xf numFmtId="1" fontId="12" fillId="0" borderId="28" xfId="0" applyNumberFormat="1" applyFont="1" applyFill="1" applyBorder="1" applyAlignment="1" applyProtection="1">
      <alignment horizontal="center"/>
    </xf>
    <xf numFmtId="0" fontId="3" fillId="0" borderId="0" xfId="0" applyFont="1" applyProtection="1"/>
    <xf numFmtId="164" fontId="3" fillId="0" borderId="0" xfId="0" applyNumberFormat="1" applyFont="1" applyProtection="1"/>
    <xf numFmtId="0" fontId="3" fillId="0" borderId="11" xfId="0" applyFont="1" applyBorder="1" applyAlignment="1" applyProtection="1">
      <alignment vertical="center"/>
    </xf>
    <xf numFmtId="0" fontId="3" fillId="0" borderId="12" xfId="0" applyFont="1" applyBorder="1" applyAlignment="1" applyProtection="1">
      <alignment horizontal="center" vertical="center"/>
    </xf>
    <xf numFmtId="0" fontId="3" fillId="0" borderId="29" xfId="0" applyFont="1" applyBorder="1" applyAlignment="1" applyProtection="1">
      <alignment horizontal="center" vertical="center"/>
    </xf>
    <xf numFmtId="0" fontId="3" fillId="0" borderId="30" xfId="0" applyFont="1" applyBorder="1" applyAlignment="1" applyProtection="1">
      <alignment horizontal="center" vertical="center"/>
    </xf>
    <xf numFmtId="164" fontId="6" fillId="0" borderId="0" xfId="0" applyNumberFormat="1" applyFont="1" applyProtection="1"/>
    <xf numFmtId="0" fontId="3" fillId="0" borderId="15" xfId="0" applyFont="1" applyBorder="1" applyAlignment="1" applyProtection="1">
      <alignment vertical="top"/>
    </xf>
    <xf numFmtId="0" fontId="3" fillId="0" borderId="20" xfId="0" applyFont="1" applyBorder="1" applyProtection="1"/>
    <xf numFmtId="0" fontId="3" fillId="0" borderId="20" xfId="0" applyFont="1" applyBorder="1" applyAlignment="1" applyProtection="1">
      <alignment horizontal="right"/>
    </xf>
    <xf numFmtId="0" fontId="3" fillId="0" borderId="20" xfId="0" applyFont="1" applyBorder="1" applyAlignment="1" applyProtection="1">
      <alignment wrapText="1"/>
    </xf>
    <xf numFmtId="164" fontId="9" fillId="0" borderId="0" xfId="0" applyNumberFormat="1" applyFont="1" applyFill="1" applyBorder="1" applyAlignment="1" applyProtection="1">
      <alignment horizontal="right"/>
    </xf>
    <xf numFmtId="0" fontId="1" fillId="0" borderId="0" xfId="0" applyFont="1" applyAlignment="1" applyProtection="1">
      <alignment horizontal="left" wrapText="1"/>
    </xf>
    <xf numFmtId="9" fontId="3" fillId="0" borderId="20" xfId="1" applyFont="1" applyBorder="1" applyProtection="1"/>
    <xf numFmtId="0" fontId="10" fillId="0" borderId="32" xfId="0" applyFont="1" applyBorder="1" applyAlignment="1" applyProtection="1">
      <alignment horizontal="right" vertical="top" wrapText="1"/>
    </xf>
    <xf numFmtId="3" fontId="10" fillId="0" borderId="20" xfId="0" applyNumberFormat="1" applyFont="1" applyBorder="1" applyAlignment="1" applyProtection="1">
      <alignment horizontal="center"/>
    </xf>
    <xf numFmtId="165" fontId="3" fillId="0" borderId="14" xfId="0" applyNumberFormat="1" applyFont="1" applyFill="1" applyBorder="1" applyAlignment="1" applyProtection="1">
      <alignment horizontal="center"/>
    </xf>
    <xf numFmtId="164" fontId="3" fillId="5" borderId="7" xfId="0" applyNumberFormat="1" applyFont="1" applyFill="1" applyBorder="1" applyAlignment="1" applyProtection="1">
      <alignment horizontal="center" vertical="top" wrapText="1"/>
    </xf>
    <xf numFmtId="0" fontId="2" fillId="0" borderId="0" xfId="0" applyFont="1" applyBorder="1" applyAlignment="1" applyProtection="1">
      <alignment horizontal="left" wrapText="1"/>
    </xf>
    <xf numFmtId="0" fontId="12" fillId="0" borderId="0" xfId="0" applyFont="1" applyFill="1" applyBorder="1" applyAlignment="1" applyProtection="1">
      <alignment vertical="top"/>
    </xf>
    <xf numFmtId="1" fontId="12"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wrapText="1"/>
    </xf>
    <xf numFmtId="0" fontId="3" fillId="0" borderId="20" xfId="0" applyFont="1" applyBorder="1" applyAlignment="1" applyProtection="1">
      <alignment horizontal="right"/>
    </xf>
    <xf numFmtId="0" fontId="16" fillId="0" borderId="0" xfId="0" applyFont="1" applyBorder="1" applyProtection="1"/>
    <xf numFmtId="164" fontId="9" fillId="0" borderId="0" xfId="0" applyNumberFormat="1" applyFont="1" applyFill="1" applyBorder="1" applyAlignment="1" applyProtection="1">
      <alignment horizontal="right"/>
    </xf>
    <xf numFmtId="0" fontId="8" fillId="0" borderId="0" xfId="0" applyFont="1" applyBorder="1" applyAlignment="1" applyProtection="1">
      <alignment horizontal="left"/>
    </xf>
    <xf numFmtId="0" fontId="19" fillId="0" borderId="0" xfId="0" applyFont="1" applyFill="1" applyBorder="1" applyAlignment="1" applyProtection="1">
      <alignment vertical="top"/>
    </xf>
    <xf numFmtId="164" fontId="12" fillId="0" borderId="0" xfId="0" applyNumberFormat="1" applyFont="1" applyFill="1" applyBorder="1" applyAlignment="1" applyProtection="1">
      <alignment horizontal="center"/>
      <protection locked="0"/>
    </xf>
    <xf numFmtId="49" fontId="3" fillId="4" borderId="33" xfId="0" applyNumberFormat="1" applyFont="1" applyFill="1" applyBorder="1" applyAlignment="1" applyProtection="1">
      <alignment horizontal="center"/>
    </xf>
    <xf numFmtId="0" fontId="22" fillId="0" borderId="0" xfId="0" applyFont="1" applyBorder="1" applyAlignment="1">
      <alignment vertical="center" wrapText="1"/>
    </xf>
    <xf numFmtId="0" fontId="22" fillId="0" borderId="0" xfId="0" applyFont="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quotePrefix="1"/>
    <xf numFmtId="0" fontId="5" fillId="7" borderId="34" xfId="0" applyNumberFormat="1" applyFont="1" applyFill="1" applyBorder="1" applyAlignment="1" applyProtection="1">
      <alignment horizontal="center" wrapText="1"/>
    </xf>
    <xf numFmtId="0" fontId="20" fillId="8" borderId="35" xfId="0" applyNumberFormat="1" applyFont="1" applyFill="1" applyBorder="1" applyAlignment="1" applyProtection="1">
      <alignment horizontal="right"/>
    </xf>
    <xf numFmtId="0" fontId="3" fillId="0" borderId="0" xfId="0" applyFont="1" applyBorder="1" applyAlignment="1" applyProtection="1">
      <alignment horizontal="center"/>
    </xf>
    <xf numFmtId="0" fontId="5" fillId="7" borderId="19" xfId="0" applyNumberFormat="1" applyFont="1" applyFill="1" applyBorder="1" applyAlignment="1" applyProtection="1">
      <alignment horizontal="center" wrapText="1"/>
    </xf>
    <xf numFmtId="9" fontId="3" fillId="0" borderId="0" xfId="0" applyNumberFormat="1" applyFont="1" applyBorder="1" applyProtection="1"/>
    <xf numFmtId="9" fontId="3" fillId="0" borderId="0" xfId="0" applyNumberFormat="1" applyFont="1" applyProtection="1"/>
    <xf numFmtId="0" fontId="8" fillId="0" borderId="0" xfId="0" applyNumberFormat="1" applyFont="1" applyFill="1" applyBorder="1" applyAlignment="1" applyProtection="1">
      <alignment horizontal="left" wrapText="1"/>
    </xf>
    <xf numFmtId="0" fontId="0" fillId="0" borderId="0" xfId="0" applyAlignment="1">
      <alignment horizontal="left" wrapText="1"/>
    </xf>
    <xf numFmtId="0" fontId="3" fillId="0" borderId="11" xfId="0" applyNumberFormat="1" applyFont="1" applyFill="1" applyBorder="1" applyAlignment="1" applyProtection="1">
      <alignment wrapText="1"/>
    </xf>
    <xf numFmtId="0" fontId="3" fillId="0" borderId="33" xfId="0" applyNumberFormat="1" applyFont="1" applyFill="1" applyBorder="1" applyAlignment="1" applyProtection="1">
      <alignment wrapText="1"/>
    </xf>
    <xf numFmtId="0" fontId="0" fillId="0" borderId="33" xfId="0" applyBorder="1" applyAlignment="1"/>
    <xf numFmtId="0" fontId="3" fillId="0" borderId="15" xfId="0" applyNumberFormat="1" applyFont="1" applyFill="1" applyBorder="1" applyAlignment="1" applyProtection="1">
      <alignment wrapText="1"/>
    </xf>
    <xf numFmtId="0" fontId="3" fillId="0" borderId="37" xfId="0" applyNumberFormat="1" applyFont="1" applyFill="1" applyBorder="1" applyAlignment="1" applyProtection="1">
      <alignment wrapText="1"/>
    </xf>
    <xf numFmtId="0" fontId="0" fillId="0" borderId="37" xfId="0" applyBorder="1" applyAlignment="1"/>
    <xf numFmtId="0" fontId="5" fillId="7" borderId="7" xfId="0" applyNumberFormat="1" applyFont="1" applyFill="1" applyBorder="1" applyAlignment="1" applyProtection="1">
      <alignment wrapText="1"/>
    </xf>
    <xf numFmtId="0" fontId="5" fillId="7" borderId="19" xfId="0" applyNumberFormat="1" applyFont="1" applyFill="1" applyBorder="1" applyAlignment="1" applyProtection="1">
      <alignment wrapText="1"/>
    </xf>
    <xf numFmtId="0" fontId="0" fillId="0" borderId="19" xfId="0" applyBorder="1" applyAlignment="1">
      <alignment wrapText="1"/>
    </xf>
    <xf numFmtId="0" fontId="5" fillId="6" borderId="2" xfId="0" applyFont="1" applyFill="1" applyBorder="1" applyAlignment="1" applyProtection="1">
      <alignment horizontal="left"/>
    </xf>
    <xf numFmtId="0" fontId="5" fillId="6" borderId="3" xfId="0" applyFont="1" applyFill="1" applyBorder="1" applyAlignment="1" applyProtection="1">
      <alignment horizontal="left"/>
    </xf>
    <xf numFmtId="0" fontId="5" fillId="6" borderId="4" xfId="0" applyFont="1" applyFill="1" applyBorder="1" applyAlignment="1" applyProtection="1">
      <alignment horizontal="left"/>
    </xf>
    <xf numFmtId="164" fontId="9" fillId="6" borderId="2" xfId="0" applyNumberFormat="1" applyFont="1" applyFill="1" applyBorder="1" applyAlignment="1" applyProtection="1">
      <alignment horizontal="right"/>
    </xf>
    <xf numFmtId="164" fontId="9" fillId="6" borderId="4" xfId="0" applyNumberFormat="1" applyFont="1" applyFill="1" applyBorder="1" applyAlignment="1" applyProtection="1">
      <alignment horizontal="right"/>
    </xf>
    <xf numFmtId="0" fontId="3" fillId="0" borderId="8"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3" fontId="0" fillId="0" borderId="12" xfId="0" applyNumberFormat="1" applyBorder="1" applyAlignment="1" applyProtection="1">
      <alignment horizontal="center"/>
    </xf>
    <xf numFmtId="3" fontId="0" fillId="0" borderId="13" xfId="0" applyNumberFormat="1" applyBorder="1" applyAlignment="1" applyProtection="1">
      <alignment horizontal="center"/>
    </xf>
    <xf numFmtId="0" fontId="5" fillId="0" borderId="15" xfId="0" applyFont="1" applyBorder="1" applyAlignment="1" applyProtection="1">
      <alignment horizontal="left"/>
    </xf>
    <xf numFmtId="0" fontId="5" fillId="0" borderId="21" xfId="0" applyFont="1" applyBorder="1" applyAlignment="1" applyProtection="1">
      <alignment horizontal="left"/>
    </xf>
    <xf numFmtId="0" fontId="5" fillId="0" borderId="18" xfId="0" applyFont="1" applyBorder="1" applyAlignment="1" applyProtection="1">
      <alignment horizontal="left"/>
    </xf>
    <xf numFmtId="0" fontId="8" fillId="0" borderId="27" xfId="0" applyFont="1" applyBorder="1" applyAlignment="1" applyProtection="1">
      <alignment wrapText="1"/>
    </xf>
    <xf numFmtId="0" fontId="17" fillId="0" borderId="27" xfId="0" applyFont="1" applyBorder="1" applyAlignment="1"/>
    <xf numFmtId="1" fontId="4" fillId="2" borderId="5" xfId="0" applyNumberFormat="1" applyFont="1" applyFill="1" applyBorder="1" applyAlignment="1" applyProtection="1">
      <alignment horizontal="center"/>
    </xf>
    <xf numFmtId="1" fontId="4" fillId="2" borderId="6" xfId="0" applyNumberFormat="1" applyFont="1" applyFill="1" applyBorder="1" applyAlignment="1" applyProtection="1">
      <alignment horizontal="center"/>
    </xf>
    <xf numFmtId="0" fontId="15" fillId="0" borderId="0" xfId="0" applyFont="1" applyAlignment="1" applyProtection="1">
      <alignment horizontal="left" vertical="center" wrapText="1"/>
    </xf>
    <xf numFmtId="0" fontId="0" fillId="0" borderId="0" xfId="0" applyAlignment="1">
      <alignment vertical="center" wrapText="1"/>
    </xf>
    <xf numFmtId="1" fontId="4" fillId="0" borderId="0" xfId="0" applyNumberFormat="1" applyFont="1" applyFill="1" applyBorder="1" applyAlignment="1" applyProtection="1">
      <alignment horizontal="center"/>
    </xf>
    <xf numFmtId="164" fontId="9" fillId="0" borderId="0" xfId="0" applyNumberFormat="1" applyFont="1" applyFill="1" applyBorder="1" applyAlignment="1" applyProtection="1">
      <alignment horizontal="right"/>
    </xf>
    <xf numFmtId="0" fontId="13" fillId="0" borderId="0" xfId="0" applyFont="1" applyFill="1" applyBorder="1" applyAlignment="1" applyProtection="1">
      <alignment horizontal="center" vertical="center"/>
    </xf>
    <xf numFmtId="0" fontId="3" fillId="3" borderId="12"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164" fontId="12" fillId="3" borderId="24" xfId="0" applyNumberFormat="1" applyFont="1" applyFill="1" applyBorder="1" applyAlignment="1" applyProtection="1">
      <alignment horizontal="center"/>
      <protection locked="0"/>
    </xf>
    <xf numFmtId="164" fontId="12" fillId="3" borderId="25" xfId="0" applyNumberFormat="1" applyFont="1" applyFill="1" applyBorder="1" applyAlignment="1" applyProtection="1">
      <alignment horizontal="center"/>
      <protection locked="0"/>
    </xf>
    <xf numFmtId="164" fontId="12" fillId="3" borderId="17" xfId="0" applyNumberFormat="1" applyFont="1" applyFill="1" applyBorder="1" applyAlignment="1" applyProtection="1">
      <alignment horizontal="center"/>
      <protection locked="0"/>
    </xf>
    <xf numFmtId="0" fontId="3" fillId="3" borderId="16"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9" fontId="3" fillId="0" borderId="37" xfId="0" applyNumberFormat="1" applyFont="1" applyFill="1" applyBorder="1" applyAlignment="1" applyProtection="1">
      <alignment horizontal="center"/>
    </xf>
    <xf numFmtId="166" fontId="20" fillId="8" borderId="36" xfId="0" applyNumberFormat="1" applyFont="1" applyFill="1" applyBorder="1" applyAlignment="1" applyProtection="1">
      <alignment horizontal="right"/>
    </xf>
    <xf numFmtId="167" fontId="5" fillId="9" borderId="38" xfId="0" applyNumberFormat="1" applyFont="1" applyFill="1" applyBorder="1" applyProtection="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9287</xdr:rowOff>
    </xdr:from>
    <xdr:to>
      <xdr:col>5</xdr:col>
      <xdr:colOff>1685925</xdr:colOff>
      <xdr:row>3</xdr:row>
      <xdr:rowOff>95250</xdr:rowOff>
    </xdr:to>
    <xdr:pic>
      <xdr:nvPicPr>
        <xdr:cNvPr id="5" name="Afbeelding 4" descr="logo-aa-en-hunze - Trendbureau Drenth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9287"/>
          <a:ext cx="3295650" cy="828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tabSelected="1" workbookViewId="0"/>
  </sheetViews>
  <sheetFormatPr defaultRowHeight="11.25" x14ac:dyDescent="0.15"/>
  <cols>
    <col min="1" max="1" width="3.7109375" style="2" customWidth="1"/>
    <col min="2" max="2" width="71.7109375" style="2" customWidth="1"/>
    <col min="3" max="4" width="25.7109375" style="2" customWidth="1"/>
    <col min="5" max="5" width="25.7109375" style="6" customWidth="1"/>
    <col min="6" max="6" width="27.7109375" style="6" customWidth="1"/>
    <col min="7" max="7" width="3.7109375" style="5" customWidth="1"/>
    <col min="8" max="8" width="27.85546875" style="6" customWidth="1"/>
    <col min="9" max="9" width="17.42578125" style="6" customWidth="1"/>
    <col min="10" max="10" width="6.42578125" style="6" customWidth="1"/>
    <col min="11" max="11" width="27.7109375" style="6" bestFit="1" customWidth="1"/>
    <col min="12" max="12" width="17.85546875" style="6" customWidth="1"/>
    <col min="13" max="17" width="9.140625" style="2"/>
    <col min="18" max="18" width="0" style="2" hidden="1" customWidth="1"/>
    <col min="19" max="20" width="9.140625" style="2" hidden="1" customWidth="1"/>
    <col min="21" max="21" width="0" style="2" hidden="1" customWidth="1"/>
    <col min="22" max="16384" width="9.140625" style="2"/>
  </cols>
  <sheetData>
    <row r="1" spans="1:20" ht="20.100000000000001" customHeight="1" x14ac:dyDescent="0.15">
      <c r="B1" s="78"/>
    </row>
    <row r="2" spans="1:20" ht="20.100000000000001" customHeight="1" x14ac:dyDescent="0.25">
      <c r="A2" s="66"/>
      <c r="B2" s="122" t="s">
        <v>82</v>
      </c>
      <c r="C2" s="123"/>
      <c r="D2" s="123"/>
      <c r="E2" s="72"/>
      <c r="F2"/>
      <c r="G2" s="1"/>
      <c r="H2" s="1"/>
      <c r="I2" s="1"/>
      <c r="J2" s="1"/>
      <c r="K2" s="1"/>
      <c r="L2" s="1"/>
    </row>
    <row r="3" spans="1:20" ht="20.100000000000001" customHeight="1" x14ac:dyDescent="0.2">
      <c r="B3" s="3"/>
      <c r="C3" s="4"/>
      <c r="D3" s="4"/>
      <c r="E3" s="7"/>
      <c r="F3" s="7"/>
      <c r="H3" s="76"/>
      <c r="I3" s="75"/>
      <c r="J3" s="8"/>
      <c r="K3" s="76"/>
      <c r="L3" s="75"/>
    </row>
    <row r="4" spans="1:20" ht="12" customHeight="1" thickBot="1" x14ac:dyDescent="0.25">
      <c r="B4" s="3"/>
      <c r="C4" s="4"/>
      <c r="D4" s="4"/>
      <c r="E4" s="9"/>
      <c r="F4" s="9"/>
      <c r="H4" s="10"/>
      <c r="I4" s="10"/>
      <c r="J4" s="8"/>
      <c r="K4" s="10"/>
      <c r="L4" s="10"/>
    </row>
    <row r="5" spans="1:20" ht="27" customHeight="1" thickBot="1" x14ac:dyDescent="0.25">
      <c r="B5" s="11" t="s">
        <v>43</v>
      </c>
      <c r="C5" s="12"/>
      <c r="D5" s="13"/>
      <c r="E5" s="120"/>
      <c r="F5" s="121"/>
      <c r="G5" s="14"/>
      <c r="H5" s="124"/>
      <c r="I5" s="124"/>
      <c r="J5" s="15"/>
      <c r="K5" s="124"/>
      <c r="L5" s="124"/>
    </row>
    <row r="6" spans="1:20" ht="29.25" customHeight="1" x14ac:dyDescent="0.15">
      <c r="B6" s="16" t="s">
        <v>73</v>
      </c>
      <c r="C6" s="111" t="s">
        <v>48</v>
      </c>
      <c r="D6" s="112"/>
      <c r="E6" s="17" t="s">
        <v>42</v>
      </c>
      <c r="F6" s="18" t="s">
        <v>0</v>
      </c>
      <c r="H6" s="19"/>
      <c r="I6" s="19"/>
      <c r="J6" s="8"/>
      <c r="K6" s="19"/>
      <c r="L6" s="19"/>
    </row>
    <row r="7" spans="1:20" ht="15" customHeight="1" x14ac:dyDescent="0.25">
      <c r="B7" s="20" t="s">
        <v>83</v>
      </c>
      <c r="C7" s="113">
        <v>167</v>
      </c>
      <c r="D7" s="114"/>
      <c r="E7" s="21">
        <v>0</v>
      </c>
      <c r="F7" s="22">
        <f>C7*E7</f>
        <v>0</v>
      </c>
      <c r="H7" s="23"/>
      <c r="I7" s="8"/>
      <c r="J7" s="8"/>
      <c r="K7" s="23"/>
      <c r="L7" s="8"/>
      <c r="S7" s="2">
        <f>2000*65</f>
        <v>130000</v>
      </c>
      <c r="T7" s="2" t="s">
        <v>70</v>
      </c>
    </row>
    <row r="8" spans="1:20" ht="15" customHeight="1" thickBot="1" x14ac:dyDescent="0.2">
      <c r="B8" s="24" t="s">
        <v>79</v>
      </c>
      <c r="C8" s="25"/>
      <c r="D8" s="26"/>
      <c r="E8" s="27"/>
      <c r="F8" s="28">
        <f>SUM(F7:F7)</f>
        <v>0</v>
      </c>
      <c r="H8" s="23"/>
      <c r="I8" s="8"/>
      <c r="J8" s="8"/>
      <c r="K8" s="23"/>
      <c r="L8" s="8"/>
      <c r="S8" s="2">
        <f>1%*S7</f>
        <v>1300</v>
      </c>
      <c r="T8" s="2" t="s">
        <v>71</v>
      </c>
    </row>
    <row r="9" spans="1:20" ht="15" customHeight="1" x14ac:dyDescent="0.25">
      <c r="B9" s="118" t="s">
        <v>47</v>
      </c>
      <c r="C9" s="119"/>
      <c r="D9" s="30"/>
      <c r="E9" s="23"/>
      <c r="F9" s="8"/>
      <c r="H9" s="23"/>
      <c r="I9" s="8"/>
      <c r="J9" s="8"/>
      <c r="K9" s="23"/>
      <c r="L9" s="8"/>
      <c r="T9" s="2" t="s">
        <v>72</v>
      </c>
    </row>
    <row r="10" spans="1:20" ht="15" customHeight="1" thickBot="1" x14ac:dyDescent="0.2">
      <c r="B10" s="29"/>
      <c r="C10" s="30"/>
      <c r="D10" s="30"/>
      <c r="E10" s="23"/>
      <c r="F10" s="8"/>
      <c r="H10" s="23"/>
      <c r="I10" s="8"/>
      <c r="J10" s="8"/>
      <c r="K10" s="23"/>
      <c r="L10" s="8"/>
    </row>
    <row r="11" spans="1:20" ht="46.5" customHeight="1" x14ac:dyDescent="0.15">
      <c r="B11" s="31" t="s">
        <v>78</v>
      </c>
      <c r="C11" s="32" t="s">
        <v>74</v>
      </c>
      <c r="D11" s="33" t="s">
        <v>75</v>
      </c>
      <c r="E11" s="71" t="s">
        <v>45</v>
      </c>
      <c r="F11" s="18" t="s">
        <v>76</v>
      </c>
      <c r="H11" s="19"/>
      <c r="I11" s="19"/>
      <c r="J11" s="8"/>
      <c r="K11" s="34"/>
      <c r="L11" s="19"/>
    </row>
    <row r="12" spans="1:20" ht="15.75" customHeight="1" x14ac:dyDescent="0.15">
      <c r="B12" s="35" t="s">
        <v>49</v>
      </c>
      <c r="C12" s="69">
        <v>20</v>
      </c>
      <c r="D12" s="70">
        <v>87</v>
      </c>
      <c r="E12" s="36">
        <v>0</v>
      </c>
      <c r="F12" s="22">
        <f>C12*D12*((E12*2)/60+0.25)</f>
        <v>435</v>
      </c>
      <c r="H12" s="37"/>
      <c r="I12" s="8"/>
      <c r="J12" s="8"/>
      <c r="K12" s="37"/>
      <c r="L12" s="8"/>
    </row>
    <row r="13" spans="1:20" ht="15.75" customHeight="1" thickBot="1" x14ac:dyDescent="0.2">
      <c r="B13" s="115" t="s">
        <v>80</v>
      </c>
      <c r="C13" s="116"/>
      <c r="D13" s="117"/>
      <c r="E13" s="38"/>
      <c r="F13" s="39">
        <f>SUM(F12:F12)</f>
        <v>435</v>
      </c>
      <c r="H13" s="40"/>
      <c r="I13" s="19"/>
      <c r="J13" s="8"/>
      <c r="K13" s="40"/>
      <c r="L13" s="19"/>
    </row>
    <row r="14" spans="1:20" ht="15.75" customHeight="1" x14ac:dyDescent="0.15">
      <c r="B14" s="80" t="s">
        <v>87</v>
      </c>
      <c r="C14" s="41"/>
      <c r="D14" s="41"/>
      <c r="E14" s="42"/>
      <c r="F14" s="43"/>
      <c r="H14" s="40"/>
      <c r="I14" s="19"/>
      <c r="J14" s="8"/>
      <c r="K14" s="40"/>
      <c r="L14" s="19"/>
    </row>
    <row r="15" spans="1:20" ht="15.75" customHeight="1" x14ac:dyDescent="0.15">
      <c r="B15" s="80" t="s">
        <v>77</v>
      </c>
      <c r="C15" s="41"/>
      <c r="D15" s="41"/>
      <c r="E15" s="42"/>
      <c r="F15" s="43"/>
      <c r="H15" s="40"/>
      <c r="I15" s="19"/>
      <c r="J15" s="8"/>
      <c r="K15" s="40"/>
      <c r="L15" s="19"/>
    </row>
    <row r="16" spans="1:20" ht="15" customHeight="1" thickBot="1" x14ac:dyDescent="0.2">
      <c r="B16" s="41"/>
      <c r="C16" s="41"/>
      <c r="D16" s="41"/>
      <c r="E16" s="42"/>
      <c r="F16" s="43"/>
      <c r="H16" s="37"/>
      <c r="I16" s="8"/>
      <c r="J16" s="8"/>
      <c r="K16" s="37"/>
      <c r="L16" s="8"/>
    </row>
    <row r="17" spans="2:20" ht="15.75" customHeight="1" thickBot="1" x14ac:dyDescent="0.2">
      <c r="B17" s="106" t="s">
        <v>69</v>
      </c>
      <c r="C17" s="107"/>
      <c r="D17" s="108"/>
      <c r="E17" s="109">
        <f>F8+F13</f>
        <v>435</v>
      </c>
      <c r="F17" s="110"/>
      <c r="H17" s="45"/>
      <c r="I17" s="8"/>
      <c r="J17" s="8"/>
      <c r="K17" s="45"/>
      <c r="L17" s="8"/>
    </row>
    <row r="18" spans="2:20" ht="14.25" customHeight="1" thickBot="1" x14ac:dyDescent="0.2">
      <c r="B18" s="46"/>
      <c r="C18" s="44"/>
      <c r="D18" s="41"/>
      <c r="E18" s="47"/>
      <c r="F18" s="47"/>
      <c r="H18" s="125"/>
      <c r="I18" s="125"/>
      <c r="J18" s="8"/>
      <c r="K18" s="125"/>
      <c r="L18" s="125"/>
    </row>
    <row r="19" spans="2:20" ht="15.75" customHeight="1" x14ac:dyDescent="0.25">
      <c r="B19" s="103" t="s">
        <v>51</v>
      </c>
      <c r="C19" s="104"/>
      <c r="D19" s="105"/>
      <c r="E19" s="92" t="s">
        <v>52</v>
      </c>
      <c r="F19" s="89" t="s">
        <v>50</v>
      </c>
      <c r="S19" s="2" t="s">
        <v>58</v>
      </c>
      <c r="T19" s="2">
        <v>0</v>
      </c>
    </row>
    <row r="20" spans="2:20" ht="15.75" customHeight="1" x14ac:dyDescent="0.25">
      <c r="B20" s="97" t="s">
        <v>53</v>
      </c>
      <c r="C20" s="98"/>
      <c r="D20" s="99"/>
      <c r="E20" s="83" t="s">
        <v>54</v>
      </c>
      <c r="F20" s="90">
        <f>IF(E20="ja",2,0)</f>
        <v>0</v>
      </c>
      <c r="S20" s="2" t="s">
        <v>59</v>
      </c>
      <c r="T20" s="2">
        <v>2</v>
      </c>
    </row>
    <row r="21" spans="2:20" ht="15.75" customHeight="1" x14ac:dyDescent="0.25">
      <c r="B21" s="97" t="s">
        <v>55</v>
      </c>
      <c r="C21" s="98"/>
      <c r="D21" s="99"/>
      <c r="E21" s="83" t="s">
        <v>54</v>
      </c>
      <c r="F21" s="90">
        <f>VLOOKUP(E21,S$28:T$33,2,FALSE)</f>
        <v>0</v>
      </c>
      <c r="S21" s="2" t="s">
        <v>60</v>
      </c>
      <c r="T21" s="2">
        <v>5</v>
      </c>
    </row>
    <row r="22" spans="2:20" ht="15.75" customHeight="1" x14ac:dyDescent="0.25">
      <c r="B22" s="97" t="s">
        <v>56</v>
      </c>
      <c r="C22" s="98"/>
      <c r="D22" s="99"/>
      <c r="E22" s="83" t="s">
        <v>54</v>
      </c>
      <c r="F22" s="90">
        <f>VLOOKUP(E22,S$28:T$33,2,FALSE)</f>
        <v>0</v>
      </c>
      <c r="S22" s="2" t="s">
        <v>61</v>
      </c>
      <c r="T22" s="2">
        <v>10</v>
      </c>
    </row>
    <row r="23" spans="2:20" ht="15.75" customHeight="1" x14ac:dyDescent="0.25">
      <c r="B23" s="97" t="s">
        <v>57</v>
      </c>
      <c r="C23" s="98"/>
      <c r="D23" s="99"/>
      <c r="E23" s="83" t="s">
        <v>54</v>
      </c>
      <c r="F23" s="90">
        <f>VLOOKUP(E23,S$28:T$33,2,FALSE)</f>
        <v>0</v>
      </c>
    </row>
    <row r="24" spans="2:20" ht="15.75" customHeight="1" thickBot="1" x14ac:dyDescent="0.3">
      <c r="B24" s="100" t="s">
        <v>89</v>
      </c>
      <c r="C24" s="101"/>
      <c r="D24" s="102"/>
      <c r="E24" s="139"/>
      <c r="F24" s="140">
        <f>33%*SUM(F20:F23)</f>
        <v>0</v>
      </c>
    </row>
    <row r="25" spans="2:20" ht="15.75" customHeight="1" thickBot="1" x14ac:dyDescent="0.2">
      <c r="B25" s="95" t="s">
        <v>81</v>
      </c>
      <c r="C25" s="95"/>
      <c r="D25" s="95"/>
      <c r="E25" s="95"/>
      <c r="F25" s="141">
        <f>SUM(F20:F24)</f>
        <v>0</v>
      </c>
      <c r="S25" s="84" t="s">
        <v>54</v>
      </c>
      <c r="T25" s="85">
        <v>0</v>
      </c>
    </row>
    <row r="26" spans="2:20" ht="15.75" customHeight="1" x14ac:dyDescent="0.25">
      <c r="B26" s="95"/>
      <c r="C26" s="96"/>
      <c r="D26" s="96"/>
      <c r="E26" s="96"/>
      <c r="S26" t="s">
        <v>62</v>
      </c>
      <c r="T26" s="86">
        <v>2</v>
      </c>
    </row>
    <row r="27" spans="2:20" ht="15.75" thickBot="1" x14ac:dyDescent="0.3">
      <c r="S27" s="87"/>
      <c r="T27"/>
    </row>
    <row r="28" spans="2:20" ht="14.25" customHeight="1" x14ac:dyDescent="0.25">
      <c r="B28" s="49" t="s">
        <v>84</v>
      </c>
      <c r="C28" s="51"/>
      <c r="D28" s="51"/>
      <c r="E28" s="52"/>
      <c r="F28" s="53"/>
      <c r="H28" s="48"/>
      <c r="I28" s="48"/>
      <c r="J28" s="8"/>
      <c r="K28" s="48"/>
      <c r="L28" s="48"/>
      <c r="S28" s="87" t="s">
        <v>54</v>
      </c>
      <c r="T28" s="86">
        <v>0</v>
      </c>
    </row>
    <row r="29" spans="2:20" ht="14.25" customHeight="1" thickBot="1" x14ac:dyDescent="0.3">
      <c r="B29" s="50" t="s">
        <v>66</v>
      </c>
      <c r="C29" s="130"/>
      <c r="D29" s="131"/>
      <c r="E29" s="131"/>
      <c r="F29" s="132"/>
      <c r="H29" s="48"/>
      <c r="I29" s="48"/>
      <c r="J29" s="8"/>
      <c r="K29" s="48"/>
      <c r="L29" s="48"/>
      <c r="S29" s="88" t="s">
        <v>63</v>
      </c>
      <c r="T29" s="86">
        <v>1</v>
      </c>
    </row>
    <row r="30" spans="2:20" ht="14.25" customHeight="1" thickBot="1" x14ac:dyDescent="0.25">
      <c r="B30" s="73"/>
      <c r="C30" s="82"/>
      <c r="D30" s="82"/>
      <c r="E30" s="82"/>
      <c r="F30" s="82"/>
      <c r="H30" s="79"/>
      <c r="I30" s="79"/>
      <c r="J30" s="8"/>
      <c r="K30" s="79"/>
      <c r="L30" s="79"/>
      <c r="S30" s="2" t="s">
        <v>67</v>
      </c>
      <c r="T30" s="91">
        <v>2</v>
      </c>
    </row>
    <row r="31" spans="2:20" ht="14.25" customHeight="1" x14ac:dyDescent="0.2">
      <c r="B31" s="49" t="s">
        <v>85</v>
      </c>
      <c r="C31" s="51"/>
      <c r="D31" s="51"/>
      <c r="E31" s="52"/>
      <c r="F31" s="53"/>
      <c r="H31" s="79"/>
      <c r="I31" s="79"/>
      <c r="J31" s="8"/>
      <c r="K31" s="79"/>
      <c r="L31" s="79"/>
      <c r="S31" s="2" t="s">
        <v>68</v>
      </c>
      <c r="T31" s="91">
        <v>3</v>
      </c>
    </row>
    <row r="32" spans="2:20" ht="14.25" customHeight="1" thickBot="1" x14ac:dyDescent="0.3">
      <c r="B32" s="50" t="s">
        <v>86</v>
      </c>
      <c r="C32" s="130"/>
      <c r="D32" s="131"/>
      <c r="E32" s="131"/>
      <c r="F32" s="132"/>
      <c r="H32" s="79"/>
      <c r="I32" s="79"/>
      <c r="J32" s="8"/>
      <c r="K32" s="79"/>
      <c r="L32" s="79"/>
      <c r="S32" s="88" t="s">
        <v>64</v>
      </c>
      <c r="T32" s="86">
        <v>4</v>
      </c>
    </row>
    <row r="33" spans="2:20" ht="14.25" customHeight="1" x14ac:dyDescent="0.25">
      <c r="B33" s="81" t="s">
        <v>88</v>
      </c>
      <c r="C33" s="82"/>
      <c r="D33" s="82"/>
      <c r="E33" s="82"/>
      <c r="F33" s="82"/>
      <c r="H33" s="79"/>
      <c r="I33" s="79"/>
      <c r="J33" s="8"/>
      <c r="K33" s="79"/>
      <c r="L33" s="79"/>
      <c r="S33" s="88" t="s">
        <v>65</v>
      </c>
      <c r="T33" s="86">
        <v>5</v>
      </c>
    </row>
    <row r="34" spans="2:20" ht="14.25" customHeight="1" thickBot="1" x14ac:dyDescent="0.25">
      <c r="B34" s="73"/>
      <c r="C34" s="73"/>
      <c r="D34" s="73"/>
      <c r="E34" s="74"/>
      <c r="F34" s="74"/>
      <c r="H34" s="65"/>
      <c r="I34" s="65"/>
      <c r="J34" s="8"/>
      <c r="K34" s="65"/>
      <c r="L34" s="65"/>
    </row>
    <row r="35" spans="2:20" ht="15" customHeight="1" x14ac:dyDescent="0.15">
      <c r="B35" s="136" t="s">
        <v>46</v>
      </c>
      <c r="C35" s="137"/>
      <c r="D35" s="137"/>
      <c r="E35" s="137"/>
      <c r="F35" s="138"/>
      <c r="H35" s="126"/>
      <c r="I35" s="126"/>
      <c r="J35" s="8"/>
      <c r="K35" s="126"/>
      <c r="L35" s="126"/>
      <c r="S35" s="93">
        <v>0</v>
      </c>
      <c r="T35" s="2">
        <v>0</v>
      </c>
    </row>
    <row r="36" spans="2:20" ht="15" customHeight="1" x14ac:dyDescent="0.15">
      <c r="B36" s="56"/>
      <c r="C36" s="57"/>
      <c r="D36" s="58"/>
      <c r="E36" s="58"/>
      <c r="F36" s="59"/>
      <c r="H36" s="126"/>
      <c r="I36" s="126"/>
      <c r="J36" s="8"/>
      <c r="K36" s="126"/>
      <c r="L36" s="126"/>
      <c r="S36" s="93">
        <v>0.02</v>
      </c>
      <c r="T36" s="2">
        <v>2</v>
      </c>
    </row>
    <row r="37" spans="2:20" s="54" customFormat="1" ht="24.95" customHeight="1" x14ac:dyDescent="0.15">
      <c r="B37" s="56" t="s">
        <v>1</v>
      </c>
      <c r="C37" s="127"/>
      <c r="D37" s="128"/>
      <c r="E37" s="128"/>
      <c r="F37" s="129"/>
      <c r="G37" s="60"/>
      <c r="H37" s="8"/>
      <c r="I37" s="8"/>
      <c r="J37" s="8"/>
      <c r="K37" s="8"/>
      <c r="L37" s="8"/>
      <c r="S37" s="94">
        <v>0.04</v>
      </c>
      <c r="T37" s="54">
        <v>5</v>
      </c>
    </row>
    <row r="38" spans="2:20" s="54" customFormat="1" x14ac:dyDescent="0.15">
      <c r="B38" s="56"/>
      <c r="C38" s="57"/>
      <c r="D38" s="58"/>
      <c r="E38" s="58"/>
      <c r="F38" s="59"/>
      <c r="G38" s="60"/>
      <c r="H38" s="55"/>
      <c r="I38" s="55"/>
      <c r="J38" s="55"/>
      <c r="K38" s="55"/>
      <c r="L38" s="55"/>
    </row>
    <row r="39" spans="2:20" s="54" customFormat="1" ht="24.95" customHeight="1" x14ac:dyDescent="0.15">
      <c r="B39" s="56" t="s">
        <v>2</v>
      </c>
      <c r="C39" s="127"/>
      <c r="D39" s="128"/>
      <c r="E39" s="128"/>
      <c r="F39" s="129"/>
      <c r="G39" s="60"/>
      <c r="H39" s="55"/>
      <c r="I39" s="55"/>
      <c r="J39" s="55"/>
      <c r="K39" s="55"/>
      <c r="L39" s="55"/>
    </row>
    <row r="40" spans="2:20" s="54" customFormat="1" x14ac:dyDescent="0.15">
      <c r="B40" s="56"/>
      <c r="C40" s="57"/>
      <c r="D40" s="58"/>
      <c r="E40" s="58"/>
      <c r="F40" s="59"/>
      <c r="G40" s="60"/>
      <c r="H40" s="55"/>
      <c r="I40" s="55"/>
      <c r="J40" s="55"/>
      <c r="K40" s="55"/>
      <c r="L40" s="55"/>
    </row>
    <row r="41" spans="2:20" s="54" customFormat="1" ht="24.95" customHeight="1" x14ac:dyDescent="0.15">
      <c r="B41" s="56" t="s">
        <v>3</v>
      </c>
      <c r="C41" s="127"/>
      <c r="D41" s="128"/>
      <c r="E41" s="128"/>
      <c r="F41" s="129"/>
      <c r="G41" s="60"/>
      <c r="H41" s="55"/>
      <c r="I41" s="55"/>
      <c r="J41" s="55"/>
      <c r="K41" s="55"/>
      <c r="L41" s="55"/>
    </row>
    <row r="42" spans="2:20" s="54" customFormat="1" x14ac:dyDescent="0.15">
      <c r="B42" s="56"/>
      <c r="C42" s="57"/>
      <c r="D42" s="58"/>
      <c r="E42" s="58"/>
      <c r="F42" s="59"/>
      <c r="G42" s="60"/>
      <c r="H42" s="55"/>
      <c r="I42" s="55"/>
      <c r="J42" s="55"/>
      <c r="K42" s="55"/>
      <c r="L42" s="55"/>
    </row>
    <row r="43" spans="2:20" s="54" customFormat="1" ht="24.95" customHeight="1" thickBot="1" x14ac:dyDescent="0.2">
      <c r="B43" s="61" t="s">
        <v>4</v>
      </c>
      <c r="C43" s="133"/>
      <c r="D43" s="134"/>
      <c r="E43" s="134"/>
      <c r="F43" s="135"/>
      <c r="G43" s="60"/>
      <c r="H43" s="55"/>
      <c r="I43" s="55"/>
      <c r="J43" s="55"/>
      <c r="K43" s="55"/>
      <c r="L43" s="55"/>
    </row>
    <row r="44" spans="2:20" s="54" customFormat="1" x14ac:dyDescent="0.15">
      <c r="B44" s="2"/>
      <c r="C44" s="2"/>
      <c r="E44" s="6"/>
      <c r="F44" s="6"/>
      <c r="G44" s="60"/>
      <c r="H44" s="55"/>
      <c r="I44" s="55"/>
      <c r="J44" s="55"/>
      <c r="K44" s="55"/>
      <c r="L44" s="55"/>
    </row>
    <row r="45" spans="2:20" s="54" customFormat="1" x14ac:dyDescent="0.15">
      <c r="B45" s="2"/>
      <c r="C45" s="2"/>
      <c r="E45" s="6"/>
      <c r="F45" s="6"/>
      <c r="G45" s="60"/>
      <c r="H45" s="55"/>
      <c r="I45" s="55"/>
      <c r="J45" s="55"/>
      <c r="K45" s="55"/>
      <c r="L45" s="55"/>
    </row>
  </sheetData>
  <sheetProtection algorithmName="SHA-512" hashValue="1j4q6EhNMRqJIVU+LiqI2gFjCwzpTky2PeZvsowbMfe7OHVb/kv64wJwJA0YnFizyItwO/ltd5lF8MgmmrbG3Q==" saltValue="5M1+U2yA/2+fDCtlDp04TQ==" spinCount="100000" sheet="1" objects="1" scenarios="1"/>
  <protectedRanges>
    <protectedRange sqref="E7 C43 E12 C39 C41 E20:E23 C29 C32 B35 C37" name="Bereik1"/>
    <protectedRange sqref="E24" name="Bereik1_1"/>
  </protectedRanges>
  <mergeCells count="31">
    <mergeCell ref="C32:F32"/>
    <mergeCell ref="C29:F29"/>
    <mergeCell ref="C43:F43"/>
    <mergeCell ref="B35:F35"/>
    <mergeCell ref="H35:I35"/>
    <mergeCell ref="C41:F41"/>
    <mergeCell ref="K35:L35"/>
    <mergeCell ref="H36:I36"/>
    <mergeCell ref="K36:L36"/>
    <mergeCell ref="C37:F37"/>
    <mergeCell ref="C39:F39"/>
    <mergeCell ref="E5:F5"/>
    <mergeCell ref="B2:D2"/>
    <mergeCell ref="H5:I5"/>
    <mergeCell ref="K5:L5"/>
    <mergeCell ref="H18:I18"/>
    <mergeCell ref="K18:L18"/>
    <mergeCell ref="B19:D19"/>
    <mergeCell ref="B17:D17"/>
    <mergeCell ref="E17:F17"/>
    <mergeCell ref="C6:D6"/>
    <mergeCell ref="C7:D7"/>
    <mergeCell ref="B13:D13"/>
    <mergeCell ref="B9:C9"/>
    <mergeCell ref="B26:E26"/>
    <mergeCell ref="B20:D20"/>
    <mergeCell ref="B21:D21"/>
    <mergeCell ref="B22:D22"/>
    <mergeCell ref="B24:D24"/>
    <mergeCell ref="B25:E25"/>
    <mergeCell ref="B23:D23"/>
  </mergeCells>
  <dataValidations count="4">
    <dataValidation type="list" allowBlank="1" showInputMessage="1" showErrorMessage="1" sqref="E20">
      <formula1>$S$25:$S$26</formula1>
    </dataValidation>
    <dataValidation type="list" allowBlank="1" showInputMessage="1" showErrorMessage="1" sqref="E23">
      <formula1>$S$28:$S$31</formula1>
    </dataValidation>
    <dataValidation type="list" allowBlank="1" showInputMessage="1" showErrorMessage="1" sqref="S28:S29 S32:S33">
      <formula1>$S$18:$S$18</formula1>
    </dataValidation>
    <dataValidation type="list" allowBlank="1" showInputMessage="1" showErrorMessage="1" sqref="E21:E22">
      <formula1>$S$28:$S$33</formula1>
    </dataValidation>
  </dataValidations>
  <pageMargins left="0.70866141732283472" right="0.70866141732283472" top="0.74803149606299213" bottom="0.7480314960629921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topLeftCell="A10" workbookViewId="0">
      <selection activeCell="C11" sqref="C11"/>
    </sheetView>
  </sheetViews>
  <sheetFormatPr defaultRowHeight="15" x14ac:dyDescent="0.25"/>
  <cols>
    <col min="2" max="2" width="74.5703125" customWidth="1"/>
    <col min="3" max="3" width="49.140625" customWidth="1"/>
  </cols>
  <sheetData>
    <row r="6" spans="2:3" ht="15.75" thickBot="1" x14ac:dyDescent="0.3"/>
    <row r="7" spans="2:3" x14ac:dyDescent="0.25">
      <c r="B7" s="31" t="s">
        <v>18</v>
      </c>
      <c r="C7" s="64">
        <v>0</v>
      </c>
    </row>
    <row r="8" spans="2:3" x14ac:dyDescent="0.25">
      <c r="B8" s="68" t="s">
        <v>20</v>
      </c>
      <c r="C8" s="64">
        <v>0</v>
      </c>
    </row>
    <row r="9" spans="2:3" x14ac:dyDescent="0.25">
      <c r="B9" s="63" t="s">
        <v>5</v>
      </c>
      <c r="C9" s="62">
        <v>70</v>
      </c>
    </row>
    <row r="10" spans="2:3" x14ac:dyDescent="0.25">
      <c r="B10" s="63" t="s">
        <v>6</v>
      </c>
      <c r="C10" s="62">
        <v>85</v>
      </c>
    </row>
    <row r="11" spans="2:3" x14ac:dyDescent="0.25">
      <c r="B11" s="63" t="s">
        <v>7</v>
      </c>
      <c r="C11" s="62">
        <v>20</v>
      </c>
    </row>
    <row r="12" spans="2:3" x14ac:dyDescent="0.25">
      <c r="B12" s="63" t="s">
        <v>8</v>
      </c>
      <c r="C12" s="62">
        <v>30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63" t="s">
        <v>11</v>
      </c>
      <c r="C17" s="62">
        <v>65</v>
      </c>
    </row>
    <row r="18" spans="2:3" x14ac:dyDescent="0.25">
      <c r="B18" s="63" t="s">
        <v>12</v>
      </c>
      <c r="C18" s="62">
        <v>145</v>
      </c>
    </row>
    <row r="19" spans="2:3" x14ac:dyDescent="0.25">
      <c r="B19" s="63" t="s">
        <v>13</v>
      </c>
      <c r="C19" s="62">
        <v>225</v>
      </c>
    </row>
    <row r="20" spans="2:3" x14ac:dyDescent="0.25">
      <c r="B20" s="63" t="s">
        <v>14</v>
      </c>
      <c r="C20" s="62">
        <v>305</v>
      </c>
    </row>
    <row r="21" spans="2:3" x14ac:dyDescent="0.25">
      <c r="B21" s="63" t="s">
        <v>15</v>
      </c>
      <c r="C21" s="62">
        <v>385</v>
      </c>
    </row>
    <row r="22" spans="2:3" x14ac:dyDescent="0.25">
      <c r="B22" s="63"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r57opC63JftkCMgcuQwtOyYthz0bNhrenIuKbyt8khd41/Dnznd6helgQhtq5pmIEsCaUiaRRVnzzlZGss0IlA==" saltValue="IzjcxweSFTwTi+v8AxoZdQ==" spinCount="100000" sheet="1" objects="1" scenarios="1"/>
  <sortState ref="B15:C21">
    <sortCondition ref="B15"/>
  </sortState>
  <mergeCells count="1">
    <mergeCell ref="B23: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workbookViewId="0">
      <selection activeCell="B51" sqref="B51"/>
    </sheetView>
  </sheetViews>
  <sheetFormatPr defaultRowHeight="15" x14ac:dyDescent="0.25"/>
  <cols>
    <col min="2" max="2" width="74.5703125" customWidth="1"/>
    <col min="3" max="3" width="49.140625" customWidth="1"/>
  </cols>
  <sheetData>
    <row r="6" spans="2:3" ht="15.75" thickBot="1" x14ac:dyDescent="0.3">
      <c r="C6" s="64" t="s">
        <v>44</v>
      </c>
    </row>
    <row r="7" spans="2:3" x14ac:dyDescent="0.25">
      <c r="B7" s="31" t="s">
        <v>18</v>
      </c>
      <c r="C7" s="64">
        <v>0</v>
      </c>
    </row>
    <row r="8" spans="2:3" x14ac:dyDescent="0.25">
      <c r="B8" s="68" t="s">
        <v>20</v>
      </c>
      <c r="C8" s="64">
        <v>0</v>
      </c>
    </row>
    <row r="9" spans="2:3" x14ac:dyDescent="0.25">
      <c r="B9" s="77" t="s">
        <v>5</v>
      </c>
      <c r="C9" s="62">
        <v>70</v>
      </c>
    </row>
    <row r="10" spans="2:3" x14ac:dyDescent="0.25">
      <c r="B10" s="77" t="s">
        <v>6</v>
      </c>
      <c r="C10" s="62">
        <v>85</v>
      </c>
    </row>
    <row r="11" spans="2:3" x14ac:dyDescent="0.25">
      <c r="B11" s="77" t="s">
        <v>7</v>
      </c>
      <c r="C11" s="62">
        <v>50</v>
      </c>
    </row>
    <row r="12" spans="2:3" x14ac:dyDescent="0.25">
      <c r="B12" s="77" t="s">
        <v>8</v>
      </c>
      <c r="C12" s="62">
        <v>80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77" t="s">
        <v>11</v>
      </c>
      <c r="C17" s="62">
        <v>65</v>
      </c>
    </row>
    <row r="18" spans="2:3" x14ac:dyDescent="0.25">
      <c r="B18" s="77" t="s">
        <v>12</v>
      </c>
      <c r="C18" s="62">
        <v>145</v>
      </c>
    </row>
    <row r="19" spans="2:3" x14ac:dyDescent="0.25">
      <c r="B19" s="77" t="s">
        <v>13</v>
      </c>
      <c r="C19" s="62">
        <v>225</v>
      </c>
    </row>
    <row r="20" spans="2:3" x14ac:dyDescent="0.25">
      <c r="B20" s="77" t="s">
        <v>14</v>
      </c>
      <c r="C20" s="62">
        <v>305</v>
      </c>
    </row>
    <row r="21" spans="2:3" x14ac:dyDescent="0.25">
      <c r="B21" s="77" t="s">
        <v>15</v>
      </c>
      <c r="C21" s="62">
        <v>385</v>
      </c>
    </row>
    <row r="22" spans="2:3" x14ac:dyDescent="0.25">
      <c r="B22" s="77"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1i5DhAb72qMSARh9tvQV/Yik4Z1fbPz2v4sM3BKn833x20Es0nLoXuLcPm1Wui5NXoEP8dwqFlFnLaVPXUTlPQ==" saltValue="aHB/kPuCDguMatR7lxd+qA==" spinCount="100000" sheet="1" objects="1" scenarios="1"/>
  <mergeCells count="1">
    <mergeCell ref="B23:C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Inschrijvingsformulier</vt:lpstr>
      <vt:lpstr>Blad1</vt:lpstr>
      <vt:lpstr>Blad2</vt:lpstr>
      <vt:lpstr>Inschrijvingsformulier!Afdrukbereik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Anneke Buijze</dc:creator>
  <cp:lastModifiedBy>Wim Nooijen</cp:lastModifiedBy>
  <cp:lastPrinted>2021-07-01T13:48:17Z</cp:lastPrinted>
  <dcterms:created xsi:type="dcterms:W3CDTF">2019-06-11T14:37:52Z</dcterms:created>
  <dcterms:modified xsi:type="dcterms:W3CDTF">2021-11-23T09:24:42Z</dcterms:modified>
</cp:coreProperties>
</file>