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G:\Mijn Drive\Bijleveld Advies\Haarlemmermeer\"/>
    </mc:Choice>
  </mc:AlternateContent>
  <xr:revisionPtr revIDLastSave="0" documentId="13_ncr:1_{71170918-3151-4DF5-AA21-5223CB2FB324}" xr6:coauthVersionLast="47" xr6:coauthVersionMax="47" xr10:uidLastSave="{00000000-0000-0000-0000-000000000000}"/>
  <workbookProtection workbookAlgorithmName="SHA-512" workbookHashValue="cG7IirX8GCGuvjLZp6ntOLWF7tht80HlEviFFqKeJrwvESzeBnndMxTPfGltuPcePyQTuxCjSqgWfia4NPwC/w==" workbookSaltValue="mR0bML1uq5+oFJODTmwCDA==" workbookSpinCount="100000" lockStructure="1"/>
  <bookViews>
    <workbookView xWindow="-96" yWindow="-96" windowWidth="23232" windowHeight="12552" tabRatio="855" xr2:uid="{DEC89382-DB95-46DD-83DE-9C99EBC2AA45}"/>
  </bookViews>
  <sheets>
    <sheet name="Versiebeheer" sheetId="27" r:id="rId1"/>
    <sheet name="Algemene instructie" sheetId="232" r:id="rId2"/>
    <sheet name="Invulinstructie per vraag" sheetId="252" r:id="rId3"/>
    <sheet name="Verzamelblad" sheetId="59" r:id="rId4"/>
    <sheet name="Lijsten" sheetId="55" state="hidden" r:id="rId5"/>
    <sheet name="Dagverblijf groep 1" sheetId="58" r:id="rId6"/>
    <sheet name="Dagverblijf groep 2" sheetId="233" r:id="rId7"/>
    <sheet name="Dagverblijf groep 3" sheetId="234" r:id="rId8"/>
    <sheet name="Dagverblijf groep 4" sheetId="235" r:id="rId9"/>
    <sheet name="Dagverblijf groep 5" sheetId="236" r:id="rId10"/>
    <sheet name="Dagverblijf groep 6" sheetId="237" r:id="rId11"/>
    <sheet name="Dagverblijf groep 7" sheetId="238" r:id="rId12"/>
    <sheet name="Dagverblijf groep 8" sheetId="239" r:id="rId13"/>
    <sheet name="Dagverblijf groep 9" sheetId="240" r:id="rId14"/>
    <sheet name="Dagverblijf groep 10" sheetId="241" r:id="rId15"/>
    <sheet name="Dagverblijf groep 11" sheetId="242" r:id="rId16"/>
    <sheet name="Dagverblijf groep 12" sheetId="243" r:id="rId17"/>
    <sheet name="Dagverblijf groep 13" sheetId="244" r:id="rId18"/>
    <sheet name="Dagverblijf groep 14" sheetId="245" r:id="rId19"/>
    <sheet name="Dagverblijf groep 15" sheetId="246" r:id="rId20"/>
    <sheet name="Dagverblijf groep 16" sheetId="247" r:id="rId21"/>
    <sheet name="Dagverblijf groep 17" sheetId="248" r:id="rId22"/>
    <sheet name="Dagverblijf groep 18" sheetId="249" r:id="rId23"/>
    <sheet name="Dagverblijf groep 19" sheetId="250" r:id="rId24"/>
    <sheet name="Dagverblijf groep 20" sheetId="251" r:id="rId25"/>
    <sheet name="Dagverblijf groep 21" sheetId="253" r:id="rId26"/>
    <sheet name="Dagverblijf groep 22" sheetId="254" r:id="rId27"/>
    <sheet name="Dagverblijf groep 23" sheetId="255" r:id="rId28"/>
    <sheet name="Dagverblijf groep 24" sheetId="256" r:id="rId29"/>
    <sheet name="Dagverblijf groep 25" sheetId="257" r:id="rId30"/>
    <sheet name="Dagverblijf groep 26" sheetId="258" r:id="rId31"/>
    <sheet name="Dagverblijf groep 27" sheetId="259" r:id="rId32"/>
    <sheet name="Dagverblijf groep 28" sheetId="260" r:id="rId33"/>
    <sheet name="Dagverblijf groep 29" sheetId="261" r:id="rId34"/>
    <sheet name="Dagverblijf groep 30" sheetId="262" r:id="rId35"/>
    <sheet name="Dagverblijf groep 31" sheetId="263" r:id="rId36"/>
    <sheet name="Dagverblijf groep 32" sheetId="264" r:id="rId37"/>
    <sheet name="Dagverblijf groep 33" sheetId="265" r:id="rId38"/>
    <sheet name="Dagverblijf groep 34" sheetId="266" r:id="rId39"/>
    <sheet name="Dagverblijf groep 35" sheetId="267" r:id="rId40"/>
    <sheet name="Dagverblijf groep 36" sheetId="268" r:id="rId41"/>
    <sheet name="Dagverblijf groep 37" sheetId="269" r:id="rId42"/>
    <sheet name="Dagverblijf groep 38" sheetId="270" r:id="rId43"/>
    <sheet name="Dagverblijf groep 39" sheetId="271" r:id="rId44"/>
    <sheet name="Dagverblijf groep 40" sheetId="272" r:id="rId45"/>
    <sheet name="Dagverblijf groep 41" sheetId="273" r:id="rId46"/>
    <sheet name="Dagverblijf groep 42" sheetId="274" r:id="rId47"/>
    <sheet name="Dagverblijf groep 43" sheetId="275" r:id="rId48"/>
    <sheet name="Dagverblijf groep 44" sheetId="276" r:id="rId49"/>
    <sheet name="Dagverblijf groep 45" sheetId="277" r:id="rId50"/>
    <sheet name="Dagverblijf groep 46" sheetId="278" r:id="rId51"/>
    <sheet name="Dagverblijf groep 47" sheetId="279" r:id="rId52"/>
    <sheet name="Dagverblijf groep 48" sheetId="280" r:id="rId53"/>
    <sheet name="Dagverblijf groep 49" sheetId="281" r:id="rId54"/>
    <sheet name="Dagverblijf groep 50" sheetId="282" r:id="rId55"/>
  </sheets>
  <externalReferences>
    <externalReference r:id="rId56"/>
  </externalReferences>
  <definedNames>
    <definedName name="_xlnm._FilterDatabase" localSheetId="5" hidden="1">'Dagverblijf groep 1'!$C$3:$D$23</definedName>
    <definedName name="_xlnm._FilterDatabase" localSheetId="14" hidden="1">'Dagverblijf groep 10'!$C$3:$D$23</definedName>
    <definedName name="_xlnm._FilterDatabase" localSheetId="15" hidden="1">'Dagverblijf groep 11'!$C$3:$D$23</definedName>
    <definedName name="_xlnm._FilterDatabase" localSheetId="16" hidden="1">'Dagverblijf groep 12'!$C$3:$D$23</definedName>
    <definedName name="_xlnm._FilterDatabase" localSheetId="17" hidden="1">'Dagverblijf groep 13'!$C$3:$D$23</definedName>
    <definedName name="_xlnm._FilterDatabase" localSheetId="18" hidden="1">'Dagverblijf groep 14'!$C$3:$D$23</definedName>
    <definedName name="_xlnm._FilterDatabase" localSheetId="19" hidden="1">'Dagverblijf groep 15'!$C$3:$D$23</definedName>
    <definedName name="_xlnm._FilterDatabase" localSheetId="20" hidden="1">'Dagverblijf groep 16'!$C$3:$D$23</definedName>
    <definedName name="_xlnm._FilterDatabase" localSheetId="21" hidden="1">'Dagverblijf groep 17'!$C$3:$D$23</definedName>
    <definedName name="_xlnm._FilterDatabase" localSheetId="22" hidden="1">'Dagverblijf groep 18'!$C$3:$D$23</definedName>
    <definedName name="_xlnm._FilterDatabase" localSheetId="23" hidden="1">'Dagverblijf groep 19'!$C$3:$D$23</definedName>
    <definedName name="_xlnm._FilterDatabase" localSheetId="6" hidden="1">'Dagverblijf groep 2'!$C$3:$D$23</definedName>
    <definedName name="_xlnm._FilterDatabase" localSheetId="24" hidden="1">'Dagverblijf groep 20'!$C$3:$D$23</definedName>
    <definedName name="_xlnm._FilterDatabase" localSheetId="25" hidden="1">'Dagverblijf groep 21'!$C$3:$D$23</definedName>
    <definedName name="_xlnm._FilterDatabase" localSheetId="26" hidden="1">'Dagverblijf groep 22'!$C$3:$D$23</definedName>
    <definedName name="_xlnm._FilterDatabase" localSheetId="27" hidden="1">'Dagverblijf groep 23'!$C$3:$D$23</definedName>
    <definedName name="_xlnm._FilterDatabase" localSheetId="28" hidden="1">'Dagverblijf groep 24'!$C$3:$D$23</definedName>
    <definedName name="_xlnm._FilterDatabase" localSheetId="29" hidden="1">'Dagverblijf groep 25'!$C$3:$D$23</definedName>
    <definedName name="_xlnm._FilterDatabase" localSheetId="30" hidden="1">'Dagverblijf groep 26'!$C$3:$D$23</definedName>
    <definedName name="_xlnm._FilterDatabase" localSheetId="31" hidden="1">'Dagverblijf groep 27'!$C$3:$D$23</definedName>
    <definedName name="_xlnm._FilterDatabase" localSheetId="32" hidden="1">'Dagverblijf groep 28'!$C$3:$D$23</definedName>
    <definedName name="_xlnm._FilterDatabase" localSheetId="33" hidden="1">'Dagverblijf groep 29'!$C$3:$D$23</definedName>
    <definedName name="_xlnm._FilterDatabase" localSheetId="7" hidden="1">'Dagverblijf groep 3'!$C$3:$D$23</definedName>
    <definedName name="_xlnm._FilterDatabase" localSheetId="34" hidden="1">'Dagverblijf groep 30'!$C$3:$D$23</definedName>
    <definedName name="_xlnm._FilterDatabase" localSheetId="35" hidden="1">'Dagverblijf groep 31'!$C$3:$D$23</definedName>
    <definedName name="_xlnm._FilterDatabase" localSheetId="36" hidden="1">'Dagverblijf groep 32'!$C$3:$D$23</definedName>
    <definedName name="_xlnm._FilterDatabase" localSheetId="37" hidden="1">'Dagverblijf groep 33'!$C$3:$D$23</definedName>
    <definedName name="_xlnm._FilterDatabase" localSheetId="38" hidden="1">'Dagverblijf groep 34'!$C$3:$D$23</definedName>
    <definedName name="_xlnm._FilterDatabase" localSheetId="39" hidden="1">'Dagverblijf groep 35'!$C$3:$D$23</definedName>
    <definedName name="_xlnm._FilterDatabase" localSheetId="40" hidden="1">'Dagverblijf groep 36'!$C$3:$D$23</definedName>
    <definedName name="_xlnm._FilterDatabase" localSheetId="41" hidden="1">'Dagverblijf groep 37'!$C$3:$D$23</definedName>
    <definedName name="_xlnm._FilterDatabase" localSheetId="42" hidden="1">'Dagverblijf groep 38'!$C$3:$D$23</definedName>
    <definedName name="_xlnm._FilterDatabase" localSheetId="43" hidden="1">'Dagverblijf groep 39'!$C$3:$D$23</definedName>
    <definedName name="_xlnm._FilterDatabase" localSheetId="8" hidden="1">'Dagverblijf groep 4'!$C$3:$D$23</definedName>
    <definedName name="_xlnm._FilterDatabase" localSheetId="44" hidden="1">'Dagverblijf groep 40'!$C$3:$D$23</definedName>
    <definedName name="_xlnm._FilterDatabase" localSheetId="45" hidden="1">'Dagverblijf groep 41'!$C$3:$D$23</definedName>
    <definedName name="_xlnm._FilterDatabase" localSheetId="46" hidden="1">'Dagverblijf groep 42'!$C$3:$D$23</definedName>
    <definedName name="_xlnm._FilterDatabase" localSheetId="47" hidden="1">'Dagverblijf groep 43'!$C$3:$D$23</definedName>
    <definedName name="_xlnm._FilterDatabase" localSheetId="48" hidden="1">'Dagverblijf groep 44'!$C$3:$D$23</definedName>
    <definedName name="_xlnm._FilterDatabase" localSheetId="49" hidden="1">'Dagverblijf groep 45'!$C$3:$D$23</definedName>
    <definedName name="_xlnm._FilterDatabase" localSheetId="50" hidden="1">'Dagverblijf groep 46'!$C$3:$D$23</definedName>
    <definedName name="_xlnm._FilterDatabase" localSheetId="51" hidden="1">'Dagverblijf groep 47'!$C$3:$D$23</definedName>
    <definedName name="_xlnm._FilterDatabase" localSheetId="52" hidden="1">'Dagverblijf groep 48'!$C$3:$D$23</definedName>
    <definedName name="_xlnm._FilterDatabase" localSheetId="53" hidden="1">'Dagverblijf groep 49'!$C$3:$D$23</definedName>
    <definedName name="_xlnm._FilterDatabase" localSheetId="9" hidden="1">'Dagverblijf groep 5'!$C$3:$D$23</definedName>
    <definedName name="_xlnm._FilterDatabase" localSheetId="54" hidden="1">'Dagverblijf groep 50'!$C$3:$D$23</definedName>
    <definedName name="_xlnm._FilterDatabase" localSheetId="10" hidden="1">'Dagverblijf groep 6'!$C$3:$D$23</definedName>
    <definedName name="_xlnm._FilterDatabase" localSheetId="11" hidden="1">'Dagverblijf groep 7'!$C$3:$D$23</definedName>
    <definedName name="_xlnm._FilterDatabase" localSheetId="12" hidden="1">'Dagverblijf groep 8'!$C$3:$D$23</definedName>
    <definedName name="_xlnm._FilterDatabase" localSheetId="13" hidden="1">'Dagverblijf groep 9'!$C$3:$D$23</definedName>
    <definedName name="_xlnm.Print_Area" localSheetId="1">'Algemene instructie'!$A$1:$D$12</definedName>
    <definedName name="_xlnm.Print_Area" localSheetId="5">'Dagverblijf groep 1'!$B$3:$D$30</definedName>
    <definedName name="_xlnm.Print_Area" localSheetId="14">'Dagverblijf groep 10'!$B$3:$D$30</definedName>
    <definedName name="_xlnm.Print_Area" localSheetId="15">'Dagverblijf groep 11'!$B$3:$D$30</definedName>
    <definedName name="_xlnm.Print_Area" localSheetId="16">'Dagverblijf groep 12'!$B$3:$D$30</definedName>
    <definedName name="_xlnm.Print_Area" localSheetId="17">'Dagverblijf groep 13'!$B$3:$D$30</definedName>
    <definedName name="_xlnm.Print_Area" localSheetId="18">'Dagverblijf groep 14'!$B$3:$D$30</definedName>
    <definedName name="_xlnm.Print_Area" localSheetId="19">'Dagverblijf groep 15'!$B$3:$D$30</definedName>
    <definedName name="_xlnm.Print_Area" localSheetId="20">'Dagverblijf groep 16'!$B$3:$D$30</definedName>
    <definedName name="_xlnm.Print_Area" localSheetId="21">'Dagverblijf groep 17'!$B$3:$D$30</definedName>
    <definedName name="_xlnm.Print_Area" localSheetId="22">'Dagverblijf groep 18'!$B$3:$D$30</definedName>
    <definedName name="_xlnm.Print_Area" localSheetId="23">'Dagverblijf groep 19'!$B$3:$D$30</definedName>
    <definedName name="_xlnm.Print_Area" localSheetId="6">'Dagverblijf groep 2'!$B$3:$D$30</definedName>
    <definedName name="_xlnm.Print_Area" localSheetId="24">'Dagverblijf groep 20'!$B$3:$D$30</definedName>
    <definedName name="_xlnm.Print_Area" localSheetId="25">'Dagverblijf groep 21'!$B$3:$D$30</definedName>
    <definedName name="_xlnm.Print_Area" localSheetId="26">'Dagverblijf groep 22'!$B$3:$D$30</definedName>
    <definedName name="_xlnm.Print_Area" localSheetId="27">'Dagverblijf groep 23'!$B$3:$D$30</definedName>
    <definedName name="_xlnm.Print_Area" localSheetId="28">'Dagverblijf groep 24'!$B$3:$D$30</definedName>
    <definedName name="_xlnm.Print_Area" localSheetId="29">'Dagverblijf groep 25'!$B$3:$D$30</definedName>
    <definedName name="_xlnm.Print_Area" localSheetId="30">'Dagverblijf groep 26'!$B$3:$D$30</definedName>
    <definedName name="_xlnm.Print_Area" localSheetId="31">'Dagverblijf groep 27'!$B$3:$D$30</definedName>
    <definedName name="_xlnm.Print_Area" localSheetId="32">'Dagverblijf groep 28'!$B$3:$D$30</definedName>
    <definedName name="_xlnm.Print_Area" localSheetId="33">'Dagverblijf groep 29'!$B$3:$D$30</definedName>
    <definedName name="_xlnm.Print_Area" localSheetId="7">'Dagverblijf groep 3'!$B$3:$D$30</definedName>
    <definedName name="_xlnm.Print_Area" localSheetId="34">'Dagverblijf groep 30'!$B$3:$D$30</definedName>
    <definedName name="_xlnm.Print_Area" localSheetId="35">'Dagverblijf groep 31'!$B$3:$D$30</definedName>
    <definedName name="_xlnm.Print_Area" localSheetId="36">'Dagverblijf groep 32'!$B$3:$D$30</definedName>
    <definedName name="_xlnm.Print_Area" localSheetId="37">'Dagverblijf groep 33'!$B$3:$D$30</definedName>
    <definedName name="_xlnm.Print_Area" localSheetId="38">'Dagverblijf groep 34'!$B$3:$D$30</definedName>
    <definedName name="_xlnm.Print_Area" localSheetId="39">'Dagverblijf groep 35'!$B$3:$D$30</definedName>
    <definedName name="_xlnm.Print_Area" localSheetId="40">'Dagverblijf groep 36'!$B$3:$D$30</definedName>
    <definedName name="_xlnm.Print_Area" localSheetId="41">'Dagverblijf groep 37'!$B$3:$D$30</definedName>
    <definedName name="_xlnm.Print_Area" localSheetId="42">'Dagverblijf groep 38'!$B$3:$D$30</definedName>
    <definedName name="_xlnm.Print_Area" localSheetId="43">'Dagverblijf groep 39'!$B$3:$D$30</definedName>
    <definedName name="_xlnm.Print_Area" localSheetId="8">'Dagverblijf groep 4'!$B$3:$D$30</definedName>
    <definedName name="_xlnm.Print_Area" localSheetId="44">'Dagverblijf groep 40'!$B$3:$D$30</definedName>
    <definedName name="_xlnm.Print_Area" localSheetId="45">'Dagverblijf groep 41'!$B$3:$D$30</definedName>
    <definedName name="_xlnm.Print_Area" localSheetId="46">'Dagverblijf groep 42'!$B$3:$D$30</definedName>
    <definedName name="_xlnm.Print_Area" localSheetId="47">'Dagverblijf groep 43'!$B$3:$D$30</definedName>
    <definedName name="_xlnm.Print_Area" localSheetId="48">'Dagverblijf groep 44'!$B$3:$D$30</definedName>
    <definedName name="_xlnm.Print_Area" localSheetId="49">'Dagverblijf groep 45'!$B$3:$D$30</definedName>
    <definedName name="_xlnm.Print_Area" localSheetId="50">'Dagverblijf groep 46'!$B$3:$D$30</definedName>
    <definedName name="_xlnm.Print_Area" localSheetId="51">'Dagverblijf groep 47'!$B$3:$D$30</definedName>
    <definedName name="_xlnm.Print_Area" localSheetId="52">'Dagverblijf groep 48'!$B$3:$D$30</definedName>
    <definedName name="_xlnm.Print_Area" localSheetId="53">'Dagverblijf groep 49'!$B$3:$D$30</definedName>
    <definedName name="_xlnm.Print_Area" localSheetId="9">'Dagverblijf groep 5'!$B$3:$D$30</definedName>
    <definedName name="_xlnm.Print_Area" localSheetId="54">'Dagverblijf groep 50'!$B$3:$D$30</definedName>
    <definedName name="_xlnm.Print_Area" localSheetId="10">'Dagverblijf groep 6'!$B$3:$D$30</definedName>
    <definedName name="_xlnm.Print_Area" localSheetId="11">'Dagverblijf groep 7'!$B$3:$D$30</definedName>
    <definedName name="_xlnm.Print_Area" localSheetId="12">'Dagverblijf groep 8'!$B$3:$D$30</definedName>
    <definedName name="_xlnm.Print_Area" localSheetId="13">'Dagverblijf groep 9'!$B$3:$D$30</definedName>
    <definedName name="_xlnm.Print_Area" localSheetId="2">'Invulinstructie per vraag'!$A$1:$D$22</definedName>
    <definedName name="bez" localSheetId="1">[1]Lijsten!$O$3:$O$793</definedName>
    <definedName name="bez" localSheetId="2">[1]Lijsten!$O$3:$O$793</definedName>
    <definedName name="bez">Lijsten!$C$3:$C$784</definedName>
    <definedName name="bezetting" localSheetId="1">[1]Lijsten!$U$3:$U$13</definedName>
    <definedName name="bezetting" localSheetId="2">[1]Lijsten!$U$3:$U$13</definedName>
    <definedName name="bezetting">Lijsten!$D$3:$D$18</definedName>
    <definedName name="cap" localSheetId="1">[1]Lijsten!$N$3:$N$109</definedName>
    <definedName name="cap" localSheetId="2">[1]Lijsten!$N$3:$N$109</definedName>
    <definedName name="cap">Lijsten!$B$3:$B$109</definedName>
    <definedName name="dag">Lijsten!$A$3:$A$9</definedName>
    <definedName name="ja" localSheetId="1">[1]Lijsten!$Q$2:$Q$4</definedName>
    <definedName name="ja" localSheetId="2">[1]Lijsten!$Q$2:$Q$4</definedName>
    <definedName name="ja">Lijsten!$E$2:$E$4</definedName>
    <definedName name="nacht" localSheetId="1">[1]Lijsten!$M$3:$M$5</definedName>
    <definedName name="nacht" localSheetId="2">[1]Lijsten!$M$3:$M$5</definedName>
    <definedName name="nacht">Lijsten!#REF!</definedName>
    <definedName name="type">[1]Lijsten!$D$3:$D$10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1" i="282" l="1"/>
  <c r="D20" i="282"/>
  <c r="D19" i="282"/>
  <c r="D21" i="282" s="1"/>
  <c r="D22" i="282" s="1"/>
  <c r="C17" i="282"/>
  <c r="D16" i="282"/>
  <c r="D14" i="282"/>
  <c r="D13" i="282"/>
  <c r="D12" i="282"/>
  <c r="D8" i="282"/>
  <c r="D23" i="282" s="1"/>
  <c r="C25" i="282" s="1"/>
  <c r="D23" i="281"/>
  <c r="C25" i="281" s="1"/>
  <c r="F21" i="281"/>
  <c r="D19" i="281"/>
  <c r="D21" i="281" s="1"/>
  <c r="D22" i="281" s="1"/>
  <c r="C17" i="281"/>
  <c r="D16" i="281"/>
  <c r="D20" i="281" s="1"/>
  <c r="D14" i="281"/>
  <c r="D13" i="281"/>
  <c r="D12" i="281"/>
  <c r="D8" i="281"/>
  <c r="D22" i="280"/>
  <c r="F21" i="280"/>
  <c r="D21" i="280"/>
  <c r="D20" i="280"/>
  <c r="D19" i="280"/>
  <c r="C17" i="280"/>
  <c r="D16" i="280"/>
  <c r="D14" i="280"/>
  <c r="D13" i="280"/>
  <c r="D8" i="280"/>
  <c r="D23" i="280" s="1"/>
  <c r="C25" i="280" s="1"/>
  <c r="F21" i="279"/>
  <c r="D20" i="279"/>
  <c r="D19" i="279"/>
  <c r="D21" i="279" s="1"/>
  <c r="D22" i="279" s="1"/>
  <c r="C17" i="279"/>
  <c r="D16" i="279"/>
  <c r="D14" i="279"/>
  <c r="D13" i="279"/>
  <c r="D8" i="279"/>
  <c r="D23" i="279" s="1"/>
  <c r="C25" i="279" s="1"/>
  <c r="D22" i="278"/>
  <c r="F21" i="278"/>
  <c r="D21" i="278"/>
  <c r="D19" i="278"/>
  <c r="C17" i="278"/>
  <c r="D16" i="278"/>
  <c r="D20" i="278" s="1"/>
  <c r="D14" i="278"/>
  <c r="D13" i="278"/>
  <c r="D12" i="278"/>
  <c r="D8" i="278"/>
  <c r="D23" i="278" s="1"/>
  <c r="C25" i="278" s="1"/>
  <c r="F21" i="277"/>
  <c r="D20" i="277"/>
  <c r="D19" i="277"/>
  <c r="D21" i="277" s="1"/>
  <c r="D22" i="277" s="1"/>
  <c r="C17" i="277"/>
  <c r="D16" i="277"/>
  <c r="D14" i="277"/>
  <c r="D13" i="277"/>
  <c r="D12" i="277"/>
  <c r="D8" i="277"/>
  <c r="D23" i="277" s="1"/>
  <c r="C25" i="277" s="1"/>
  <c r="C25" i="276"/>
  <c r="D23" i="276"/>
  <c r="F21" i="276"/>
  <c r="D19" i="276"/>
  <c r="D21" i="276" s="1"/>
  <c r="D22" i="276" s="1"/>
  <c r="C17" i="276"/>
  <c r="D16" i="276"/>
  <c r="D20" i="276" s="1"/>
  <c r="D14" i="276"/>
  <c r="D13" i="276"/>
  <c r="D12" i="276"/>
  <c r="D8" i="276"/>
  <c r="F21" i="275"/>
  <c r="D21" i="275"/>
  <c r="D22" i="275" s="1"/>
  <c r="D20" i="275"/>
  <c r="D19" i="275"/>
  <c r="C17" i="275"/>
  <c r="D16" i="275"/>
  <c r="D14" i="275"/>
  <c r="D13" i="275"/>
  <c r="D12" i="275"/>
  <c r="D8" i="275"/>
  <c r="D23" i="275" s="1"/>
  <c r="C25" i="275" s="1"/>
  <c r="F21" i="274"/>
  <c r="D19" i="274"/>
  <c r="D21" i="274" s="1"/>
  <c r="D22" i="274" s="1"/>
  <c r="C17" i="274"/>
  <c r="D16" i="274"/>
  <c r="D20" i="274" s="1"/>
  <c r="D14" i="274"/>
  <c r="D13" i="274"/>
  <c r="D8" i="274"/>
  <c r="D23" i="274" s="1"/>
  <c r="C25" i="274" s="1"/>
  <c r="D23" i="273"/>
  <c r="C25" i="273" s="1"/>
  <c r="D22" i="273"/>
  <c r="F21" i="273"/>
  <c r="D21" i="273"/>
  <c r="D19" i="273"/>
  <c r="C17" i="273"/>
  <c r="D16" i="273"/>
  <c r="D20" i="273" s="1"/>
  <c r="D14" i="273"/>
  <c r="D13" i="273"/>
  <c r="D8" i="273"/>
  <c r="D12" i="273" s="1"/>
  <c r="F21" i="272"/>
  <c r="D21" i="272"/>
  <c r="D22" i="272" s="1"/>
  <c r="D20" i="272"/>
  <c r="D19" i="272"/>
  <c r="C17" i="272"/>
  <c r="D16" i="272"/>
  <c r="D14" i="272"/>
  <c r="D13" i="272"/>
  <c r="D8" i="272"/>
  <c r="D23" i="272" s="1"/>
  <c r="C25" i="272" s="1"/>
  <c r="C25" i="271"/>
  <c r="D23" i="271"/>
  <c r="D22" i="271"/>
  <c r="F21" i="271"/>
  <c r="D21" i="271"/>
  <c r="D19" i="271"/>
  <c r="C17" i="271"/>
  <c r="D16" i="271"/>
  <c r="D20" i="271" s="1"/>
  <c r="D14" i="271"/>
  <c r="D13" i="271"/>
  <c r="D8" i="271"/>
  <c r="D12" i="271" s="1"/>
  <c r="D22" i="270"/>
  <c r="F21" i="270"/>
  <c r="D21" i="270"/>
  <c r="D20" i="270"/>
  <c r="D19" i="270"/>
  <c r="C17" i="270"/>
  <c r="D16" i="270"/>
  <c r="D14" i="270"/>
  <c r="D13" i="270"/>
  <c r="D12" i="270"/>
  <c r="D8" i="270"/>
  <c r="D23" i="270" s="1"/>
  <c r="C25" i="270" s="1"/>
  <c r="F21" i="269"/>
  <c r="D20" i="269"/>
  <c r="D19" i="269"/>
  <c r="D21" i="269" s="1"/>
  <c r="D22" i="269" s="1"/>
  <c r="C17" i="269"/>
  <c r="D16" i="269"/>
  <c r="D14" i="269"/>
  <c r="D13" i="269"/>
  <c r="D12" i="269"/>
  <c r="D8" i="269"/>
  <c r="D23" i="269" s="1"/>
  <c r="C25" i="269" s="1"/>
  <c r="C25" i="268"/>
  <c r="D23" i="268"/>
  <c r="F21" i="268"/>
  <c r="D19" i="268"/>
  <c r="D21" i="268" s="1"/>
  <c r="D22" i="268" s="1"/>
  <c r="C17" i="268"/>
  <c r="D16" i="268"/>
  <c r="D20" i="268" s="1"/>
  <c r="D14" i="268"/>
  <c r="D13" i="268"/>
  <c r="D12" i="268"/>
  <c r="D8" i="268"/>
  <c r="F21" i="267"/>
  <c r="D21" i="267"/>
  <c r="D22" i="267" s="1"/>
  <c r="D20" i="267"/>
  <c r="D19" i="267"/>
  <c r="C17" i="267"/>
  <c r="D16" i="267"/>
  <c r="D14" i="267"/>
  <c r="D13" i="267"/>
  <c r="D12" i="267"/>
  <c r="D8" i="267"/>
  <c r="D23" i="267" s="1"/>
  <c r="C25" i="267" s="1"/>
  <c r="D23" i="266"/>
  <c r="C25" i="266" s="1"/>
  <c r="F21" i="266"/>
  <c r="D19" i="266"/>
  <c r="D21" i="266" s="1"/>
  <c r="D22" i="266" s="1"/>
  <c r="C17" i="266"/>
  <c r="D16" i="266"/>
  <c r="D20" i="266" s="1"/>
  <c r="D14" i="266"/>
  <c r="D13" i="266"/>
  <c r="D8" i="266"/>
  <c r="D12" i="266" s="1"/>
  <c r="D23" i="265"/>
  <c r="C25" i="265" s="1"/>
  <c r="D22" i="265"/>
  <c r="F21" i="265"/>
  <c r="D21" i="265"/>
  <c r="D19" i="265"/>
  <c r="C17" i="265"/>
  <c r="D16" i="265"/>
  <c r="D20" i="265" s="1"/>
  <c r="D14" i="265"/>
  <c r="D13" i="265"/>
  <c r="D8" i="265"/>
  <c r="D12" i="265" s="1"/>
  <c r="F21" i="264"/>
  <c r="D21" i="264"/>
  <c r="D22" i="264" s="1"/>
  <c r="D20" i="264"/>
  <c r="D19" i="264"/>
  <c r="C17" i="264"/>
  <c r="D16" i="264"/>
  <c r="D14" i="264"/>
  <c r="D13" i="264"/>
  <c r="D8" i="264"/>
  <c r="D23" i="264" s="1"/>
  <c r="C25" i="264" s="1"/>
  <c r="C25" i="263"/>
  <c r="D23" i="263"/>
  <c r="D22" i="263"/>
  <c r="F21" i="263"/>
  <c r="D21" i="263"/>
  <c r="D19" i="263"/>
  <c r="C17" i="263"/>
  <c r="D16" i="263"/>
  <c r="D20" i="263" s="1"/>
  <c r="D14" i="263"/>
  <c r="D13" i="263"/>
  <c r="D8" i="263"/>
  <c r="D12" i="263" s="1"/>
  <c r="D22" i="262"/>
  <c r="F21" i="262"/>
  <c r="D21" i="262"/>
  <c r="D20" i="262"/>
  <c r="D19" i="262"/>
  <c r="C17" i="262"/>
  <c r="D16" i="262"/>
  <c r="D14" i="262"/>
  <c r="D13" i="262"/>
  <c r="D12" i="262"/>
  <c r="D8" i="262"/>
  <c r="D23" i="262" s="1"/>
  <c r="C25" i="262" s="1"/>
  <c r="F21" i="261"/>
  <c r="D20" i="261"/>
  <c r="D19" i="261"/>
  <c r="D21" i="261" s="1"/>
  <c r="D22" i="261" s="1"/>
  <c r="C17" i="261"/>
  <c r="D16" i="261"/>
  <c r="D14" i="261"/>
  <c r="D13" i="261"/>
  <c r="D12" i="261"/>
  <c r="D8" i="261"/>
  <c r="D23" i="261" s="1"/>
  <c r="C25" i="261" s="1"/>
  <c r="D23" i="260"/>
  <c r="C25" i="260" s="1"/>
  <c r="F21" i="260"/>
  <c r="D19" i="260"/>
  <c r="D21" i="260" s="1"/>
  <c r="D22" i="260" s="1"/>
  <c r="C17" i="260"/>
  <c r="D16" i="260"/>
  <c r="D20" i="260" s="1"/>
  <c r="D14" i="260"/>
  <c r="D13" i="260"/>
  <c r="D12" i="260"/>
  <c r="D8" i="260"/>
  <c r="F21" i="259"/>
  <c r="D21" i="259"/>
  <c r="D22" i="259" s="1"/>
  <c r="D20" i="259"/>
  <c r="D19" i="259"/>
  <c r="C17" i="259"/>
  <c r="D16" i="259"/>
  <c r="D14" i="259"/>
  <c r="D13" i="259"/>
  <c r="D8" i="259"/>
  <c r="D12" i="259" s="1"/>
  <c r="D23" i="258"/>
  <c r="C25" i="258" s="1"/>
  <c r="F21" i="258"/>
  <c r="D19" i="258"/>
  <c r="D21" i="258" s="1"/>
  <c r="D22" i="258" s="1"/>
  <c r="C17" i="258"/>
  <c r="D16" i="258"/>
  <c r="D20" i="258" s="1"/>
  <c r="D14" i="258"/>
  <c r="D13" i="258"/>
  <c r="D8" i="258"/>
  <c r="D12" i="258" s="1"/>
  <c r="D22" i="257"/>
  <c r="F21" i="257"/>
  <c r="D21" i="257"/>
  <c r="D19" i="257"/>
  <c r="C17" i="257"/>
  <c r="D16" i="257"/>
  <c r="D20" i="257" s="1"/>
  <c r="D14" i="257"/>
  <c r="D13" i="257"/>
  <c r="D8" i="257"/>
  <c r="D12" i="257" s="1"/>
  <c r="F21" i="256"/>
  <c r="D21" i="256"/>
  <c r="D22" i="256" s="1"/>
  <c r="D20" i="256"/>
  <c r="D19" i="256"/>
  <c r="C17" i="256"/>
  <c r="D16" i="256"/>
  <c r="D14" i="256"/>
  <c r="D13" i="256"/>
  <c r="D8" i="256"/>
  <c r="D23" i="256" s="1"/>
  <c r="C25" i="256" s="1"/>
  <c r="C25" i="255"/>
  <c r="D23" i="255"/>
  <c r="F21" i="255"/>
  <c r="D19" i="255"/>
  <c r="D21" i="255" s="1"/>
  <c r="D22" i="255" s="1"/>
  <c r="C17" i="255"/>
  <c r="D16" i="255"/>
  <c r="D20" i="255" s="1"/>
  <c r="D14" i="255"/>
  <c r="D13" i="255"/>
  <c r="D12" i="255"/>
  <c r="D8" i="255"/>
  <c r="F21" i="254"/>
  <c r="D21" i="254"/>
  <c r="D22" i="254" s="1"/>
  <c r="D20" i="254"/>
  <c r="D19" i="254"/>
  <c r="C17" i="254"/>
  <c r="D16" i="254"/>
  <c r="D14" i="254"/>
  <c r="D13" i="254"/>
  <c r="D12" i="254"/>
  <c r="D8" i="254"/>
  <c r="D23" i="254" s="1"/>
  <c r="C25" i="254" s="1"/>
  <c r="F21" i="253"/>
  <c r="D19" i="253"/>
  <c r="D21" i="253" s="1"/>
  <c r="D22" i="253" s="1"/>
  <c r="C17" i="253"/>
  <c r="D16" i="253"/>
  <c r="D20" i="253" s="1"/>
  <c r="D14" i="253"/>
  <c r="D13" i="253"/>
  <c r="D12" i="253"/>
  <c r="D8" i="253"/>
  <c r="D23" i="253" s="1"/>
  <c r="C25" i="253" s="1"/>
  <c r="B8" i="59"/>
  <c r="B9" i="59"/>
  <c r="B10" i="59"/>
  <c r="B11" i="59"/>
  <c r="B12" i="59"/>
  <c r="B13" i="59"/>
  <c r="B14" i="59"/>
  <c r="B15" i="59"/>
  <c r="B16" i="59"/>
  <c r="B17" i="59"/>
  <c r="B18" i="59"/>
  <c r="B19" i="59"/>
  <c r="B20" i="59"/>
  <c r="B21" i="59"/>
  <c r="B22" i="59"/>
  <c r="B23" i="59"/>
  <c r="B24" i="59"/>
  <c r="B25" i="59"/>
  <c r="B26" i="59"/>
  <c r="B27" i="59"/>
  <c r="B28" i="59"/>
  <c r="B29" i="59"/>
  <c r="B30" i="59"/>
  <c r="B31" i="59"/>
  <c r="B32" i="59"/>
  <c r="B33" i="59"/>
  <c r="B34" i="59"/>
  <c r="B35" i="59"/>
  <c r="B36" i="59"/>
  <c r="B37" i="59"/>
  <c r="B38" i="59"/>
  <c r="B39" i="59"/>
  <c r="B40" i="59"/>
  <c r="B41" i="59"/>
  <c r="B42" i="59"/>
  <c r="B43" i="59"/>
  <c r="B44" i="59"/>
  <c r="B45" i="59"/>
  <c r="B46" i="59"/>
  <c r="B47" i="59"/>
  <c r="B48" i="59"/>
  <c r="B49" i="59"/>
  <c r="B50" i="59"/>
  <c r="B51" i="59"/>
  <c r="B52" i="59"/>
  <c r="B53" i="59"/>
  <c r="B54" i="59"/>
  <c r="B55" i="59"/>
  <c r="E29" i="59" a="1"/>
  <c r="C29" i="59" a="1"/>
  <c r="F12" i="59" a="1"/>
  <c r="F55" i="59" a="1"/>
  <c r="D10" i="59" a="1"/>
  <c r="C45" i="59" a="1"/>
  <c r="C27" i="59" a="1"/>
  <c r="D7" i="59" a="1"/>
  <c r="C9" i="59" a="1"/>
  <c r="C37" i="59" a="1"/>
  <c r="D42" i="59" a="1"/>
  <c r="D39" i="59" a="1"/>
  <c r="C17" i="59" a="1"/>
  <c r="F38" i="59" a="1"/>
  <c r="F17" i="59" a="1"/>
  <c r="C14" i="59" a="1"/>
  <c r="C43" i="59" a="1"/>
  <c r="D28" i="59" a="1"/>
  <c r="C44" i="59" a="1"/>
  <c r="C26" i="59" a="1"/>
  <c r="C35" i="59" a="1"/>
  <c r="F16" i="59" a="1"/>
  <c r="E21" i="59" a="1"/>
  <c r="C46" i="59" a="1"/>
  <c r="C19" i="59" a="1"/>
  <c r="C54" i="59" a="1"/>
  <c r="D48" i="59" a="1"/>
  <c r="E9" i="59" a="1"/>
  <c r="D50" i="59" a="1"/>
  <c r="C32" i="59" a="1"/>
  <c r="F52" i="59" a="1"/>
  <c r="E32" i="59" a="1"/>
  <c r="E10" i="59" a="1"/>
  <c r="E23" i="59" a="1"/>
  <c r="D15" i="59" a="1"/>
  <c r="C7" i="59" a="1"/>
  <c r="D24" i="59" a="1"/>
  <c r="C11" i="59" a="1"/>
  <c r="F51" i="59" a="1"/>
  <c r="E39" i="59" a="1"/>
  <c r="F34" i="59" a="1"/>
  <c r="F20" i="59" a="1"/>
  <c r="E33" i="59" a="1"/>
  <c r="D37" i="59" a="1"/>
  <c r="F23" i="59" a="1"/>
  <c r="F31" i="59" a="1"/>
  <c r="E18" i="59" a="1"/>
  <c r="E45" i="59" a="1"/>
  <c r="D40" i="59" a="1"/>
  <c r="F42" i="59" a="1"/>
  <c r="F43" i="59" a="1"/>
  <c r="F36" i="59" a="1"/>
  <c r="E30" i="59" a="1"/>
  <c r="F44" i="59" a="1"/>
  <c r="D45" i="59" a="1"/>
  <c r="F25" i="59" a="1"/>
  <c r="D17" i="59" a="1"/>
  <c r="E44" i="59" a="1"/>
  <c r="D25" i="59" a="1"/>
  <c r="F49" i="59" a="1"/>
  <c r="C8" i="59" a="1"/>
  <c r="C47" i="59" a="1"/>
  <c r="D33" i="59" a="1"/>
  <c r="D20" i="59" a="1"/>
  <c r="E26" i="59" a="1"/>
  <c r="C42" i="59" a="1"/>
  <c r="D29" i="59" a="1"/>
  <c r="D46" i="59" a="1"/>
  <c r="E42" i="59" a="1"/>
  <c r="D32" i="59" a="1"/>
  <c r="D26" i="59" a="1"/>
  <c r="C13" i="59" a="1"/>
  <c r="C36" i="59" a="1"/>
  <c r="C10" i="59" a="1"/>
  <c r="E8" i="59" a="1"/>
  <c r="C52" i="59" a="1"/>
  <c r="D51" i="59" a="1"/>
  <c r="E49" i="59" a="1"/>
  <c r="F50" i="59" a="1"/>
  <c r="E46" i="59" a="1"/>
  <c r="C16" i="59" a="1"/>
  <c r="D18" i="59" a="1"/>
  <c r="F18" i="59" a="1"/>
  <c r="E53" i="59" a="1"/>
  <c r="F29" i="59" a="1"/>
  <c r="F19" i="59" a="1"/>
  <c r="D35" i="59" a="1"/>
  <c r="D34" i="59" a="1"/>
  <c r="D38" i="59" a="1"/>
  <c r="D13" i="59" a="1"/>
  <c r="F9" i="59" a="1"/>
  <c r="C51" i="59" a="1"/>
  <c r="E22" i="59" a="1"/>
  <c r="D21" i="59" a="1"/>
  <c r="C12" i="59" a="1"/>
  <c r="E38" i="59" a="1"/>
  <c r="D16" i="59" a="1"/>
  <c r="D19" i="59" a="1"/>
  <c r="E36" i="59" a="1"/>
  <c r="C28" i="59" a="1"/>
  <c r="F22" i="59" a="1"/>
  <c r="F47" i="59" a="1"/>
  <c r="D52" i="59" a="1"/>
  <c r="E11" i="59" a="1"/>
  <c r="E55" i="59" a="1"/>
  <c r="E14" i="59" a="1"/>
  <c r="F39" i="59" a="1"/>
  <c r="C15" i="59" a="1"/>
  <c r="E16" i="59" a="1"/>
  <c r="F27" i="59" a="1"/>
  <c r="C30" i="59" a="1"/>
  <c r="E13" i="59" a="1"/>
  <c r="E43" i="59" a="1"/>
  <c r="F28" i="59" a="1"/>
  <c r="D23" i="59" a="1"/>
  <c r="D49" i="59" a="1"/>
  <c r="D36" i="59" a="1"/>
  <c r="E50" i="59" a="1"/>
  <c r="D53" i="59" a="1"/>
  <c r="F7" i="59" a="1"/>
  <c r="F14" i="59" a="1"/>
  <c r="C31" i="59" a="1"/>
  <c r="C20" i="59" a="1"/>
  <c r="D27" i="59" a="1"/>
  <c r="C24" i="59" a="1"/>
  <c r="D44" i="59" a="1"/>
  <c r="C40" i="59" a="1"/>
  <c r="C41" i="59" a="1"/>
  <c r="E25" i="59" a="1"/>
  <c r="E35" i="59" a="1"/>
  <c r="C23" i="59" a="1"/>
  <c r="F26" i="59" a="1"/>
  <c r="E41" i="59" a="1"/>
  <c r="F11" i="59" a="1"/>
  <c r="D14" i="59" a="1"/>
  <c r="E40" i="59" a="1"/>
  <c r="D22" i="59" a="1"/>
  <c r="C22" i="59" a="1"/>
  <c r="E17" i="59" a="1"/>
  <c r="F33" i="59" a="1"/>
  <c r="F8" i="59" a="1"/>
  <c r="E20" i="59" a="1"/>
  <c r="E51" i="59" a="1"/>
  <c r="C49" i="59" a="1"/>
  <c r="E48" i="59" a="1"/>
  <c r="F41" i="59" a="1"/>
  <c r="D43" i="59" a="1"/>
  <c r="E27" i="59" a="1"/>
  <c r="F53" i="59" a="1"/>
  <c r="E34" i="59" a="1"/>
  <c r="F40" i="59" a="1"/>
  <c r="E7" i="59" a="1"/>
  <c r="D31" i="59" a="1"/>
  <c r="C38" i="59" a="1"/>
  <c r="C33" i="59" a="1"/>
  <c r="D55" i="59" a="1"/>
  <c r="D47" i="59" a="1"/>
  <c r="C53" i="59" a="1"/>
  <c r="D11" i="59" a="1"/>
  <c r="E15" i="59" a="1"/>
  <c r="D54" i="59" a="1"/>
  <c r="F10" i="59" a="1"/>
  <c r="C34" i="59" a="1"/>
  <c r="C39" i="59" a="1"/>
  <c r="F45" i="59" a="1"/>
  <c r="E52" i="59" a="1"/>
  <c r="E31" i="59" a="1"/>
  <c r="D12" i="59" a="1"/>
  <c r="D9" i="59" a="1"/>
  <c r="F48" i="59" a="1"/>
  <c r="C55" i="59" a="1"/>
  <c r="E47" i="59" a="1"/>
  <c r="E54" i="59" a="1"/>
  <c r="D30" i="59" a="1"/>
  <c r="E24" i="59" a="1"/>
  <c r="F35" i="59" a="1"/>
  <c r="E37" i="59" a="1"/>
  <c r="D41" i="59" a="1"/>
  <c r="F24" i="59" a="1"/>
  <c r="F15" i="59" a="1"/>
  <c r="C50" i="59" a="1"/>
  <c r="E19" i="59" a="1"/>
  <c r="C18" i="59" a="1"/>
  <c r="C48" i="59" a="1"/>
  <c r="E28" i="59" a="1"/>
  <c r="F37" i="59" a="1"/>
  <c r="D8" i="59" a="1"/>
  <c r="E12" i="59" a="1"/>
  <c r="C21" i="59" a="1"/>
  <c r="F46" i="59" a="1"/>
  <c r="C25" i="59" a="1"/>
  <c r="F21" i="59" a="1"/>
  <c r="F13" i="59" a="1"/>
  <c r="F54" i="59" a="1"/>
  <c r="D12" i="256" l="1"/>
  <c r="D12" i="264"/>
  <c r="D12" i="272"/>
  <c r="D12" i="280"/>
  <c r="D23" i="259"/>
  <c r="D12" i="274"/>
  <c r="D23" i="257"/>
  <c r="D12" i="279"/>
  <c r="F53" i="59"/>
  <c r="E54" i="59"/>
  <c r="D55" i="59"/>
  <c r="D54" i="59"/>
  <c r="F52" i="59"/>
  <c r="D50" i="59"/>
  <c r="F48" i="59"/>
  <c r="C47" i="59"/>
  <c r="E45" i="59"/>
  <c r="C43" i="59"/>
  <c r="E41" i="59"/>
  <c r="C39" i="59"/>
  <c r="E37" i="59"/>
  <c r="C35" i="59"/>
  <c r="E33" i="59"/>
  <c r="C31" i="59"/>
  <c r="E29" i="59"/>
  <c r="D26" i="59"/>
  <c r="F24" i="59"/>
  <c r="D22" i="59"/>
  <c r="F20" i="59"/>
  <c r="C19" i="59"/>
  <c r="E17" i="59"/>
  <c r="D14" i="59"/>
  <c r="E9" i="59"/>
  <c r="F55" i="59"/>
  <c r="E52" i="59"/>
  <c r="D49" i="59"/>
  <c r="E48" i="59"/>
  <c r="F47" i="59"/>
  <c r="D45" i="59"/>
  <c r="E44" i="59"/>
  <c r="F43" i="59"/>
  <c r="C42" i="59"/>
  <c r="D41" i="59"/>
  <c r="E40" i="59"/>
  <c r="F39" i="59"/>
  <c r="C38" i="59"/>
  <c r="E36" i="59"/>
  <c r="F35" i="59"/>
  <c r="C34" i="59"/>
  <c r="D33" i="59"/>
  <c r="E32" i="59"/>
  <c r="F31" i="59"/>
  <c r="C30" i="59"/>
  <c r="D29" i="59"/>
  <c r="E28" i="59"/>
  <c r="F27" i="59"/>
  <c r="C26" i="59"/>
  <c r="D25" i="59"/>
  <c r="E24" i="59"/>
  <c r="F23" i="59"/>
  <c r="C22" i="59"/>
  <c r="D21" i="59"/>
  <c r="E20" i="59"/>
  <c r="F19" i="59"/>
  <c r="C18" i="59"/>
  <c r="D17" i="59"/>
  <c r="E16" i="59"/>
  <c r="F15" i="59"/>
  <c r="C14" i="59"/>
  <c r="D13" i="59"/>
  <c r="E12" i="59"/>
  <c r="F11" i="59"/>
  <c r="C10" i="59"/>
  <c r="D9" i="59"/>
  <c r="E8" i="59"/>
  <c r="F7" i="59"/>
  <c r="D53" i="59"/>
  <c r="C46" i="59"/>
  <c r="D37" i="59"/>
  <c r="C54" i="59"/>
  <c r="C50" i="59"/>
  <c r="F54" i="59"/>
  <c r="D52" i="59"/>
  <c r="F50" i="59"/>
  <c r="D48" i="59"/>
  <c r="F46" i="59"/>
  <c r="D44" i="59"/>
  <c r="F42" i="59"/>
  <c r="D40" i="59"/>
  <c r="F38" i="59"/>
  <c r="D36" i="59"/>
  <c r="F34" i="59"/>
  <c r="D32" i="59"/>
  <c r="D28" i="59"/>
  <c r="F26" i="59"/>
  <c r="D24" i="59"/>
  <c r="F22" i="59"/>
  <c r="C21" i="59"/>
  <c r="E19" i="59"/>
  <c r="D16" i="59"/>
  <c r="E15" i="59"/>
  <c r="C13" i="59"/>
  <c r="D12" i="59"/>
  <c r="E11" i="59"/>
  <c r="F10" i="59"/>
  <c r="C9" i="59"/>
  <c r="E7" i="59"/>
  <c r="F51" i="59"/>
  <c r="E55" i="59"/>
  <c r="C53" i="59"/>
  <c r="E51" i="59"/>
  <c r="C49" i="59"/>
  <c r="E47" i="59"/>
  <c r="C45" i="59"/>
  <c r="E43" i="59"/>
  <c r="C41" i="59"/>
  <c r="E39" i="59"/>
  <c r="C37" i="59"/>
  <c r="E35" i="59"/>
  <c r="C33" i="59"/>
  <c r="E31" i="59"/>
  <c r="C29" i="59"/>
  <c r="E27" i="59"/>
  <c r="C25" i="59"/>
  <c r="E23" i="59"/>
  <c r="D20" i="59"/>
  <c r="F18" i="59"/>
  <c r="C17" i="59"/>
  <c r="F14" i="59"/>
  <c r="D8" i="59"/>
  <c r="C52" i="59"/>
  <c r="D51" i="59"/>
  <c r="E50" i="59"/>
  <c r="F49" i="59"/>
  <c r="C48" i="59"/>
  <c r="D47" i="59"/>
  <c r="E46" i="59"/>
  <c r="F45" i="59"/>
  <c r="C44" i="59"/>
  <c r="D43" i="59"/>
  <c r="E42" i="59"/>
  <c r="F41" i="59"/>
  <c r="C40" i="59"/>
  <c r="D39" i="59"/>
  <c r="E38" i="59"/>
  <c r="F37" i="59"/>
  <c r="C36" i="59"/>
  <c r="D35" i="59"/>
  <c r="E34" i="59"/>
  <c r="F33" i="59"/>
  <c r="C32" i="59"/>
  <c r="D31" i="59"/>
  <c r="E30" i="59"/>
  <c r="F29" i="59"/>
  <c r="C28" i="59"/>
  <c r="D27" i="59"/>
  <c r="E26" i="59"/>
  <c r="F25" i="59"/>
  <c r="C24" i="59"/>
  <c r="D23" i="59"/>
  <c r="E22" i="59"/>
  <c r="F21" i="59"/>
  <c r="C20" i="59"/>
  <c r="D19" i="59"/>
  <c r="E18" i="59"/>
  <c r="F17" i="59"/>
  <c r="C16" i="59"/>
  <c r="D15" i="59"/>
  <c r="E14" i="59"/>
  <c r="F13" i="59"/>
  <c r="C12" i="59"/>
  <c r="D11" i="59"/>
  <c r="E10" i="59"/>
  <c r="F9" i="59"/>
  <c r="C8" i="59"/>
  <c r="D7" i="59"/>
  <c r="C55" i="59"/>
  <c r="E53" i="59"/>
  <c r="C51" i="59"/>
  <c r="E49" i="59"/>
  <c r="D46" i="59"/>
  <c r="F44" i="59"/>
  <c r="D42" i="59"/>
  <c r="F40" i="59"/>
  <c r="D38" i="59"/>
  <c r="F36" i="59"/>
  <c r="D34" i="59"/>
  <c r="D30" i="59"/>
  <c r="F28" i="59"/>
  <c r="C27" i="59"/>
  <c r="E25" i="59"/>
  <c r="C23" i="59"/>
  <c r="E21" i="59"/>
  <c r="D18" i="59"/>
  <c r="F16" i="59"/>
  <c r="C15" i="59"/>
  <c r="E13" i="59"/>
  <c r="F12" i="59"/>
  <c r="C11" i="59"/>
  <c r="D10" i="59"/>
  <c r="F8" i="59"/>
  <c r="C7" i="59"/>
  <c r="D23" i="233"/>
  <c r="D23" i="234"/>
  <c r="D23" i="235"/>
  <c r="D23" i="236"/>
  <c r="D23" i="237"/>
  <c r="D23" i="238"/>
  <c r="D23" i="239"/>
  <c r="D23" i="240"/>
  <c r="C25" i="240" s="1"/>
  <c r="D23" i="241"/>
  <c r="D23" i="242"/>
  <c r="D23" i="243"/>
  <c r="D23" i="244"/>
  <c r="D23" i="245"/>
  <c r="D23" i="246"/>
  <c r="D23" i="247"/>
  <c r="D23" i="248"/>
  <c r="D23" i="249"/>
  <c r="D23" i="250"/>
  <c r="D23" i="251"/>
  <c r="D23" i="58"/>
  <c r="C24" i="252"/>
  <c r="B24" i="252"/>
  <c r="C23" i="252"/>
  <c r="B23" i="252"/>
  <c r="C22" i="252"/>
  <c r="B22" i="252"/>
  <c r="C21" i="252"/>
  <c r="B21" i="252"/>
  <c r="C20" i="252"/>
  <c r="B20" i="252"/>
  <c r="C19" i="252"/>
  <c r="B19" i="252"/>
  <c r="C18" i="252"/>
  <c r="B18" i="252"/>
  <c r="C17" i="252"/>
  <c r="B17" i="252"/>
  <c r="C16" i="252"/>
  <c r="B16" i="252"/>
  <c r="C15" i="252"/>
  <c r="B15" i="252"/>
  <c r="C14" i="252"/>
  <c r="B14" i="252"/>
  <c r="C13" i="252"/>
  <c r="B13" i="252"/>
  <c r="C12" i="252"/>
  <c r="B12" i="252"/>
  <c r="C11" i="252"/>
  <c r="B11" i="252"/>
  <c r="C10" i="252"/>
  <c r="B10" i="252"/>
  <c r="C9" i="252"/>
  <c r="B9" i="252"/>
  <c r="C8" i="252"/>
  <c r="B8" i="252"/>
  <c r="C7" i="252"/>
  <c r="B7" i="252"/>
  <c r="C6" i="252"/>
  <c r="B6" i="252"/>
  <c r="C5" i="252"/>
  <c r="B5" i="252"/>
  <c r="C25" i="251"/>
  <c r="F21" i="251"/>
  <c r="D20" i="251"/>
  <c r="D19" i="251"/>
  <c r="D21" i="251" s="1"/>
  <c r="D22" i="251" s="1"/>
  <c r="C17" i="251"/>
  <c r="D16" i="251"/>
  <c r="D14" i="251"/>
  <c r="D13" i="251"/>
  <c r="D8" i="251"/>
  <c r="D12" i="251" s="1"/>
  <c r="C25" i="250"/>
  <c r="F21" i="250"/>
  <c r="D19" i="250"/>
  <c r="D21" i="250" s="1"/>
  <c r="D22" i="250" s="1"/>
  <c r="C17" i="250"/>
  <c r="D16" i="250"/>
  <c r="D20" i="250" s="1"/>
  <c r="D14" i="250"/>
  <c r="D13" i="250"/>
  <c r="D8" i="250"/>
  <c r="D12" i="250" s="1"/>
  <c r="C25" i="249"/>
  <c r="F21" i="249"/>
  <c r="D21" i="249"/>
  <c r="D22" i="249" s="1"/>
  <c r="D20" i="249"/>
  <c r="D19" i="249"/>
  <c r="C17" i="249"/>
  <c r="D16" i="249"/>
  <c r="D14" i="249"/>
  <c r="D13" i="249"/>
  <c r="D8" i="249"/>
  <c r="D12" i="249" s="1"/>
  <c r="C25" i="248"/>
  <c r="F21" i="248"/>
  <c r="D19" i="248"/>
  <c r="D21" i="248" s="1"/>
  <c r="D22" i="248" s="1"/>
  <c r="C17" i="248"/>
  <c r="D16" i="248"/>
  <c r="D20" i="248" s="1"/>
  <c r="D14" i="248"/>
  <c r="D13" i="248"/>
  <c r="D8" i="248"/>
  <c r="D12" i="248" s="1"/>
  <c r="C25" i="247"/>
  <c r="D22" i="247"/>
  <c r="F21" i="247"/>
  <c r="D21" i="247"/>
  <c r="D19" i="247"/>
  <c r="C17" i="247"/>
  <c r="D16" i="247"/>
  <c r="D20" i="247" s="1"/>
  <c r="D14" i="247"/>
  <c r="D13" i="247"/>
  <c r="D12" i="247"/>
  <c r="D8" i="247"/>
  <c r="C25" i="246"/>
  <c r="F21" i="246"/>
  <c r="D21" i="246"/>
  <c r="D22" i="246" s="1"/>
  <c r="D20" i="246"/>
  <c r="D19" i="246"/>
  <c r="C17" i="246"/>
  <c r="D16" i="246"/>
  <c r="D14" i="246"/>
  <c r="D13" i="246"/>
  <c r="D8" i="246"/>
  <c r="D12" i="246" s="1"/>
  <c r="C25" i="245"/>
  <c r="F21" i="245"/>
  <c r="D19" i="245"/>
  <c r="D21" i="245" s="1"/>
  <c r="D22" i="245" s="1"/>
  <c r="C17" i="245"/>
  <c r="D16" i="245"/>
  <c r="D20" i="245" s="1"/>
  <c r="D14" i="245"/>
  <c r="D13" i="245"/>
  <c r="D12" i="245"/>
  <c r="D8" i="245"/>
  <c r="C25" i="244"/>
  <c r="D22" i="244"/>
  <c r="F21" i="244"/>
  <c r="D21" i="244"/>
  <c r="D20" i="244"/>
  <c r="D19" i="244"/>
  <c r="C17" i="244"/>
  <c r="D16" i="244"/>
  <c r="D14" i="244"/>
  <c r="D13" i="244"/>
  <c r="D12" i="244"/>
  <c r="D8" i="244"/>
  <c r="C25" i="243"/>
  <c r="F21" i="243"/>
  <c r="D20" i="243"/>
  <c r="D19" i="243"/>
  <c r="D21" i="243" s="1"/>
  <c r="D22" i="243" s="1"/>
  <c r="C17" i="243"/>
  <c r="D16" i="243"/>
  <c r="D14" i="243"/>
  <c r="D13" i="243"/>
  <c r="D8" i="243"/>
  <c r="D12" i="243" s="1"/>
  <c r="C25" i="242"/>
  <c r="D22" i="242"/>
  <c r="F21" i="242"/>
  <c r="D21" i="242"/>
  <c r="D19" i="242"/>
  <c r="C17" i="242"/>
  <c r="D16" i="242"/>
  <c r="D20" i="242" s="1"/>
  <c r="D14" i="242"/>
  <c r="D13" i="242"/>
  <c r="D8" i="242"/>
  <c r="D12" i="242" s="1"/>
  <c r="C25" i="241"/>
  <c r="F21" i="241"/>
  <c r="D21" i="241"/>
  <c r="D22" i="241" s="1"/>
  <c r="D20" i="241"/>
  <c r="D19" i="241"/>
  <c r="C17" i="241"/>
  <c r="D16" i="241"/>
  <c r="D14" i="241"/>
  <c r="D13" i="241"/>
  <c r="D8" i="241"/>
  <c r="D12" i="241" s="1"/>
  <c r="F21" i="240"/>
  <c r="D19" i="240"/>
  <c r="D21" i="240" s="1"/>
  <c r="D22" i="240" s="1"/>
  <c r="C17" i="240"/>
  <c r="D16" i="240"/>
  <c r="D20" i="240" s="1"/>
  <c r="D14" i="240"/>
  <c r="D13" i="240"/>
  <c r="D8" i="240"/>
  <c r="D12" i="240" s="1"/>
  <c r="C25" i="239"/>
  <c r="D22" i="239"/>
  <c r="F21" i="239"/>
  <c r="D21" i="239"/>
  <c r="D20" i="239"/>
  <c r="D19" i="239"/>
  <c r="C17" i="239"/>
  <c r="D16" i="239"/>
  <c r="D14" i="239"/>
  <c r="D13" i="239"/>
  <c r="D12" i="239"/>
  <c r="D8" i="239"/>
  <c r="C25" i="238"/>
  <c r="F21" i="238"/>
  <c r="D20" i="238"/>
  <c r="D19" i="238"/>
  <c r="D21" i="238" s="1"/>
  <c r="D22" i="238" s="1"/>
  <c r="C17" i="238"/>
  <c r="D16" i="238"/>
  <c r="D14" i="238"/>
  <c r="D13" i="238"/>
  <c r="D8" i="238"/>
  <c r="D12" i="238" s="1"/>
  <c r="C25" i="237"/>
  <c r="F21" i="237"/>
  <c r="D19" i="237"/>
  <c r="D21" i="237" s="1"/>
  <c r="D22" i="237" s="1"/>
  <c r="C17" i="237"/>
  <c r="D16" i="237"/>
  <c r="D20" i="237" s="1"/>
  <c r="D14" i="237"/>
  <c r="D13" i="237"/>
  <c r="D12" i="237"/>
  <c r="D8" i="237"/>
  <c r="C25" i="236"/>
  <c r="F21" i="236"/>
  <c r="D21" i="236"/>
  <c r="D22" i="236" s="1"/>
  <c r="D20" i="236"/>
  <c r="D19" i="236"/>
  <c r="C17" i="236"/>
  <c r="D16" i="236"/>
  <c r="D14" i="236"/>
  <c r="D13" i="236"/>
  <c r="D12" i="236"/>
  <c r="D8" i="236"/>
  <c r="C25" i="235"/>
  <c r="F21" i="235"/>
  <c r="D20" i="235"/>
  <c r="D19" i="235"/>
  <c r="D21" i="235" s="1"/>
  <c r="D22" i="235" s="1"/>
  <c r="C17" i="235"/>
  <c r="D16" i="235"/>
  <c r="D14" i="235"/>
  <c r="D13" i="235"/>
  <c r="D8" i="235"/>
  <c r="D12" i="235" s="1"/>
  <c r="C25" i="234"/>
  <c r="D22" i="234"/>
  <c r="F21" i="234"/>
  <c r="D21" i="234"/>
  <c r="D19" i="234"/>
  <c r="C17" i="234"/>
  <c r="D16" i="234"/>
  <c r="D20" i="234" s="1"/>
  <c r="D14" i="234"/>
  <c r="D13" i="234"/>
  <c r="D8" i="234"/>
  <c r="D12" i="234" s="1"/>
  <c r="C25" i="233"/>
  <c r="F21" i="233"/>
  <c r="D21" i="233"/>
  <c r="D22" i="233" s="1"/>
  <c r="D20" i="233"/>
  <c r="D19" i="233"/>
  <c r="C17" i="233"/>
  <c r="D16" i="233"/>
  <c r="D14" i="233"/>
  <c r="D13" i="233"/>
  <c r="D8" i="233"/>
  <c r="D12" i="233" s="1"/>
  <c r="F21" i="58"/>
  <c r="F30" i="59" a="1"/>
  <c r="F32" i="59" a="1"/>
  <c r="F30" i="59" l="1"/>
  <c r="G30" i="59" s="1"/>
  <c r="F32" i="59"/>
  <c r="G32" i="59" s="1"/>
  <c r="C25" i="257"/>
  <c r="C25" i="259"/>
  <c r="G18" i="59"/>
  <c r="H18" i="59"/>
  <c r="G28" i="59"/>
  <c r="H28" i="59"/>
  <c r="G44" i="59"/>
  <c r="H44" i="59"/>
  <c r="G9" i="59"/>
  <c r="H9" i="59"/>
  <c r="G17" i="59"/>
  <c r="H17" i="59"/>
  <c r="G25" i="59"/>
  <c r="H25" i="59"/>
  <c r="G33" i="59"/>
  <c r="H33" i="59"/>
  <c r="G41" i="59"/>
  <c r="H41" i="59"/>
  <c r="G49" i="59"/>
  <c r="H49" i="59"/>
  <c r="G48" i="59"/>
  <c r="H48" i="59"/>
  <c r="G11" i="59"/>
  <c r="H11" i="59"/>
  <c r="G46" i="59"/>
  <c r="H46" i="59"/>
  <c r="G47" i="59"/>
  <c r="H47" i="59"/>
  <c r="G16" i="59"/>
  <c r="H16" i="59"/>
  <c r="G51" i="59"/>
  <c r="H51" i="59"/>
  <c r="G39" i="59"/>
  <c r="H39" i="59"/>
  <c r="G20" i="59"/>
  <c r="H20" i="59"/>
  <c r="H52" i="59"/>
  <c r="G52" i="59"/>
  <c r="G35" i="59"/>
  <c r="H35" i="59"/>
  <c r="G34" i="59"/>
  <c r="H34" i="59"/>
  <c r="G50" i="59"/>
  <c r="H50" i="59"/>
  <c r="H7" i="59"/>
  <c r="G7" i="59"/>
  <c r="G15" i="59"/>
  <c r="H15" i="59"/>
  <c r="G23" i="59"/>
  <c r="H23" i="59"/>
  <c r="G31" i="59"/>
  <c r="H31" i="59"/>
  <c r="G12" i="59"/>
  <c r="H12" i="59"/>
  <c r="G26" i="59"/>
  <c r="H26" i="59"/>
  <c r="G42" i="59"/>
  <c r="H42" i="59"/>
  <c r="G19" i="59"/>
  <c r="H19" i="59"/>
  <c r="G8" i="59"/>
  <c r="H8" i="59"/>
  <c r="G36" i="59"/>
  <c r="H36" i="59"/>
  <c r="G13" i="59"/>
  <c r="H13" i="59"/>
  <c r="G21" i="59"/>
  <c r="H21" i="59"/>
  <c r="G29" i="59"/>
  <c r="H29" i="59"/>
  <c r="G37" i="59"/>
  <c r="H37" i="59"/>
  <c r="G45" i="59"/>
  <c r="H45" i="59"/>
  <c r="G24" i="59"/>
  <c r="H24" i="59"/>
  <c r="G27" i="59"/>
  <c r="H27" i="59"/>
  <c r="G14" i="59"/>
  <c r="H14" i="59"/>
  <c r="G10" i="59"/>
  <c r="H10" i="59"/>
  <c r="G22" i="59"/>
  <c r="H22" i="59"/>
  <c r="G38" i="59"/>
  <c r="H38" i="59"/>
  <c r="G54" i="59"/>
  <c r="H54" i="59"/>
  <c r="G55" i="59"/>
  <c r="H55" i="59"/>
  <c r="G40" i="59"/>
  <c r="H40" i="59"/>
  <c r="G43" i="59"/>
  <c r="H43" i="59"/>
  <c r="G53" i="59"/>
  <c r="H53" i="59"/>
  <c r="D8" i="58"/>
  <c r="D16" i="58"/>
  <c r="D20" i="58" s="1"/>
  <c r="H30" i="59" l="1"/>
  <c r="H32" i="59"/>
  <c r="B7" i="59"/>
  <c r="B6" i="59"/>
  <c r="C17" i="58"/>
  <c r="C6" i="59" a="1"/>
  <c r="D6" i="59" a="1"/>
  <c r="E6" i="59" a="1"/>
  <c r="D6" i="59" l="1"/>
  <c r="E6" i="59"/>
  <c r="C6" i="59"/>
  <c r="F6" i="59" a="1"/>
  <c r="F6" i="59" l="1"/>
  <c r="C25" i="58"/>
  <c r="G6" i="59" l="1"/>
  <c r="D14" i="58"/>
  <c r="D13" i="58"/>
  <c r="D12" i="58"/>
  <c r="D19" i="58" l="1"/>
  <c r="D21" i="58" s="1"/>
  <c r="D22" i="58" s="1"/>
  <c r="H6" i="5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<sst xmlns="http://schemas.openxmlformats.org/spreadsheetml/2006/main" count="1562" uniqueCount="136">
  <si>
    <t>Versiebeheer</t>
  </si>
  <si>
    <t>Niet geschikt voor:</t>
  </si>
  <si>
    <t>Pleegzorg</t>
  </si>
  <si>
    <t>GGZ verblijf (voor ggz verblijf: gebruik de ggz-tariefklassen)</t>
  </si>
  <si>
    <t>LTA verblijfszorg</t>
  </si>
  <si>
    <t>ja</t>
  </si>
  <si>
    <t>nee</t>
  </si>
  <si>
    <t>Totaal formatie groepsbegeleiders op deze groep (in fte)</t>
  </si>
  <si>
    <t>Aantal openingsdagen (wordt automatisch gevuld!)</t>
  </si>
  <si>
    <t>Aantal openingsweken per jaar (wordt automatisch gevuld!)</t>
  </si>
  <si>
    <t>Aantal openingsdagen per week</t>
  </si>
  <si>
    <r>
      <rPr>
        <b/>
        <sz val="11"/>
        <color rgb="FFFF0000"/>
        <rFont val="Calibri"/>
        <family val="2"/>
        <scheme val="minor"/>
      </rPr>
      <t>Netto</t>
    </r>
    <r>
      <rPr>
        <sz val="11"/>
        <color rgb="FF000000"/>
        <rFont val="Calibri"/>
        <family val="2"/>
        <scheme val="minor"/>
      </rPr>
      <t xml:space="preserve"> aanwezigheidsuren </t>
    </r>
    <r>
      <rPr>
        <b/>
        <sz val="11"/>
        <color rgb="FF000000"/>
        <rFont val="Calibri"/>
        <family val="2"/>
        <scheme val="minor"/>
      </rPr>
      <t>per jaar</t>
    </r>
    <r>
      <rPr>
        <sz val="11"/>
        <color rgb="FF000000"/>
        <rFont val="Calibri"/>
        <family val="2"/>
        <scheme val="minor"/>
      </rPr>
      <t xml:space="preserve"> </t>
    </r>
    <r>
      <rPr>
        <b/>
        <sz val="11"/>
        <color rgb="FFFF0000"/>
        <rFont val="Calibri"/>
        <family val="2"/>
        <scheme val="minor"/>
      </rPr>
      <t xml:space="preserve">BUITEN </t>
    </r>
    <r>
      <rPr>
        <sz val="11"/>
        <rFont val="Calibri"/>
        <family val="2"/>
        <scheme val="minor"/>
      </rPr>
      <t>de openingsuren</t>
    </r>
    <r>
      <rPr>
        <sz val="11"/>
        <color rgb="FF000000"/>
        <rFont val="Calibri"/>
        <family val="2"/>
        <scheme val="minor"/>
      </rPr>
      <t xml:space="preserve">  (wordt automatisch gevuld!)</t>
    </r>
  </si>
  <si>
    <t>Kenmerken dagverblijfgroep</t>
  </si>
  <si>
    <t>GEPLAND IN 2023</t>
  </si>
  <si>
    <t>Aantal openingsuren per week</t>
  </si>
  <si>
    <r>
      <rPr>
        <b/>
        <sz val="11"/>
        <color rgb="FFFF0000"/>
        <rFont val="Calibri"/>
        <family val="2"/>
        <scheme val="minor"/>
      </rPr>
      <t>Netto</t>
    </r>
    <r>
      <rPr>
        <sz val="11"/>
        <color rgb="FF000000"/>
        <rFont val="Calibri"/>
        <family val="2"/>
        <scheme val="minor"/>
      </rPr>
      <t xml:space="preserve"> aanwezigheidsuren BUITEN de openingsuren van groepsbegeleiders per openings</t>
    </r>
    <r>
      <rPr>
        <b/>
        <sz val="11"/>
        <color rgb="FFFF0000"/>
        <rFont val="Calibri"/>
        <family val="2"/>
        <scheme val="minor"/>
      </rPr>
      <t>dag</t>
    </r>
  </si>
  <si>
    <r>
      <rPr>
        <i/>
        <sz val="11"/>
        <color rgb="FFFF0000"/>
        <rFont val="Calibri"/>
        <family val="2"/>
        <scheme val="minor"/>
      </rPr>
      <t>Uitsluitend</t>
    </r>
    <r>
      <rPr>
        <sz val="11"/>
        <color theme="1"/>
        <rFont val="Calibri"/>
        <family val="2"/>
        <scheme val="minor"/>
      </rPr>
      <t xml:space="preserve"> uren van groepsbegeleiders, niet van gedragswetenschapper of behandelaren.</t>
    </r>
  </si>
  <si>
    <t>Totaal bruto uren groepbegeleiders beschikbaar (= fte x 1.877, wordt automatisch gevuld)</t>
  </si>
  <si>
    <t>Berekende intensiteit</t>
  </si>
  <si>
    <t>Intensiteit</t>
  </si>
  <si>
    <t>breedte</t>
  </si>
  <si>
    <t>gemiddeld</t>
  </si>
  <si>
    <r>
      <t xml:space="preserve">Het betreft hier de uren waarop jeugdigen aanwezig </t>
    </r>
    <r>
      <rPr>
        <i/>
        <sz val="11"/>
        <color theme="1"/>
        <rFont val="Calibri"/>
        <family val="2"/>
        <scheme val="minor"/>
      </rPr>
      <t>mogen en kunnen</t>
    </r>
    <r>
      <rPr>
        <sz val="11"/>
        <color theme="1"/>
        <rFont val="Calibri"/>
        <family val="2"/>
        <scheme val="minor"/>
      </rPr>
      <t xml:space="preserve"> zijn.</t>
    </r>
  </si>
  <si>
    <t>Totaal</t>
  </si>
  <si>
    <t>Dit hoeven niet uitsluitend jeugdigen te zijn onder de Jeugdwet</t>
  </si>
  <si>
    <t>Aantal groepen met dit profiel</t>
  </si>
  <si>
    <t>(voorbeeld: altijd 2 begeleiders op de groep? Roosteruren = openingsuren per jaar x 2)</t>
  </si>
  <si>
    <t>Woon- en verblijfgroepen</t>
  </si>
  <si>
    <t>Hoeveel verschillende fysieke groepen heeft u met (exact) dit profiel?</t>
  </si>
  <si>
    <t>Voorbeeld: de groepen 'Eik' en 'Beuk' zijn identieke groepen? Vul 2 in.</t>
  </si>
  <si>
    <t>Bezettingsgraad</t>
  </si>
  <si>
    <t>Uurtarief</t>
  </si>
  <si>
    <t>Overige (bruto) tijd van groepbegeleiders (wordt automatisch gevuld!)</t>
  </si>
  <si>
    <t>…. aantal inroosterbare uren per fte begeleider per jaar… (wordt automatisch gevuld!)</t>
  </si>
  <si>
    <t>…. dit aantal inroosterbare uren komt overeen met productiviteit van…. (wordt automatisch gevuld!)</t>
  </si>
  <si>
    <t>Begeleidingsintensiteit (wordt automatisch gevuld!)</t>
  </si>
  <si>
    <r>
      <t xml:space="preserve">Let op: per openingsdag! Deze tijd is uitdrukkelijk bedoeld als voor- en nabereiding en </t>
    </r>
    <r>
      <rPr>
        <sz val="11"/>
        <color rgb="FFFF0000"/>
        <rFont val="Calibri"/>
        <family val="2"/>
        <scheme val="minor"/>
      </rPr>
      <t>NIET</t>
    </r>
    <r>
      <rPr>
        <sz val="11"/>
        <color theme="1"/>
        <rFont val="Calibri"/>
        <family val="2"/>
        <scheme val="minor"/>
      </rPr>
      <t xml:space="preserve"> bedoeld voor het leveren van ambulante jeugdhulp. </t>
    </r>
  </si>
  <si>
    <t>Openingsuren per jaar, rekening houdend met vakanties en gesloten (feest- &amp; studie-)dagen</t>
  </si>
  <si>
    <t>0,10 - 0,19</t>
  </si>
  <si>
    <t>0,19 - 0,28</t>
  </si>
  <si>
    <t>0,28 - 0,35</t>
  </si>
  <si>
    <t>0,35 - 0,60</t>
  </si>
  <si>
    <t>Kies een percentage tussen 92,5% en 100%</t>
  </si>
  <si>
    <t>Versienummer: 1.0</t>
  </si>
  <si>
    <t>Hoeveel % van deze  capaciteit komt in 2023 ongeveer ten goede aan jeugdigen uit Haarlemmermeer?</t>
  </si>
  <si>
    <t>Waarvan deel Haarlemmermeer</t>
  </si>
  <si>
    <t>Dagverblijf groep 1</t>
  </si>
  <si>
    <t>Dagverblijf groep 2</t>
  </si>
  <si>
    <t>Dagverblijf groep 3</t>
  </si>
  <si>
    <t>Dagverblijf groep 4</t>
  </si>
  <si>
    <t>Dagverblijf groep 5</t>
  </si>
  <si>
    <t>Dagverblijf groep 6</t>
  </si>
  <si>
    <t>Dagverblijf groep 7</t>
  </si>
  <si>
    <t>Dagverblijf groep 8</t>
  </si>
  <si>
    <t>Dagverblijf groep 9</t>
  </si>
  <si>
    <t>Dagverblijf groep 10</t>
  </si>
  <si>
    <t>Dagverblijf groep 11</t>
  </si>
  <si>
    <t>Dagverblijf groep 12</t>
  </si>
  <si>
    <t>Dagverblijf groep 13</t>
  </si>
  <si>
    <t>Dagverblijf groep 14</t>
  </si>
  <si>
    <t>Dagverblijf groep 15</t>
  </si>
  <si>
    <t>Dagverblijf groep 16</t>
  </si>
  <si>
    <t>Dagverblijf groep 17</t>
  </si>
  <si>
    <t>Dagverblijf groep 18</t>
  </si>
  <si>
    <t>Dagverblijf groep 19</t>
  </si>
  <si>
    <t>Dagverblijf groep 20</t>
  </si>
  <si>
    <t>Inkoop jeugd Haarlemmermeer 2023</t>
  </si>
  <si>
    <t>Groep</t>
  </si>
  <si>
    <t>Dagverblijf licht</t>
  </si>
  <si>
    <t>Dagverblijf middel</t>
  </si>
  <si>
    <t>Dagverblijf middelzwaar</t>
  </si>
  <si>
    <t>Dagverblijf zwaar</t>
  </si>
  <si>
    <t>Jeugzorgregio: Haarlemmermeer</t>
  </si>
  <si>
    <t>Toelichting per vraag</t>
  </si>
  <si>
    <t>Toelichting</t>
  </si>
  <si>
    <t>Wordt automatisch gevuld: fte x 1877,1 bruto uren per fte per jaar.</t>
  </si>
  <si>
    <t>Wordt automatisch gevuld. Klopt het aantal inroosterbare uren per jaar per fte begeleider. Dat aantal ligt veelal rond de 1.400 uren per jaar.</t>
  </si>
  <si>
    <t>Wordt automatisch gevuld. Dit is de begeleidingsintensiteit: het aantal netto roosteruren per jeugdige per openingsuur.</t>
  </si>
  <si>
    <t>Het antwoord op deze vraag heeft geen directe gevolgen voor de berekening van de begeleidingsintensiteit. Het antwoord helpt bij het inschatten of de ingekochte capaciteit passend is voor de verwachte vraag. Let op: als u bij vraag 1 meerdere groepen heeft opgegeven, vul hier het percentage in over alle groepen waarvoor dit tabblad is ingevuld.</t>
  </si>
  <si>
    <r>
      <t xml:space="preserve">Verschillende groepen die </t>
    </r>
    <r>
      <rPr>
        <i/>
        <sz val="11"/>
        <rFont val="Calibri"/>
        <family val="2"/>
        <scheme val="minor"/>
      </rPr>
      <t>dezelfde</t>
    </r>
    <r>
      <rPr>
        <sz val="11"/>
        <rFont val="Calibri"/>
        <family val="2"/>
        <scheme val="minor"/>
      </rPr>
      <t xml:space="preserve"> karakteristieken hebben (groepsgrootte, verhouding begeleiders-jeugdigen, openingsuren per jaar) hoeft maar één tabblad te worden ingevuld. Hier kunt u aangeven voor hoeveel groepen deze informatie geldt.</t>
    </r>
  </si>
  <si>
    <t>Gepland aanwezig kan samenvallen met het aantal capaciteitsplaatsen. Het kan ook zijn dat standaard iets meer jeugdigen worden uitgenodigd om de gevolgen van no-show op te vangen. Het kan ook zijn dat standaard iets minder jeugdigen worden uitgenodigd dan het aantal capaciteitsplaatsen, bijvoorbeeld als de ernst van de problematiek (tijdelijk) te hoog is voo volledige bezetting. Tijdens vakantieweken is vaak ook sprake van lagere bezetting.</t>
  </si>
  <si>
    <t>Kies in het dropdownmenu de bezettingsgraad. Let op: het model gebruikt voor de intensiteitsbepaling mimimum percentages van 92,5%. Vul bij een lagere bezettingsgraad 92,5% in.</t>
  </si>
  <si>
    <t>Automatisch ingevuld: bezettingsgraad x gemiddeld gepland aanwezig. Dit is het aantal cliënten waarover de begeleidingsintensiteit wordt berekend.</t>
  </si>
  <si>
    <t>Kies in het dropdownmenu het aantal dagen dat de groep (meestal, in reguliere weken) geopend is. Halve dagen open = hele openingsdag.</t>
  </si>
  <si>
    <r>
      <t xml:space="preserve">Vul hier het aantal uren in dat de groep </t>
    </r>
    <r>
      <rPr>
        <i/>
        <sz val="11"/>
        <rFont val="Calibri"/>
        <family val="2"/>
        <scheme val="minor"/>
      </rPr>
      <t xml:space="preserve">per jaar </t>
    </r>
    <r>
      <rPr>
        <sz val="11"/>
        <rFont val="Calibri"/>
        <family val="2"/>
        <scheme val="minor"/>
      </rPr>
      <t>geopend is. Houdt hier rekening met vakantieperioden en feestdagen.</t>
    </r>
  </si>
  <si>
    <t>Productie 2023 in 'cliënturen' (wordt automatisch gevuld!)</t>
  </si>
  <si>
    <t>Dit veld wordt automatisch gevuld: openingsuren per jaar x aantal gemiddeld feitelijk aanwezige jeugdigen.</t>
  </si>
  <si>
    <t>Dit veld wordt automatisch gevuld: openingsuren per jaar / openingsuren per week.</t>
  </si>
  <si>
    <t>Dit veld wordt automatisch gevuld: openingsuren per jaar / openingsuren per week x openingsdagen per week.</t>
  </si>
  <si>
    <r>
      <t>Deze vraag is 'inleidend' op vraag 14. Per zorgaanbieder verschilt welke informatie gemakkelijk beschikbaar is. Deze rekentool berekent eerst de bruto capaciteit in fte en uren, om daarna 'af te pellen' naar netto roosteruren per jaar (=vraag 14). V</t>
    </r>
    <r>
      <rPr>
        <b/>
        <sz val="11"/>
        <color rgb="FFFF0000"/>
        <rFont val="Calibri"/>
        <family val="2"/>
        <scheme val="minor"/>
      </rPr>
      <t>raag 11, 12, 13 en 14 moeten met elkaar in verhouding staan.</t>
    </r>
  </si>
  <si>
    <t>Dit is een belangrijke vraag voor het bepalen van de begeleidingsintensiteit. Als er tijdens de openingsuren altijd twee begeleiders aanwezig zijn, vul dan 2x het aantal openingsuren per jaar in. Als er op piekmomenten 2 uur per dag een extra begeleider is, tel daar dan 2 uur x het aantal openingsdagen bij op.</t>
  </si>
  <si>
    <t>Wordt automatisch gevuld: openingsdagen x aantal uren aanwezig buiten de openingsuren per dag.</t>
  </si>
  <si>
    <r>
      <t xml:space="preserve">Iedere openingsdag zullen de groepsbegeleiders ook buiten de openingstijden begeleiders aanwezig voor ontvangst en afscheid, voor- en nabereiding. Vul hier het totaal aan netto uren in dat alle begeleiders samen </t>
    </r>
    <r>
      <rPr>
        <b/>
        <i/>
        <sz val="11"/>
        <rFont val="Calibri"/>
        <family val="2"/>
        <scheme val="minor"/>
      </rPr>
      <t>op één openingsdag</t>
    </r>
    <r>
      <rPr>
        <sz val="11"/>
        <rFont val="Calibri"/>
        <family val="2"/>
        <scheme val="minor"/>
      </rPr>
      <t xml:space="preserve"> buiten de openingstijden aanwezig zijn. Let op!! Hier mag géén tijd worden opgegeven die samenhangt met activiteiten of werkzaamheden die vallen onder of lijken op ambulante jeugdhulp. Als een jeugdige over een toewijzing ambulante jeugdhulp beschikt, valt het maken van een hulpverleningplan en dossiervorming onder ambulante jeugdhulp.</t>
    </r>
  </si>
  <si>
    <r>
      <t xml:space="preserve">Wordt automatisch gevuld. Bevat de tijd de niet-ingeroosterde tijd. Deze tijd zal hoofdzakelijk indirecte tijd zijn, zoals vakanties, ziekte en opleidingstijd. Let op: in deze uren mogen géén tijdbestedingen zitten die zijn te beschouwen als ambulante begeleiding of ambulante behandeling (='ambulante jeugdhulp') die gegeven wordt </t>
    </r>
    <r>
      <rPr>
        <i/>
        <sz val="11"/>
        <rFont val="Calibri"/>
        <family val="2"/>
        <scheme val="minor"/>
      </rPr>
      <t>BUITEN</t>
    </r>
    <r>
      <rPr>
        <sz val="11"/>
        <rFont val="Calibri"/>
        <family val="2"/>
        <scheme val="minor"/>
      </rPr>
      <t xml:space="preserve"> de netto ingeroosterde uren. Verblijf is uitdrukkelijk </t>
    </r>
    <r>
      <rPr>
        <i/>
        <sz val="11"/>
        <rFont val="Calibri"/>
        <family val="2"/>
        <scheme val="minor"/>
      </rPr>
      <t>exclusief</t>
    </r>
    <r>
      <rPr>
        <sz val="11"/>
        <rFont val="Calibri"/>
        <family val="2"/>
        <scheme val="minor"/>
      </rPr>
      <t xml:space="preserve"> ambulante jeugdhulp. Als dat wel het geval is, verlaag dan het aantal ingevulde fte bij vraag 12. </t>
    </r>
  </si>
  <si>
    <t>Wordt automatisch gevuld. Die is hetzelfde gegeven als bij vraag 18, maar nu uitgedrukt in procenten van de bruto beschikbare uren per fte per jaar (1877,1).</t>
  </si>
  <si>
    <t>Datum: 18 mei 2022</t>
  </si>
  <si>
    <t>Invulinstructie Rekentool Dagverblijf</t>
  </si>
  <si>
    <t>Waarde invullen van 0-100%. Deze informatie wordt gebruikt ter raming van de toekomstige capaciteit.</t>
  </si>
  <si>
    <t>Gemiddeld aantal gepland aanwezige clïënten (alle, niet alleen de Haarlemmermeerse) per openingsdag</t>
  </si>
  <si>
    <r>
      <t xml:space="preserve">Gemiddeld aantal </t>
    </r>
    <r>
      <rPr>
        <i/>
        <sz val="11"/>
        <color rgb="FF000000"/>
        <rFont val="Calibri"/>
        <family val="2"/>
        <scheme val="minor"/>
      </rPr>
      <t>feitelijk</t>
    </r>
    <r>
      <rPr>
        <sz val="11"/>
        <color rgb="FF000000"/>
        <rFont val="Calibri"/>
        <family val="2"/>
        <scheme val="minor"/>
      </rPr>
      <t xml:space="preserve"> aanwezig clïënten per openingsdag (wordt automatisch gevuld!)</t>
    </r>
  </si>
  <si>
    <t xml:space="preserve">Vul het aantal uren in dat de groep (meestal, in reguliere weken) per week geopend is. Openingsuren zijn: tijden waarop de jeugdigen aanwezig kunnen en mogen zijn (conform de afspraken met de ouders). Tijd gedurende vervoer telt niet mee voor de openingsuren. </t>
  </si>
  <si>
    <t>Capaciteit</t>
  </si>
  <si>
    <t>Algemene invulinstructie</t>
  </si>
  <si>
    <r>
      <t xml:space="preserve">Deze rekentool helpt bij het bepalen van de juiste intensiteit van een dagverblijfgroep. Let op: dagbesteding en dagbehandeling vallen beide onder 'Dagverblijf'.
Deze tool heeft 20 tabbladen voor dagverblijfgroepen. Het is de bedoeling om voor elk 'type' groep een tabblad in te vullen. Twee groepen zijn van hetzelfde type als ze op een aantal karakteristieken hetzelfde zijn: groepsgrootte, aantal begeleiders op de groep, openingsuren per week. Groepen die op deze kenmerken (nagenoeg) gelijk zijn, hoeft maar één tabblad te worden ingevuld. Geef dan bij vraag 1 op het tabblad aan voor hoeveel identieke groepen dit tabblad is ingevuld.
De grijze cellen moeten worden ingevuld. Als de grijze cel is ingevuld, kleurt deze groen. De kleur groen betekent dus alleen: veld is ingevuld. Onder in de invultabel kleuren op het einde twee cellen oranje. De waarde van deze velden moeten 'realisitisch' zijn en kloppen met jullie eigen bedrijfsvoering. Goed dus om even te checken. Als de waarden niet kloppen, verander dan je invoer op de voorgaande invulvelden.
Als alle gegevens op een tabblad zijn ingevuld, komt onderaan in het </t>
    </r>
    <r>
      <rPr>
        <b/>
        <sz val="11"/>
        <color rgb="FFFF0000"/>
        <rFont val="Calibri"/>
        <family val="2"/>
        <scheme val="minor"/>
      </rPr>
      <t>rood</t>
    </r>
    <r>
      <rPr>
        <sz val="11"/>
        <rFont val="Calibri"/>
        <family val="2"/>
        <scheme val="minor"/>
      </rPr>
      <t xml:space="preserve"> de begeleidingsintensiteit en de juiste voorziening te staan. Dit wordt alleen zichtbaar als inderdaad alle grijze velden zijn ingevuld! 
De ingevulde gegevens worden zichtbaar op het verzamelblad. Dit verzamelblad wordt door de inkoop gebruikt tijdens het inkoop-/beoordelings-/gunningsproces.
Het gehele ingevulde Excelbestand moet als bijlage bij de inschrijving worden toegevoegd.</t>
    </r>
  </si>
  <si>
    <t>24-uurs verblijf en gezinshuizen</t>
  </si>
  <si>
    <t>Ambulante hulpverlening</t>
  </si>
  <si>
    <t>Dagverblijf groep 21</t>
  </si>
  <si>
    <t>Dagverblijf groep 22</t>
  </si>
  <si>
    <t>Dagverblijf groep 23</t>
  </si>
  <si>
    <t>Dagverblijf groep 24</t>
  </si>
  <si>
    <t>Dagverblijf groep 25</t>
  </si>
  <si>
    <t>Dagverblijf groep 26</t>
  </si>
  <si>
    <t>Dagverblijf groep 27</t>
  </si>
  <si>
    <t>Dagverblijf groep 28</t>
  </si>
  <si>
    <t>Dagverblijf groep 29</t>
  </si>
  <si>
    <t>Dagverblijf groep 30</t>
  </si>
  <si>
    <t>Dagverblijf groep 31</t>
  </si>
  <si>
    <t>Dagverblijf groep 32</t>
  </si>
  <si>
    <t>Dagverblijf groep 33</t>
  </si>
  <si>
    <t>Dagverblijf groep 34</t>
  </si>
  <si>
    <t>Dagverblijf groep 35</t>
  </si>
  <si>
    <t>Dagverblijf groep 36</t>
  </si>
  <si>
    <t>Dagverblijf groep 37</t>
  </si>
  <si>
    <t>Dagverblijf groep 38</t>
  </si>
  <si>
    <t>Dagverblijf groep 39</t>
  </si>
  <si>
    <t>Dagverblijf groep 40</t>
  </si>
  <si>
    <t>Dagverblijf groep 41</t>
  </si>
  <si>
    <t>Dagverblijf groep 42</t>
  </si>
  <si>
    <t>Dagverblijf groep 43</t>
  </si>
  <si>
    <t>Dagverblijf groep 44</t>
  </si>
  <si>
    <t>Dagverblijf groep 45</t>
  </si>
  <si>
    <t>Dagverblijf groep 46</t>
  </si>
  <si>
    <t>Dagverblijf groep 47</t>
  </si>
  <si>
    <t>Dagverblijf groep 48</t>
  </si>
  <si>
    <t>Dagverblijf groep 49</t>
  </si>
  <si>
    <t>Dagverblijf groep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</si>
</sst>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7" formatCode="&quot;€&quot;\ #,##0.00;&quot;€&quot;\ \-#,##0.00"/>
    <numFmt numFmtId="43" formatCode="_ * #,##0.00_ ;_ * \-#,##0.00_ ;_ * &quot;-&quot;??_ ;_ @_ "/>
    <numFmt numFmtId="164" formatCode="&quot;€&quot;\ #,##0.00"/>
    <numFmt numFmtId="165" formatCode="0.0"/>
    <numFmt numFmtId="166" formatCode="0.0%"/>
    <numFmt numFmtId="167" formatCode="#,##0.0"/>
    <numFmt numFmtId="168" formatCode="0.00000"/>
    <numFmt numFmtId="169" formatCode="0.000"/>
    <numFmt numFmtId="170" formatCode="0.00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b/>
      <sz val="14"/>
      <color rgb="FF000000"/>
      <name val="Calibri"/>
      <family val="2"/>
      <scheme val="minor"/>
    </font>
    <font>
      <b/>
      <sz val="14"/>
      <color rgb="FFFF0000"/>
      <name val="Calibri"/>
      <family val="2"/>
      <scheme val="minor"/>
    </font>
    <font>
      <sz val="8"/>
      <name val="Calibri"/>
      <family val="2"/>
      <scheme val="minor"/>
    </font>
    <font>
      <sz val="11"/>
      <name val="Calibri"/>
      <family val="2"/>
      <scheme val="minor"/>
    </font>
    <font>
      <sz val="9"/>
      <color theme="1"/>
      <name val="Calibri"/>
      <family val="2"/>
      <scheme val="minor"/>
    </font>
    <font>
      <i/>
      <sz val="11"/>
      <color rgb="FFFF0000"/>
      <name val="Calibri"/>
      <family val="2"/>
      <scheme val="minor"/>
    </font>
    <font>
      <i/>
      <sz val="11"/>
      <color theme="1"/>
      <name val="Calibri"/>
      <family val="2"/>
      <scheme val="minor"/>
    </font>
    <font>
      <sz val="11"/>
      <color rgb="FFFF0000"/>
      <name val="Calibri"/>
      <family val="2"/>
      <scheme val="minor"/>
    </font>
    <font>
      <b/>
      <sz val="11"/>
      <name val="Calibri"/>
      <family val="2"/>
      <scheme val="minor"/>
    </font>
    <font>
      <i/>
      <sz val="11"/>
      <name val="Calibri"/>
      <family val="2"/>
      <scheme val="minor"/>
    </font>
    <font>
      <b/>
      <i/>
      <sz val="11"/>
      <name val="Calibri"/>
      <family val="2"/>
      <scheme val="minor"/>
    </font>
  </fonts>
  <fills count="3">
    <fill>
      <patternFill patternType="none"/>
    </fill>
    <fill>
      <patternFill patternType="gray125"/>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65">
    <xf numFmtId="0" fontId="0" fillId="0" borderId="0" xfId="0"/>
    <xf numFmtId="0" fontId="2" fillId="0" borderId="0" xfId="0" applyFont="1"/>
    <xf numFmtId="0" fontId="0" fillId="0" borderId="0" xfId="0"/>
    <xf numFmtId="165" fontId="0" fillId="0" borderId="0" xfId="0" applyNumberFormat="1"/>
    <xf numFmtId="0" fontId="4" fillId="0" borderId="0" xfId="0" applyFont="1"/>
    <xf numFmtId="0" fontId="5" fillId="0" borderId="1" xfId="0" applyFont="1" applyBorder="1" applyAlignment="1">
      <alignment vertical="center" wrapText="1"/>
    </xf>
    <xf numFmtId="0" fontId="8" fillId="0" borderId="2" xfId="0" applyFont="1" applyBorder="1" applyAlignment="1">
      <alignment vertical="center" wrapText="1"/>
    </xf>
    <xf numFmtId="0" fontId="5" fillId="0" borderId="2" xfId="0" applyFont="1" applyBorder="1" applyAlignment="1">
      <alignment vertical="center" wrapText="1"/>
    </xf>
    <xf numFmtId="164" fontId="0" fillId="0" borderId="0" xfId="0" applyNumberFormat="1"/>
    <xf numFmtId="2" fontId="0" fillId="0" borderId="0" xfId="0" applyNumberFormat="1"/>
    <xf numFmtId="0" fontId="3" fillId="0" borderId="0" xfId="0" applyFont="1"/>
    <xf numFmtId="0" fontId="12" fillId="0" borderId="0" xfId="0" applyFont="1" applyAlignment="1">
      <alignment horizontal="left" wrapText="1"/>
    </xf>
    <xf numFmtId="165" fontId="5" fillId="0" borderId="1" xfId="0" applyNumberFormat="1" applyFont="1" applyBorder="1" applyAlignment="1">
      <alignment horizontal="right" vertical="center" wrapText="1"/>
    </xf>
    <xf numFmtId="3" fontId="5" fillId="0" borderId="1" xfId="0" applyNumberFormat="1" applyFont="1" applyBorder="1" applyAlignment="1">
      <alignment horizontal="right" vertical="center" wrapText="1"/>
    </xf>
    <xf numFmtId="1" fontId="5" fillId="0" borderId="1" xfId="0" applyNumberFormat="1" applyFont="1" applyBorder="1" applyAlignment="1">
      <alignment horizontal="right" vertical="center" wrapText="1"/>
    </xf>
    <xf numFmtId="0" fontId="4" fillId="0" borderId="0" xfId="0" applyFont="1" applyBorder="1" applyAlignment="1">
      <alignment horizontal="right"/>
    </xf>
    <xf numFmtId="166" fontId="5" fillId="0" borderId="1" xfId="1" applyNumberFormat="1" applyFont="1" applyBorder="1" applyAlignment="1">
      <alignment horizontal="right" vertical="center" wrapText="1"/>
    </xf>
    <xf numFmtId="0" fontId="0" fillId="0" borderId="1" xfId="0" applyBorder="1"/>
    <xf numFmtId="0" fontId="2" fillId="0" borderId="1" xfId="0" applyFont="1" applyBorder="1"/>
    <xf numFmtId="2" fontId="0" fillId="0" borderId="1" xfId="0" applyNumberFormat="1" applyBorder="1" applyAlignment="1">
      <alignment horizontal="center"/>
    </xf>
    <xf numFmtId="0" fontId="2" fillId="0" borderId="1" xfId="0" applyFont="1" applyBorder="1" applyAlignment="1">
      <alignment horizontal="center"/>
    </xf>
    <xf numFmtId="0" fontId="0" fillId="0" borderId="1" xfId="0" applyBorder="1" applyAlignment="1">
      <alignment horizontal="center"/>
    </xf>
    <xf numFmtId="9" fontId="0" fillId="0" borderId="1" xfId="1" applyFont="1" applyBorder="1" applyAlignment="1">
      <alignment horizontal="center"/>
    </xf>
    <xf numFmtId="167" fontId="5" fillId="0" borderId="1" xfId="0" applyNumberFormat="1" applyFont="1" applyBorder="1" applyAlignment="1">
      <alignment horizontal="right" vertical="center" wrapText="1"/>
    </xf>
    <xf numFmtId="168" fontId="0" fillId="0" borderId="0" xfId="0" applyNumberFormat="1" applyAlignment="1">
      <alignment horizontal="center"/>
    </xf>
    <xf numFmtId="164" fontId="0" fillId="0" borderId="1" xfId="0" applyNumberFormat="1" applyBorder="1" applyAlignment="1">
      <alignment horizontal="center"/>
    </xf>
    <xf numFmtId="3" fontId="5" fillId="0" borderId="1" xfId="0" applyNumberFormat="1" applyFont="1" applyBorder="1" applyAlignment="1" applyProtection="1">
      <alignment horizontal="right" vertical="center" wrapText="1"/>
    </xf>
    <xf numFmtId="0" fontId="0" fillId="0" borderId="0" xfId="0" applyBorder="1"/>
    <xf numFmtId="0" fontId="9" fillId="0" borderId="0" xfId="0" applyFont="1" applyBorder="1" applyAlignment="1"/>
    <xf numFmtId="0" fontId="0" fillId="0" borderId="0" xfId="0" applyProtection="1"/>
    <xf numFmtId="0" fontId="0" fillId="0" borderId="0" xfId="0" applyFont="1" applyAlignment="1" applyProtection="1">
      <alignment horizontal="left"/>
    </xf>
    <xf numFmtId="0" fontId="0" fillId="0" borderId="0" xfId="0" applyBorder="1" applyProtection="1"/>
    <xf numFmtId="0" fontId="9" fillId="0" borderId="0" xfId="0" applyFont="1" applyBorder="1" applyAlignment="1" applyProtection="1"/>
    <xf numFmtId="0" fontId="0" fillId="0" borderId="0" xfId="0" quotePrefix="1" applyProtection="1"/>
    <xf numFmtId="0" fontId="0" fillId="0" borderId="1" xfId="0" applyBorder="1" applyAlignment="1">
      <alignment vertical="center"/>
    </xf>
    <xf numFmtId="0" fontId="4" fillId="0" borderId="1" xfId="0" applyFont="1" applyBorder="1" applyAlignment="1">
      <alignment vertical="center"/>
    </xf>
    <xf numFmtId="0" fontId="4" fillId="0" borderId="1" xfId="0" applyFont="1" applyBorder="1" applyAlignment="1">
      <alignment horizontal="right" vertical="center"/>
    </xf>
    <xf numFmtId="166" fontId="0" fillId="0" borderId="0" xfId="0" applyNumberFormat="1"/>
    <xf numFmtId="2" fontId="4" fillId="0" borderId="1" xfId="0" applyNumberFormat="1" applyFont="1" applyBorder="1" applyAlignment="1">
      <alignment vertical="center"/>
    </xf>
    <xf numFmtId="169" fontId="0" fillId="0" borderId="0" xfId="0" applyNumberFormat="1"/>
    <xf numFmtId="170" fontId="0" fillId="0" borderId="0" xfId="0" applyNumberFormat="1"/>
    <xf numFmtId="7" fontId="11" fillId="0" borderId="0" xfId="0" applyNumberFormat="1" applyFont="1" applyBorder="1" applyAlignment="1">
      <alignment horizontal="right"/>
    </xf>
    <xf numFmtId="0" fontId="16" fillId="0" borderId="1" xfId="0" applyFont="1" applyBorder="1"/>
    <xf numFmtId="0" fontId="3" fillId="0" borderId="1" xfId="0" applyFont="1" applyBorder="1"/>
    <xf numFmtId="0" fontId="0" fillId="0" borderId="1" xfId="0" applyBorder="1" applyAlignment="1">
      <alignment vertical="top"/>
    </xf>
    <xf numFmtId="0" fontId="11" fillId="0" borderId="1" xfId="0" applyFont="1" applyBorder="1" applyAlignment="1">
      <alignment vertical="top" wrapText="1"/>
    </xf>
    <xf numFmtId="0" fontId="0" fillId="0" borderId="1" xfId="0" applyBorder="1" applyAlignment="1">
      <alignment horizontal="left" vertical="top" wrapText="1"/>
    </xf>
    <xf numFmtId="165" fontId="0" fillId="0" borderId="1" xfId="0" applyNumberFormat="1" applyBorder="1" applyAlignment="1">
      <alignment horizontal="center"/>
    </xf>
    <xf numFmtId="0" fontId="5" fillId="2" borderId="1" xfId="0" applyFont="1" applyFill="1" applyBorder="1" applyAlignment="1" applyProtection="1">
      <alignment horizontal="right" vertical="center" wrapText="1"/>
      <protection locked="0"/>
    </xf>
    <xf numFmtId="9" fontId="5" fillId="2" borderId="1" xfId="1" applyFont="1" applyFill="1" applyBorder="1" applyAlignment="1" applyProtection="1">
      <alignment horizontal="right" vertical="center" wrapText="1"/>
      <protection locked="0"/>
    </xf>
    <xf numFmtId="165" fontId="5" fillId="2" borderId="1" xfId="0" applyNumberFormat="1" applyFont="1" applyFill="1" applyBorder="1" applyAlignment="1" applyProtection="1">
      <alignment horizontal="right" vertical="center" wrapText="1"/>
      <protection locked="0"/>
    </xf>
    <xf numFmtId="166" fontId="5" fillId="2" borderId="1" xfId="1" applyNumberFormat="1" applyFont="1" applyFill="1" applyBorder="1" applyAlignment="1" applyProtection="1">
      <alignment horizontal="right" vertical="center" wrapText="1"/>
      <protection locked="0"/>
    </xf>
    <xf numFmtId="3" fontId="5" fillId="2" borderId="1" xfId="0" applyNumberFormat="1" applyFont="1" applyFill="1" applyBorder="1" applyAlignment="1" applyProtection="1">
      <alignment horizontal="right" vertical="center" wrapText="1"/>
      <protection locked="0"/>
    </xf>
    <xf numFmtId="167" fontId="5" fillId="2" borderId="1" xfId="0" applyNumberFormat="1" applyFont="1" applyFill="1" applyBorder="1" applyAlignment="1" applyProtection="1">
      <alignment horizontal="right" vertical="center" wrapText="1"/>
      <protection locked="0"/>
    </xf>
    <xf numFmtId="0" fontId="2" fillId="0" borderId="6" xfId="0" applyFont="1" applyBorder="1"/>
    <xf numFmtId="0" fontId="0" fillId="0" borderId="7" xfId="0" applyBorder="1"/>
    <xf numFmtId="0" fontId="0" fillId="0" borderId="6" xfId="0" applyBorder="1"/>
    <xf numFmtId="0" fontId="0" fillId="0" borderId="8" xfId="0" applyBorder="1"/>
    <xf numFmtId="0" fontId="0" fillId="0" borderId="9" xfId="0" applyBorder="1"/>
    <xf numFmtId="0" fontId="0" fillId="0" borderId="10" xfId="0" applyBorder="1"/>
    <xf numFmtId="0" fontId="16" fillId="0" borderId="1" xfId="0" applyFont="1" applyBorder="1" applyAlignment="1">
      <alignment horizontal="left" vertical="top"/>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0" fillId="0" borderId="0" xfId="0" applyBorder="1" applyAlignment="1" applyProtection="1">
      <alignment horizontal="left" vertical="center" wrapText="1"/>
    </xf>
  </cellXfs>
  <cellStyles count="3">
    <cellStyle name="Komma 2" xfId="2" xr:uid="{00000000-0005-0000-0000-00002F000000}"/>
    <cellStyle name="Procent" xfId="1" builtinId="5"/>
    <cellStyle name="Standaard" xfId="0" builtinId="0"/>
  </cellStyles>
  <dxfs count="150">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
      <font>
        <b/>
        <i val="0"/>
        <color rgb="FFFF0000"/>
      </font>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20518%20Rekentool%20intensiteitsbepaling%20verblijf%20v1.0%20de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ebeheer"/>
      <sheetName val="Algemene instructie"/>
      <sheetName val="Invulinstructie"/>
      <sheetName val="Verzamelblad"/>
      <sheetName val="Lijsten"/>
      <sheetName val="Verblijfsgroep 1"/>
      <sheetName val="Verblijfsgroep 2"/>
      <sheetName val="Verblijfsgroep 3"/>
      <sheetName val="Verblijfsgroep 4"/>
      <sheetName val="Verblijfsgroep 5"/>
      <sheetName val="Verblijfsgroep 6"/>
      <sheetName val="Verblijfsgroep 7"/>
      <sheetName val="Verblijfsgroep 8"/>
      <sheetName val="Verblijfsgroep 9"/>
      <sheetName val="Verblijfsgroep 10"/>
      <sheetName val="Verblijfsgroep 11"/>
      <sheetName val="Verblijfsgroep 12"/>
      <sheetName val="Verblijfsgroep 13"/>
      <sheetName val="Verblijfsgroep 14"/>
      <sheetName val="Verblijfsgroep 15"/>
      <sheetName val="Verblijfsgroep 16"/>
      <sheetName val="Verblijfsgroep 17"/>
      <sheetName val="Verblijfsgroep 18"/>
      <sheetName val="Verblijfsgroep 19"/>
      <sheetName val="Verblijfsgroep 20"/>
      <sheetName val="Verblijfsgroep 21"/>
      <sheetName val="Verblijfsgroep 22"/>
      <sheetName val="Verblijfsgroep 23"/>
      <sheetName val="Verblijfsgroep 24"/>
      <sheetName val="Verblijfsgroep 25"/>
      <sheetName val="Verblijfsgroep 26"/>
      <sheetName val="Verblijfsgroep 27"/>
      <sheetName val="Verblijfsgroep 28"/>
      <sheetName val="Verblijfsgroep 29"/>
      <sheetName val="Verblijfsgroep 30"/>
      <sheetName val="Verblijfsgroep 31"/>
      <sheetName val="Verblijfsgroep 32"/>
      <sheetName val="Verblijfsgroep 33"/>
      <sheetName val="Verblijfsgroep 34"/>
      <sheetName val="Verblijfsgroep 35"/>
      <sheetName val="Verblijfsgroep 36"/>
      <sheetName val="Verblijfsgroep 37"/>
      <sheetName val="Verblijfsgroep 38"/>
      <sheetName val="Verblijfsgroep 39"/>
      <sheetName val="Verblijfsgroep 40"/>
      <sheetName val="Verblijfsgroep 41"/>
      <sheetName val="Verblijfsgroep 42"/>
      <sheetName val="Verblijfsgroep 43"/>
      <sheetName val="Verblijfsgroep 44"/>
      <sheetName val="Verblijfsgroep 45"/>
      <sheetName val="Verblijfsgroep 46"/>
      <sheetName val="Verblijfsgroep 47"/>
      <sheetName val="Verblijfsgroep 48"/>
      <sheetName val="Verblijfsgroep 49"/>
      <sheetName val="Verblijfsgroep 50"/>
    </sheetNames>
    <sheetDataSet>
      <sheetData sheetId="0" refreshError="1"/>
      <sheetData sheetId="1" refreshError="1"/>
      <sheetData sheetId="2" refreshError="1"/>
      <sheetData sheetId="3" refreshError="1"/>
      <sheetData sheetId="4">
        <row r="3">
          <cell r="D3" t="str">
            <v>kortdurend verblijf</v>
          </cell>
          <cell r="M3" t="str">
            <v>geen</v>
          </cell>
          <cell r="N3">
            <v>1</v>
          </cell>
          <cell r="O3">
            <v>0.1</v>
          </cell>
          <cell r="Q3" t="str">
            <v>ja</v>
          </cell>
          <cell r="U3">
            <v>0.9</v>
          </cell>
        </row>
        <row r="4">
          <cell r="D4" t="str">
            <v>kamertraining</v>
          </cell>
          <cell r="M4" t="str">
            <v>slapende</v>
          </cell>
          <cell r="N4">
            <v>2</v>
          </cell>
          <cell r="O4">
            <v>0.2</v>
          </cell>
          <cell r="Q4" t="str">
            <v>nee</v>
          </cell>
          <cell r="U4">
            <v>0.91</v>
          </cell>
        </row>
        <row r="5">
          <cell r="D5" t="str">
            <v>fasehuis</v>
          </cell>
          <cell r="M5" t="str">
            <v>wakende</v>
          </cell>
          <cell r="N5">
            <v>3</v>
          </cell>
          <cell r="O5">
            <v>0.3</v>
          </cell>
          <cell r="U5">
            <v>0.92</v>
          </cell>
        </row>
        <row r="6">
          <cell r="D6" t="str">
            <v>(specialistisch) wonen</v>
          </cell>
          <cell r="N6">
            <v>4</v>
          </cell>
          <cell r="O6">
            <v>0.4</v>
          </cell>
          <cell r="U6">
            <v>0.93</v>
          </cell>
        </row>
        <row r="7">
          <cell r="D7" t="str">
            <v>behandelgroep</v>
          </cell>
          <cell r="N7">
            <v>5</v>
          </cell>
          <cell r="O7">
            <v>0.5</v>
          </cell>
          <cell r="U7">
            <v>0.94</v>
          </cell>
        </row>
        <row r="8">
          <cell r="D8" t="str">
            <v>crisisgroep</v>
          </cell>
          <cell r="N8">
            <v>6</v>
          </cell>
          <cell r="O8">
            <v>0.6</v>
          </cell>
          <cell r="U8">
            <v>0.95</v>
          </cell>
        </row>
        <row r="9">
          <cell r="D9" t="str">
            <v>driemilieu</v>
          </cell>
          <cell r="N9">
            <v>7</v>
          </cell>
          <cell r="O9">
            <v>0.7</v>
          </cell>
          <cell r="U9">
            <v>0.96</v>
          </cell>
        </row>
        <row r="10">
          <cell r="D10" t="str">
            <v>jeugdzorg+</v>
          </cell>
          <cell r="N10">
            <v>8</v>
          </cell>
          <cell r="O10">
            <v>0.8</v>
          </cell>
          <cell r="U10">
            <v>0.97</v>
          </cell>
        </row>
        <row r="11">
          <cell r="N11">
            <v>9</v>
          </cell>
          <cell r="O11">
            <v>0.9</v>
          </cell>
          <cell r="U11">
            <v>0.98</v>
          </cell>
        </row>
        <row r="12">
          <cell r="N12">
            <v>10</v>
          </cell>
          <cell r="O12">
            <v>1</v>
          </cell>
          <cell r="U12">
            <v>0.99</v>
          </cell>
        </row>
        <row r="13">
          <cell r="N13">
            <v>11</v>
          </cell>
          <cell r="O13">
            <v>1.1000000000000001</v>
          </cell>
          <cell r="U13">
            <v>1</v>
          </cell>
        </row>
        <row r="14">
          <cell r="N14">
            <v>12</v>
          </cell>
          <cell r="O14">
            <v>1.2</v>
          </cell>
        </row>
        <row r="15">
          <cell r="N15">
            <v>13</v>
          </cell>
          <cell r="O15">
            <v>1.3</v>
          </cell>
        </row>
        <row r="16">
          <cell r="N16">
            <v>14</v>
          </cell>
          <cell r="O16">
            <v>1.4</v>
          </cell>
        </row>
        <row r="17">
          <cell r="N17">
            <v>15</v>
          </cell>
          <cell r="O17">
            <v>1.5</v>
          </cell>
        </row>
        <row r="18">
          <cell r="N18">
            <v>16</v>
          </cell>
          <cell r="O18">
            <v>1.6</v>
          </cell>
        </row>
        <row r="19">
          <cell r="N19">
            <v>17</v>
          </cell>
          <cell r="O19">
            <v>1.7</v>
          </cell>
        </row>
        <row r="20">
          <cell r="N20">
            <v>18</v>
          </cell>
          <cell r="O20">
            <v>1.8</v>
          </cell>
        </row>
        <row r="21">
          <cell r="N21">
            <v>19</v>
          </cell>
          <cell r="O21">
            <v>1.9</v>
          </cell>
        </row>
        <row r="22">
          <cell r="N22">
            <v>20</v>
          </cell>
          <cell r="O22">
            <v>2</v>
          </cell>
        </row>
        <row r="23">
          <cell r="N23">
            <v>21</v>
          </cell>
          <cell r="O23">
            <v>2.1</v>
          </cell>
        </row>
        <row r="24">
          <cell r="N24">
            <v>22</v>
          </cell>
          <cell r="O24">
            <v>2.2000000000000002</v>
          </cell>
        </row>
        <row r="25">
          <cell r="N25">
            <v>23</v>
          </cell>
          <cell r="O25">
            <v>2.2999999999999998</v>
          </cell>
        </row>
        <row r="26">
          <cell r="N26">
            <v>24</v>
          </cell>
          <cell r="O26">
            <v>2.4</v>
          </cell>
        </row>
        <row r="27">
          <cell r="N27">
            <v>25</v>
          </cell>
          <cell r="O27">
            <v>2.5</v>
          </cell>
        </row>
        <row r="28">
          <cell r="N28">
            <v>26</v>
          </cell>
          <cell r="O28">
            <v>2.6</v>
          </cell>
        </row>
        <row r="29">
          <cell r="N29">
            <v>27</v>
          </cell>
          <cell r="O29">
            <v>2.7</v>
          </cell>
        </row>
        <row r="30">
          <cell r="N30">
            <v>28</v>
          </cell>
          <cell r="O30">
            <v>2.8</v>
          </cell>
        </row>
        <row r="31">
          <cell r="N31">
            <v>29</v>
          </cell>
          <cell r="O31">
            <v>2.9</v>
          </cell>
        </row>
        <row r="32">
          <cell r="N32">
            <v>30</v>
          </cell>
          <cell r="O32">
            <v>3</v>
          </cell>
        </row>
        <row r="33">
          <cell r="N33">
            <v>31</v>
          </cell>
          <cell r="O33">
            <v>3.1</v>
          </cell>
        </row>
        <row r="34">
          <cell r="N34">
            <v>32</v>
          </cell>
          <cell r="O34">
            <v>3.2</v>
          </cell>
        </row>
        <row r="35">
          <cell r="N35">
            <v>33</v>
          </cell>
          <cell r="O35">
            <v>3.3</v>
          </cell>
        </row>
        <row r="36">
          <cell r="N36">
            <v>34</v>
          </cell>
          <cell r="O36">
            <v>3.4</v>
          </cell>
        </row>
        <row r="37">
          <cell r="N37">
            <v>35</v>
          </cell>
          <cell r="O37">
            <v>3.5</v>
          </cell>
        </row>
        <row r="38">
          <cell r="N38">
            <v>36</v>
          </cell>
          <cell r="O38">
            <v>3.6</v>
          </cell>
        </row>
        <row r="39">
          <cell r="N39">
            <v>37</v>
          </cell>
          <cell r="O39">
            <v>3.7</v>
          </cell>
        </row>
        <row r="40">
          <cell r="N40">
            <v>38</v>
          </cell>
          <cell r="O40">
            <v>3.8</v>
          </cell>
        </row>
        <row r="41">
          <cell r="N41">
            <v>39</v>
          </cell>
          <cell r="O41">
            <v>3.9</v>
          </cell>
        </row>
        <row r="42">
          <cell r="N42">
            <v>40</v>
          </cell>
          <cell r="O42">
            <v>4</v>
          </cell>
        </row>
        <row r="43">
          <cell r="N43">
            <v>41</v>
          </cell>
          <cell r="O43">
            <v>4.0999999999999996</v>
          </cell>
        </row>
        <row r="44">
          <cell r="N44">
            <v>42</v>
          </cell>
          <cell r="O44">
            <v>4.2</v>
          </cell>
        </row>
        <row r="45">
          <cell r="N45">
            <v>43</v>
          </cell>
          <cell r="O45">
            <v>4.3</v>
          </cell>
        </row>
        <row r="46">
          <cell r="N46">
            <v>44</v>
          </cell>
          <cell r="O46">
            <v>4.4000000000000004</v>
          </cell>
        </row>
        <row r="47">
          <cell r="N47">
            <v>45</v>
          </cell>
          <cell r="O47">
            <v>4.5</v>
          </cell>
        </row>
        <row r="48">
          <cell r="N48">
            <v>46</v>
          </cell>
          <cell r="O48">
            <v>4.5999999999999996</v>
          </cell>
        </row>
        <row r="49">
          <cell r="N49">
            <v>47</v>
          </cell>
          <cell r="O49">
            <v>4.7</v>
          </cell>
        </row>
        <row r="50">
          <cell r="N50">
            <v>48</v>
          </cell>
          <cell r="O50">
            <v>4.8</v>
          </cell>
        </row>
        <row r="51">
          <cell r="N51">
            <v>49</v>
          </cell>
          <cell r="O51">
            <v>4.9000000000000004</v>
          </cell>
        </row>
        <row r="52">
          <cell r="N52">
            <v>50</v>
          </cell>
          <cell r="O52">
            <v>5</v>
          </cell>
        </row>
        <row r="53">
          <cell r="N53">
            <v>51</v>
          </cell>
          <cell r="O53">
            <v>5.0999999999999996</v>
          </cell>
        </row>
        <row r="54">
          <cell r="N54">
            <v>52</v>
          </cell>
          <cell r="O54">
            <v>5.2</v>
          </cell>
        </row>
        <row r="55">
          <cell r="N55">
            <v>53</v>
          </cell>
          <cell r="O55">
            <v>5.3</v>
          </cell>
        </row>
        <row r="56">
          <cell r="N56">
            <v>54</v>
          </cell>
          <cell r="O56">
            <v>5.4</v>
          </cell>
        </row>
        <row r="57">
          <cell r="N57">
            <v>55</v>
          </cell>
          <cell r="O57">
            <v>5.5</v>
          </cell>
        </row>
        <row r="58">
          <cell r="N58">
            <v>56</v>
          </cell>
          <cell r="O58">
            <v>5.6</v>
          </cell>
        </row>
        <row r="59">
          <cell r="N59">
            <v>57</v>
          </cell>
          <cell r="O59">
            <v>5.7</v>
          </cell>
        </row>
        <row r="60">
          <cell r="N60">
            <v>58</v>
          </cell>
          <cell r="O60">
            <v>5.8</v>
          </cell>
        </row>
        <row r="61">
          <cell r="N61">
            <v>59</v>
          </cell>
          <cell r="O61">
            <v>5.9</v>
          </cell>
        </row>
        <row r="62">
          <cell r="N62">
            <v>60</v>
          </cell>
          <cell r="O62">
            <v>6</v>
          </cell>
        </row>
        <row r="63">
          <cell r="N63">
            <v>61</v>
          </cell>
          <cell r="O63">
            <v>6.1</v>
          </cell>
        </row>
        <row r="64">
          <cell r="N64">
            <v>62</v>
          </cell>
          <cell r="O64">
            <v>6.2</v>
          </cell>
        </row>
        <row r="65">
          <cell r="N65">
            <v>63</v>
          </cell>
          <cell r="O65">
            <v>6.3</v>
          </cell>
        </row>
        <row r="66">
          <cell r="N66">
            <v>64</v>
          </cell>
          <cell r="O66">
            <v>6.4</v>
          </cell>
        </row>
        <row r="67">
          <cell r="N67">
            <v>65</v>
          </cell>
          <cell r="O67">
            <v>6.5</v>
          </cell>
        </row>
        <row r="68">
          <cell r="N68">
            <v>66</v>
          </cell>
          <cell r="O68">
            <v>6.6</v>
          </cell>
        </row>
        <row r="69">
          <cell r="N69">
            <v>67</v>
          </cell>
          <cell r="O69">
            <v>6.7</v>
          </cell>
        </row>
        <row r="70">
          <cell r="N70">
            <v>68</v>
          </cell>
          <cell r="O70">
            <v>6.8</v>
          </cell>
        </row>
        <row r="71">
          <cell r="N71">
            <v>69</v>
          </cell>
          <cell r="O71">
            <v>6.9</v>
          </cell>
        </row>
        <row r="72">
          <cell r="N72">
            <v>70</v>
          </cell>
          <cell r="O72">
            <v>7</v>
          </cell>
        </row>
        <row r="73">
          <cell r="N73">
            <v>71</v>
          </cell>
          <cell r="O73">
            <v>7.1</v>
          </cell>
        </row>
        <row r="74">
          <cell r="N74">
            <v>72</v>
          </cell>
          <cell r="O74">
            <v>7.2</v>
          </cell>
        </row>
        <row r="75">
          <cell r="N75">
            <v>73</v>
          </cell>
          <cell r="O75">
            <v>7.3</v>
          </cell>
        </row>
        <row r="76">
          <cell r="N76">
            <v>74</v>
          </cell>
          <cell r="O76">
            <v>7.4</v>
          </cell>
        </row>
        <row r="77">
          <cell r="N77">
            <v>75</v>
          </cell>
          <cell r="O77">
            <v>7.5</v>
          </cell>
        </row>
        <row r="78">
          <cell r="N78">
            <v>76</v>
          </cell>
          <cell r="O78">
            <v>7.6</v>
          </cell>
        </row>
        <row r="79">
          <cell r="N79">
            <v>77</v>
          </cell>
          <cell r="O79">
            <v>7.7</v>
          </cell>
        </row>
        <row r="80">
          <cell r="N80">
            <v>78</v>
          </cell>
          <cell r="O80">
            <v>7.8</v>
          </cell>
        </row>
        <row r="81">
          <cell r="N81">
            <v>79</v>
          </cell>
          <cell r="O81">
            <v>7.9</v>
          </cell>
        </row>
        <row r="82">
          <cell r="N82">
            <v>80</v>
          </cell>
          <cell r="O82">
            <v>8</v>
          </cell>
        </row>
        <row r="83">
          <cell r="N83">
            <v>81</v>
          </cell>
          <cell r="O83">
            <v>8.1</v>
          </cell>
        </row>
        <row r="84">
          <cell r="N84">
            <v>82</v>
          </cell>
          <cell r="O84">
            <v>8.1999999999999993</v>
          </cell>
        </row>
        <row r="85">
          <cell r="N85">
            <v>83</v>
          </cell>
          <cell r="O85">
            <v>8.3000000000000007</v>
          </cell>
        </row>
        <row r="86">
          <cell r="N86">
            <v>84</v>
          </cell>
          <cell r="O86">
            <v>8.4</v>
          </cell>
        </row>
        <row r="87">
          <cell r="N87">
            <v>85</v>
          </cell>
          <cell r="O87">
            <v>8.5</v>
          </cell>
        </row>
        <row r="88">
          <cell r="N88">
            <v>86</v>
          </cell>
          <cell r="O88">
            <v>8.6</v>
          </cell>
        </row>
        <row r="89">
          <cell r="N89">
            <v>87</v>
          </cell>
          <cell r="O89">
            <v>8.6999999999999993</v>
          </cell>
        </row>
        <row r="90">
          <cell r="N90">
            <v>88</v>
          </cell>
          <cell r="O90">
            <v>8.8000000000000007</v>
          </cell>
        </row>
        <row r="91">
          <cell r="N91">
            <v>89</v>
          </cell>
          <cell r="O91">
            <v>8.9</v>
          </cell>
        </row>
        <row r="92">
          <cell r="N92">
            <v>90</v>
          </cell>
          <cell r="O92">
            <v>9</v>
          </cell>
        </row>
        <row r="93">
          <cell r="N93">
            <v>91</v>
          </cell>
          <cell r="O93">
            <v>9.1</v>
          </cell>
        </row>
        <row r="94">
          <cell r="N94">
            <v>92</v>
          </cell>
          <cell r="O94">
            <v>9.1999999999999993</v>
          </cell>
        </row>
        <row r="95">
          <cell r="N95">
            <v>93</v>
          </cell>
          <cell r="O95">
            <v>9.3000000000000007</v>
          </cell>
        </row>
        <row r="96">
          <cell r="N96">
            <v>94</v>
          </cell>
          <cell r="O96">
            <v>9.4</v>
          </cell>
        </row>
        <row r="97">
          <cell r="N97">
            <v>95</v>
          </cell>
          <cell r="O97">
            <v>9.5</v>
          </cell>
        </row>
        <row r="98">
          <cell r="N98">
            <v>96</v>
          </cell>
          <cell r="O98">
            <v>9.6</v>
          </cell>
        </row>
        <row r="99">
          <cell r="N99">
            <v>97</v>
          </cell>
          <cell r="O99">
            <v>9.6999999999999993</v>
          </cell>
        </row>
        <row r="100">
          <cell r="N100">
            <v>98</v>
          </cell>
          <cell r="O100">
            <v>9.8000000000000007</v>
          </cell>
        </row>
        <row r="101">
          <cell r="N101">
            <v>99</v>
          </cell>
          <cell r="O101">
            <v>9.9</v>
          </cell>
        </row>
        <row r="102">
          <cell r="N102">
            <v>100</v>
          </cell>
          <cell r="O102">
            <v>10</v>
          </cell>
        </row>
        <row r="103">
          <cell r="O103">
            <v>10.1</v>
          </cell>
        </row>
        <row r="104">
          <cell r="O104">
            <v>10.199999999999999</v>
          </cell>
        </row>
        <row r="105">
          <cell r="O105">
            <v>10.3</v>
          </cell>
        </row>
        <row r="106">
          <cell r="O106">
            <v>10.4</v>
          </cell>
        </row>
        <row r="107">
          <cell r="O107">
            <v>10.5</v>
          </cell>
        </row>
        <row r="108">
          <cell r="O108">
            <v>10.6</v>
          </cell>
        </row>
        <row r="109">
          <cell r="O109">
            <v>10.7</v>
          </cell>
        </row>
        <row r="110">
          <cell r="O110">
            <v>10.8</v>
          </cell>
        </row>
        <row r="111">
          <cell r="O111">
            <v>10.9</v>
          </cell>
        </row>
        <row r="112">
          <cell r="O112">
            <v>11</v>
          </cell>
        </row>
        <row r="113">
          <cell r="O113">
            <v>11.1</v>
          </cell>
        </row>
        <row r="114">
          <cell r="O114">
            <v>11.2</v>
          </cell>
        </row>
        <row r="115">
          <cell r="O115">
            <v>11.3</v>
          </cell>
        </row>
        <row r="116">
          <cell r="O116">
            <v>11.4</v>
          </cell>
        </row>
        <row r="117">
          <cell r="O117">
            <v>11.5</v>
          </cell>
        </row>
        <row r="118">
          <cell r="O118">
            <v>11.6</v>
          </cell>
        </row>
        <row r="119">
          <cell r="O119">
            <v>11.7</v>
          </cell>
        </row>
        <row r="120">
          <cell r="O120">
            <v>11.8</v>
          </cell>
        </row>
        <row r="121">
          <cell r="O121">
            <v>11.9</v>
          </cell>
        </row>
        <row r="122">
          <cell r="O122">
            <v>12</v>
          </cell>
        </row>
        <row r="123">
          <cell r="O123">
            <v>12.1</v>
          </cell>
        </row>
        <row r="124">
          <cell r="O124">
            <v>12.2</v>
          </cell>
        </row>
        <row r="125">
          <cell r="O125">
            <v>12.3</v>
          </cell>
        </row>
        <row r="126">
          <cell r="O126">
            <v>12.4</v>
          </cell>
        </row>
        <row r="127">
          <cell r="O127">
            <v>12.5</v>
          </cell>
        </row>
        <row r="128">
          <cell r="O128">
            <v>12.6</v>
          </cell>
        </row>
        <row r="129">
          <cell r="O129">
            <v>12.7</v>
          </cell>
        </row>
        <row r="130">
          <cell r="O130">
            <v>12.8</v>
          </cell>
        </row>
        <row r="131">
          <cell r="O131">
            <v>12.9</v>
          </cell>
        </row>
        <row r="132">
          <cell r="O132">
            <v>13</v>
          </cell>
        </row>
        <row r="133">
          <cell r="O133">
            <v>13.1</v>
          </cell>
        </row>
        <row r="134">
          <cell r="O134">
            <v>13.2</v>
          </cell>
        </row>
        <row r="135">
          <cell r="O135">
            <v>13.3</v>
          </cell>
        </row>
        <row r="136">
          <cell r="O136">
            <v>13.4</v>
          </cell>
        </row>
        <row r="137">
          <cell r="O137">
            <v>13.5</v>
          </cell>
        </row>
        <row r="138">
          <cell r="O138">
            <v>13.6</v>
          </cell>
        </row>
        <row r="139">
          <cell r="O139">
            <v>13.7</v>
          </cell>
        </row>
        <row r="140">
          <cell r="O140">
            <v>13.8</v>
          </cell>
        </row>
        <row r="141">
          <cell r="O141">
            <v>13.9</v>
          </cell>
        </row>
        <row r="142">
          <cell r="O142">
            <v>14</v>
          </cell>
        </row>
        <row r="143">
          <cell r="O143">
            <v>14.1</v>
          </cell>
        </row>
        <row r="144">
          <cell r="O144">
            <v>14.2</v>
          </cell>
        </row>
        <row r="145">
          <cell r="O145">
            <v>14.3</v>
          </cell>
        </row>
        <row r="146">
          <cell r="O146">
            <v>14.4</v>
          </cell>
        </row>
        <row r="147">
          <cell r="O147">
            <v>14.5</v>
          </cell>
        </row>
        <row r="148">
          <cell r="O148">
            <v>14.6</v>
          </cell>
        </row>
        <row r="149">
          <cell r="O149">
            <v>14.7</v>
          </cell>
        </row>
        <row r="150">
          <cell r="O150">
            <v>14.8</v>
          </cell>
        </row>
        <row r="151">
          <cell r="O151">
            <v>14.9</v>
          </cell>
        </row>
        <row r="152">
          <cell r="O152">
            <v>15</v>
          </cell>
        </row>
        <row r="153">
          <cell r="O153">
            <v>15.1</v>
          </cell>
        </row>
        <row r="154">
          <cell r="O154">
            <v>15.2</v>
          </cell>
        </row>
        <row r="155">
          <cell r="O155">
            <v>15.3</v>
          </cell>
        </row>
        <row r="156">
          <cell r="O156">
            <v>15.4</v>
          </cell>
        </row>
        <row r="157">
          <cell r="O157">
            <v>15.5</v>
          </cell>
        </row>
        <row r="158">
          <cell r="O158">
            <v>15.6</v>
          </cell>
        </row>
        <row r="159">
          <cell r="O159">
            <v>15.7</v>
          </cell>
        </row>
        <row r="160">
          <cell r="O160">
            <v>15.8</v>
          </cell>
        </row>
        <row r="161">
          <cell r="O161">
            <v>15.9</v>
          </cell>
        </row>
        <row r="162">
          <cell r="O162">
            <v>16</v>
          </cell>
        </row>
        <row r="163">
          <cell r="O163">
            <v>16.100000000000001</v>
          </cell>
        </row>
        <row r="164">
          <cell r="O164">
            <v>16.2</v>
          </cell>
        </row>
        <row r="165">
          <cell r="O165">
            <v>16.3</v>
          </cell>
        </row>
        <row r="166">
          <cell r="O166">
            <v>16.399999999999999</v>
          </cell>
        </row>
        <row r="167">
          <cell r="O167">
            <v>16.5</v>
          </cell>
        </row>
        <row r="168">
          <cell r="O168">
            <v>16.600000000000001</v>
          </cell>
        </row>
        <row r="169">
          <cell r="O169">
            <v>16.7</v>
          </cell>
        </row>
        <row r="170">
          <cell r="O170">
            <v>16.8</v>
          </cell>
        </row>
        <row r="171">
          <cell r="O171">
            <v>16.899999999999999</v>
          </cell>
        </row>
        <row r="172">
          <cell r="O172">
            <v>17</v>
          </cell>
        </row>
        <row r="173">
          <cell r="O173">
            <v>17.100000000000001</v>
          </cell>
        </row>
        <row r="174">
          <cell r="O174">
            <v>17.2</v>
          </cell>
        </row>
        <row r="175">
          <cell r="O175">
            <v>17.3</v>
          </cell>
        </row>
        <row r="176">
          <cell r="O176">
            <v>17.399999999999999</v>
          </cell>
        </row>
        <row r="177">
          <cell r="O177">
            <v>17.5</v>
          </cell>
        </row>
        <row r="178">
          <cell r="O178">
            <v>17.600000000000001</v>
          </cell>
        </row>
        <row r="179">
          <cell r="O179">
            <v>17.7</v>
          </cell>
        </row>
        <row r="180">
          <cell r="O180">
            <v>17.8</v>
          </cell>
        </row>
        <row r="181">
          <cell r="O181">
            <v>17.899999999999999</v>
          </cell>
        </row>
        <row r="182">
          <cell r="O182">
            <v>18</v>
          </cell>
        </row>
        <row r="183">
          <cell r="O183">
            <v>18.100000000000001</v>
          </cell>
        </row>
        <row r="184">
          <cell r="O184">
            <v>18.2</v>
          </cell>
        </row>
        <row r="185">
          <cell r="O185">
            <v>18.3</v>
          </cell>
        </row>
        <row r="186">
          <cell r="O186">
            <v>18.399999999999999</v>
          </cell>
        </row>
        <row r="187">
          <cell r="O187">
            <v>18.5</v>
          </cell>
        </row>
        <row r="188">
          <cell r="O188">
            <v>18.600000000000001</v>
          </cell>
        </row>
        <row r="189">
          <cell r="O189">
            <v>18.7</v>
          </cell>
        </row>
        <row r="190">
          <cell r="O190">
            <v>18.8</v>
          </cell>
        </row>
        <row r="191">
          <cell r="O191">
            <v>18.899999999999999</v>
          </cell>
        </row>
        <row r="192">
          <cell r="O192">
            <v>19</v>
          </cell>
        </row>
        <row r="193">
          <cell r="O193">
            <v>19.100000000000001</v>
          </cell>
        </row>
        <row r="194">
          <cell r="O194">
            <v>19.2</v>
          </cell>
        </row>
        <row r="195">
          <cell r="O195">
            <v>19.3</v>
          </cell>
        </row>
        <row r="196">
          <cell r="O196">
            <v>19.399999999999999</v>
          </cell>
        </row>
        <row r="197">
          <cell r="O197">
            <v>19.5</v>
          </cell>
        </row>
        <row r="198">
          <cell r="O198">
            <v>19.600000000000001</v>
          </cell>
        </row>
        <row r="199">
          <cell r="O199">
            <v>19.7</v>
          </cell>
        </row>
        <row r="200">
          <cell r="O200">
            <v>19.8</v>
          </cell>
        </row>
        <row r="201">
          <cell r="O201">
            <v>19.899999999999999</v>
          </cell>
        </row>
        <row r="202">
          <cell r="O202">
            <v>20</v>
          </cell>
        </row>
        <row r="203">
          <cell r="O203">
            <v>20.100000000000001</v>
          </cell>
        </row>
        <row r="204">
          <cell r="O204">
            <v>20.2</v>
          </cell>
        </row>
        <row r="205">
          <cell r="O205">
            <v>20.3</v>
          </cell>
        </row>
        <row r="206">
          <cell r="O206">
            <v>20.399999999999999</v>
          </cell>
        </row>
        <row r="207">
          <cell r="O207">
            <v>20.5</v>
          </cell>
        </row>
        <row r="208">
          <cell r="O208">
            <v>20.6</v>
          </cell>
        </row>
        <row r="209">
          <cell r="O209">
            <v>20.7</v>
          </cell>
        </row>
        <row r="210">
          <cell r="O210">
            <v>20.8</v>
          </cell>
        </row>
        <row r="211">
          <cell r="O211">
            <v>20.9</v>
          </cell>
        </row>
        <row r="212">
          <cell r="O212">
            <v>21</v>
          </cell>
        </row>
        <row r="213">
          <cell r="O213">
            <v>21.1</v>
          </cell>
        </row>
        <row r="214">
          <cell r="O214">
            <v>21.2</v>
          </cell>
        </row>
        <row r="215">
          <cell r="O215">
            <v>21.3</v>
          </cell>
        </row>
        <row r="216">
          <cell r="O216">
            <v>21.4</v>
          </cell>
        </row>
        <row r="217">
          <cell r="O217">
            <v>21.5</v>
          </cell>
        </row>
        <row r="218">
          <cell r="O218">
            <v>21.6</v>
          </cell>
        </row>
        <row r="219">
          <cell r="O219">
            <v>21.7</v>
          </cell>
        </row>
        <row r="220">
          <cell r="O220">
            <v>21.8</v>
          </cell>
        </row>
        <row r="221">
          <cell r="O221">
            <v>21.9</v>
          </cell>
        </row>
        <row r="222">
          <cell r="O222">
            <v>22</v>
          </cell>
        </row>
        <row r="223">
          <cell r="O223">
            <v>22.1</v>
          </cell>
        </row>
        <row r="224">
          <cell r="O224">
            <v>22.2</v>
          </cell>
        </row>
        <row r="225">
          <cell r="O225">
            <v>22.3</v>
          </cell>
        </row>
        <row r="226">
          <cell r="O226">
            <v>22.4</v>
          </cell>
        </row>
        <row r="227">
          <cell r="O227">
            <v>22.5</v>
          </cell>
        </row>
        <row r="228">
          <cell r="O228">
            <v>22.6</v>
          </cell>
        </row>
        <row r="229">
          <cell r="O229">
            <v>22.7</v>
          </cell>
        </row>
        <row r="230">
          <cell r="O230">
            <v>22.8</v>
          </cell>
        </row>
        <row r="231">
          <cell r="O231">
            <v>22.9</v>
          </cell>
        </row>
        <row r="232">
          <cell r="O232">
            <v>23</v>
          </cell>
        </row>
        <row r="233">
          <cell r="O233">
            <v>23.1</v>
          </cell>
        </row>
        <row r="234">
          <cell r="O234">
            <v>23.2</v>
          </cell>
        </row>
        <row r="235">
          <cell r="O235">
            <v>23.3</v>
          </cell>
        </row>
        <row r="236">
          <cell r="O236">
            <v>23.4</v>
          </cell>
        </row>
        <row r="237">
          <cell r="O237">
            <v>23.5</v>
          </cell>
        </row>
        <row r="238">
          <cell r="O238">
            <v>23.6</v>
          </cell>
        </row>
        <row r="239">
          <cell r="O239">
            <v>23.7</v>
          </cell>
        </row>
        <row r="240">
          <cell r="O240">
            <v>23.8</v>
          </cell>
        </row>
        <row r="241">
          <cell r="O241">
            <v>23.9</v>
          </cell>
        </row>
        <row r="242">
          <cell r="O242">
            <v>24</v>
          </cell>
        </row>
        <row r="243">
          <cell r="O243">
            <v>24.1</v>
          </cell>
        </row>
        <row r="244">
          <cell r="O244">
            <v>24.2</v>
          </cell>
        </row>
        <row r="245">
          <cell r="O245">
            <v>24.3</v>
          </cell>
        </row>
        <row r="246">
          <cell r="O246">
            <v>24.4</v>
          </cell>
        </row>
        <row r="247">
          <cell r="O247">
            <v>24.5</v>
          </cell>
        </row>
        <row r="248">
          <cell r="O248">
            <v>24.6</v>
          </cell>
        </row>
        <row r="249">
          <cell r="O249">
            <v>24.7</v>
          </cell>
        </row>
        <row r="250">
          <cell r="O250">
            <v>24.8</v>
          </cell>
        </row>
        <row r="251">
          <cell r="O251">
            <v>24.9</v>
          </cell>
        </row>
        <row r="252">
          <cell r="O252">
            <v>25</v>
          </cell>
        </row>
        <row r="253">
          <cell r="O253">
            <v>25.1</v>
          </cell>
        </row>
        <row r="254">
          <cell r="O254">
            <v>25.2</v>
          </cell>
        </row>
        <row r="255">
          <cell r="O255">
            <v>25.3</v>
          </cell>
        </row>
        <row r="256">
          <cell r="O256">
            <v>25.4</v>
          </cell>
        </row>
        <row r="257">
          <cell r="O257">
            <v>25.5</v>
          </cell>
        </row>
        <row r="258">
          <cell r="O258">
            <v>25.6</v>
          </cell>
        </row>
        <row r="259">
          <cell r="O259">
            <v>25.7</v>
          </cell>
        </row>
        <row r="260">
          <cell r="O260">
            <v>25.8</v>
          </cell>
        </row>
        <row r="261">
          <cell r="O261">
            <v>25.9</v>
          </cell>
        </row>
        <row r="262">
          <cell r="O262">
            <v>26</v>
          </cell>
        </row>
        <row r="263">
          <cell r="O263">
            <v>26.1</v>
          </cell>
        </row>
        <row r="264">
          <cell r="O264">
            <v>26.2</v>
          </cell>
        </row>
        <row r="265">
          <cell r="O265">
            <v>26.3</v>
          </cell>
        </row>
        <row r="266">
          <cell r="O266">
            <v>26.4</v>
          </cell>
        </row>
        <row r="267">
          <cell r="O267">
            <v>26.5</v>
          </cell>
        </row>
        <row r="268">
          <cell r="O268">
            <v>26.6</v>
          </cell>
        </row>
        <row r="269">
          <cell r="O269">
            <v>26.7</v>
          </cell>
        </row>
        <row r="270">
          <cell r="O270">
            <v>26.8</v>
          </cell>
        </row>
        <row r="271">
          <cell r="O271">
            <v>26.9</v>
          </cell>
        </row>
        <row r="272">
          <cell r="O272">
            <v>27</v>
          </cell>
        </row>
        <row r="273">
          <cell r="O273">
            <v>27.1</v>
          </cell>
        </row>
        <row r="274">
          <cell r="O274">
            <v>27.2</v>
          </cell>
        </row>
        <row r="275">
          <cell r="O275">
            <v>27.3</v>
          </cell>
        </row>
        <row r="276">
          <cell r="O276">
            <v>27.4</v>
          </cell>
        </row>
        <row r="277">
          <cell r="O277">
            <v>27.5</v>
          </cell>
        </row>
        <row r="278">
          <cell r="O278">
            <v>27.6</v>
          </cell>
        </row>
        <row r="279">
          <cell r="O279">
            <v>27.7</v>
          </cell>
        </row>
        <row r="280">
          <cell r="O280">
            <v>27.8</v>
          </cell>
        </row>
        <row r="281">
          <cell r="O281">
            <v>27.9</v>
          </cell>
        </row>
        <row r="282">
          <cell r="O282">
            <v>28</v>
          </cell>
        </row>
        <row r="283">
          <cell r="O283">
            <v>28.1</v>
          </cell>
        </row>
        <row r="284">
          <cell r="O284">
            <v>28.2</v>
          </cell>
        </row>
        <row r="285">
          <cell r="O285">
            <v>28.3</v>
          </cell>
        </row>
        <row r="286">
          <cell r="O286">
            <v>28.4</v>
          </cell>
        </row>
        <row r="287">
          <cell r="O287">
            <v>28.5</v>
          </cell>
        </row>
        <row r="288">
          <cell r="O288">
            <v>28.6</v>
          </cell>
        </row>
        <row r="289">
          <cell r="O289">
            <v>28.7</v>
          </cell>
        </row>
        <row r="290">
          <cell r="O290">
            <v>28.8</v>
          </cell>
        </row>
        <row r="291">
          <cell r="O291">
            <v>28.9</v>
          </cell>
        </row>
        <row r="292">
          <cell r="O292">
            <v>29</v>
          </cell>
        </row>
        <row r="293">
          <cell r="O293">
            <v>29.1</v>
          </cell>
        </row>
        <row r="294">
          <cell r="O294">
            <v>29.2</v>
          </cell>
        </row>
        <row r="295">
          <cell r="O295">
            <v>29.3</v>
          </cell>
        </row>
        <row r="296">
          <cell r="O296">
            <v>29.4</v>
          </cell>
        </row>
        <row r="297">
          <cell r="O297">
            <v>29.5</v>
          </cell>
        </row>
        <row r="298">
          <cell r="O298">
            <v>29.6</v>
          </cell>
        </row>
        <row r="299">
          <cell r="O299">
            <v>29.7</v>
          </cell>
        </row>
        <row r="300">
          <cell r="O300">
            <v>29.8</v>
          </cell>
        </row>
        <row r="301">
          <cell r="O301">
            <v>29.9</v>
          </cell>
        </row>
        <row r="302">
          <cell r="O302">
            <v>30</v>
          </cell>
        </row>
        <row r="303">
          <cell r="O303">
            <v>30.1</v>
          </cell>
        </row>
        <row r="304">
          <cell r="O304">
            <v>30.2</v>
          </cell>
        </row>
        <row r="305">
          <cell r="O305">
            <v>30.3</v>
          </cell>
        </row>
        <row r="306">
          <cell r="O306">
            <v>30.4</v>
          </cell>
        </row>
        <row r="307">
          <cell r="O307">
            <v>30.5</v>
          </cell>
        </row>
        <row r="308">
          <cell r="O308">
            <v>30.6</v>
          </cell>
        </row>
        <row r="309">
          <cell r="O309">
            <v>30.7</v>
          </cell>
        </row>
        <row r="310">
          <cell r="O310">
            <v>30.8</v>
          </cell>
        </row>
        <row r="311">
          <cell r="O311">
            <v>30.9</v>
          </cell>
        </row>
        <row r="312">
          <cell r="O312">
            <v>31</v>
          </cell>
        </row>
        <row r="313">
          <cell r="O313">
            <v>31.1</v>
          </cell>
        </row>
        <row r="314">
          <cell r="O314">
            <v>31.2</v>
          </cell>
        </row>
        <row r="315">
          <cell r="O315">
            <v>31.3</v>
          </cell>
        </row>
        <row r="316">
          <cell r="O316">
            <v>31.4</v>
          </cell>
        </row>
        <row r="317">
          <cell r="O317">
            <v>31.5</v>
          </cell>
        </row>
        <row r="318">
          <cell r="O318">
            <v>31.6</v>
          </cell>
        </row>
        <row r="319">
          <cell r="O319">
            <v>31.7</v>
          </cell>
        </row>
        <row r="320">
          <cell r="O320">
            <v>31.8</v>
          </cell>
        </row>
        <row r="321">
          <cell r="O321">
            <v>31.9</v>
          </cell>
        </row>
        <row r="322">
          <cell r="O322">
            <v>32</v>
          </cell>
        </row>
        <row r="323">
          <cell r="O323">
            <v>32.1</v>
          </cell>
        </row>
        <row r="324">
          <cell r="O324">
            <v>32.200000000000003</v>
          </cell>
        </row>
        <row r="325">
          <cell r="O325">
            <v>32.299999999999997</v>
          </cell>
        </row>
        <row r="326">
          <cell r="O326">
            <v>32.4</v>
          </cell>
        </row>
        <row r="327">
          <cell r="O327">
            <v>32.5</v>
          </cell>
        </row>
        <row r="328">
          <cell r="O328">
            <v>32.6</v>
          </cell>
        </row>
        <row r="329">
          <cell r="O329">
            <v>32.700000000000003</v>
          </cell>
        </row>
        <row r="330">
          <cell r="O330">
            <v>32.799999999999997</v>
          </cell>
        </row>
        <row r="331">
          <cell r="O331">
            <v>32.9</v>
          </cell>
        </row>
        <row r="332">
          <cell r="O332">
            <v>33</v>
          </cell>
        </row>
        <row r="333">
          <cell r="O333">
            <v>33.1</v>
          </cell>
        </row>
        <row r="334">
          <cell r="O334">
            <v>33.200000000000003</v>
          </cell>
        </row>
        <row r="335">
          <cell r="O335">
            <v>33.299999999999997</v>
          </cell>
        </row>
        <row r="336">
          <cell r="O336">
            <v>33.4</v>
          </cell>
        </row>
        <row r="337">
          <cell r="O337">
            <v>33.5</v>
          </cell>
        </row>
        <row r="338">
          <cell r="O338">
            <v>33.6</v>
          </cell>
        </row>
        <row r="339">
          <cell r="O339">
            <v>33.700000000000003</v>
          </cell>
        </row>
        <row r="340">
          <cell r="O340">
            <v>33.799999999999997</v>
          </cell>
        </row>
        <row r="341">
          <cell r="O341">
            <v>33.9</v>
          </cell>
        </row>
        <row r="342">
          <cell r="O342">
            <v>34</v>
          </cell>
        </row>
        <row r="343">
          <cell r="O343">
            <v>34.1</v>
          </cell>
        </row>
        <row r="344">
          <cell r="O344">
            <v>34.200000000000003</v>
          </cell>
        </row>
        <row r="345">
          <cell r="O345">
            <v>34.299999999999997</v>
          </cell>
        </row>
        <row r="346">
          <cell r="O346">
            <v>34.4</v>
          </cell>
        </row>
        <row r="347">
          <cell r="O347">
            <v>34.5</v>
          </cell>
        </row>
        <row r="348">
          <cell r="O348">
            <v>34.6</v>
          </cell>
        </row>
        <row r="349">
          <cell r="O349">
            <v>34.700000000000003</v>
          </cell>
        </row>
        <row r="350">
          <cell r="O350">
            <v>34.799999999999997</v>
          </cell>
        </row>
        <row r="351">
          <cell r="O351">
            <v>34.9</v>
          </cell>
        </row>
        <row r="352">
          <cell r="O352">
            <v>35</v>
          </cell>
        </row>
        <row r="353">
          <cell r="O353">
            <v>35.1</v>
          </cell>
        </row>
        <row r="354">
          <cell r="O354">
            <v>35.200000000000003</v>
          </cell>
        </row>
        <row r="355">
          <cell r="O355">
            <v>35.299999999999997</v>
          </cell>
        </row>
        <row r="356">
          <cell r="O356">
            <v>35.4</v>
          </cell>
        </row>
        <row r="357">
          <cell r="O357">
            <v>35.5</v>
          </cell>
        </row>
        <row r="358">
          <cell r="O358">
            <v>35.6</v>
          </cell>
        </row>
        <row r="359">
          <cell r="O359">
            <v>35.700000000000003</v>
          </cell>
        </row>
        <row r="360">
          <cell r="O360">
            <v>35.799999999999997</v>
          </cell>
        </row>
        <row r="361">
          <cell r="O361">
            <v>35.9</v>
          </cell>
        </row>
        <row r="362">
          <cell r="O362">
            <v>36</v>
          </cell>
        </row>
        <row r="363">
          <cell r="O363">
            <v>36.1</v>
          </cell>
        </row>
        <row r="364">
          <cell r="O364">
            <v>36.200000000000003</v>
          </cell>
        </row>
        <row r="365">
          <cell r="O365">
            <v>36.299999999999997</v>
          </cell>
        </row>
        <row r="366">
          <cell r="O366">
            <v>36.4</v>
          </cell>
        </row>
        <row r="367">
          <cell r="O367">
            <v>36.5</v>
          </cell>
        </row>
        <row r="368">
          <cell r="O368">
            <v>36.6</v>
          </cell>
        </row>
        <row r="369">
          <cell r="O369">
            <v>36.700000000000003</v>
          </cell>
        </row>
        <row r="370">
          <cell r="O370">
            <v>36.799999999999997</v>
          </cell>
        </row>
        <row r="371">
          <cell r="O371">
            <v>36.9</v>
          </cell>
        </row>
        <row r="372">
          <cell r="O372">
            <v>37</v>
          </cell>
        </row>
        <row r="373">
          <cell r="O373">
            <v>37.1</v>
          </cell>
        </row>
        <row r="374">
          <cell r="O374">
            <v>37.200000000000003</v>
          </cell>
        </row>
        <row r="375">
          <cell r="O375">
            <v>37.299999999999997</v>
          </cell>
        </row>
        <row r="376">
          <cell r="O376">
            <v>37.4</v>
          </cell>
        </row>
        <row r="377">
          <cell r="O377">
            <v>37.5</v>
          </cell>
        </row>
        <row r="378">
          <cell r="O378">
            <v>37.6</v>
          </cell>
        </row>
        <row r="379">
          <cell r="O379">
            <v>37.700000000000003</v>
          </cell>
        </row>
        <row r="380">
          <cell r="O380">
            <v>37.799999999999997</v>
          </cell>
        </row>
        <row r="381">
          <cell r="O381">
            <v>37.9</v>
          </cell>
        </row>
        <row r="382">
          <cell r="O382">
            <v>38</v>
          </cell>
        </row>
        <row r="383">
          <cell r="O383">
            <v>38.1</v>
          </cell>
        </row>
        <row r="384">
          <cell r="O384">
            <v>38.200000000000003</v>
          </cell>
        </row>
        <row r="385">
          <cell r="O385">
            <v>38.299999999999997</v>
          </cell>
        </row>
        <row r="386">
          <cell r="O386">
            <v>38.4</v>
          </cell>
        </row>
        <row r="387">
          <cell r="O387">
            <v>38.5</v>
          </cell>
        </row>
        <row r="388">
          <cell r="O388">
            <v>38.6</v>
          </cell>
        </row>
        <row r="389">
          <cell r="O389">
            <v>38.700000000000003</v>
          </cell>
        </row>
        <row r="390">
          <cell r="O390">
            <v>38.799999999999997</v>
          </cell>
        </row>
        <row r="391">
          <cell r="O391">
            <v>38.9</v>
          </cell>
        </row>
        <row r="392">
          <cell r="O392">
            <v>39</v>
          </cell>
        </row>
        <row r="393">
          <cell r="O393">
            <v>39.1</v>
          </cell>
        </row>
        <row r="394">
          <cell r="O394">
            <v>39.200000000000003</v>
          </cell>
        </row>
        <row r="395">
          <cell r="O395">
            <v>39.299999999999997</v>
          </cell>
        </row>
        <row r="396">
          <cell r="O396">
            <v>39.4</v>
          </cell>
        </row>
        <row r="397">
          <cell r="O397">
            <v>39.5</v>
          </cell>
        </row>
        <row r="398">
          <cell r="O398">
            <v>39.6</v>
          </cell>
        </row>
        <row r="399">
          <cell r="O399">
            <v>39.700000000000003</v>
          </cell>
        </row>
        <row r="400">
          <cell r="O400">
            <v>39.799999999999997</v>
          </cell>
        </row>
        <row r="401">
          <cell r="O401">
            <v>39.9</v>
          </cell>
        </row>
        <row r="402">
          <cell r="O402">
            <v>40</v>
          </cell>
        </row>
        <row r="403">
          <cell r="O403">
            <v>40.1</v>
          </cell>
        </row>
        <row r="404">
          <cell r="O404">
            <v>40.200000000000003</v>
          </cell>
        </row>
        <row r="405">
          <cell r="O405">
            <v>40.299999999999997</v>
          </cell>
        </row>
        <row r="406">
          <cell r="O406">
            <v>40.4</v>
          </cell>
        </row>
        <row r="407">
          <cell r="O407">
            <v>40.5</v>
          </cell>
        </row>
        <row r="408">
          <cell r="O408">
            <v>40.6</v>
          </cell>
        </row>
        <row r="409">
          <cell r="O409">
            <v>40.700000000000003</v>
          </cell>
        </row>
        <row r="410">
          <cell r="O410">
            <v>40.799999999999997</v>
          </cell>
        </row>
        <row r="411">
          <cell r="O411">
            <v>40.9</v>
          </cell>
        </row>
        <row r="412">
          <cell r="O412">
            <v>41</v>
          </cell>
        </row>
        <row r="413">
          <cell r="O413">
            <v>41.1</v>
          </cell>
        </row>
        <row r="414">
          <cell r="O414">
            <v>41.2</v>
          </cell>
        </row>
        <row r="415">
          <cell r="O415">
            <v>41.3</v>
          </cell>
        </row>
        <row r="416">
          <cell r="O416">
            <v>41.4</v>
          </cell>
        </row>
        <row r="417">
          <cell r="O417">
            <v>41.5</v>
          </cell>
        </row>
        <row r="418">
          <cell r="O418">
            <v>41.6</v>
          </cell>
        </row>
        <row r="419">
          <cell r="O419">
            <v>41.7</v>
          </cell>
        </row>
        <row r="420">
          <cell r="O420">
            <v>41.8</v>
          </cell>
        </row>
        <row r="421">
          <cell r="O421">
            <v>41.9</v>
          </cell>
        </row>
        <row r="422">
          <cell r="O422">
            <v>42</v>
          </cell>
        </row>
        <row r="423">
          <cell r="O423">
            <v>42.1</v>
          </cell>
        </row>
        <row r="424">
          <cell r="O424">
            <v>42.2</v>
          </cell>
        </row>
        <row r="425">
          <cell r="O425">
            <v>42.3</v>
          </cell>
        </row>
        <row r="426">
          <cell r="O426">
            <v>42.4</v>
          </cell>
        </row>
        <row r="427">
          <cell r="O427">
            <v>42.5</v>
          </cell>
        </row>
        <row r="428">
          <cell r="O428">
            <v>42.6</v>
          </cell>
        </row>
        <row r="429">
          <cell r="O429">
            <v>42.7</v>
          </cell>
        </row>
        <row r="430">
          <cell r="O430">
            <v>42.8</v>
          </cell>
        </row>
        <row r="431">
          <cell r="O431">
            <v>42.9</v>
          </cell>
        </row>
        <row r="432">
          <cell r="O432">
            <v>43</v>
          </cell>
        </row>
        <row r="433">
          <cell r="O433">
            <v>43.1</v>
          </cell>
        </row>
        <row r="434">
          <cell r="O434">
            <v>43.2</v>
          </cell>
        </row>
        <row r="435">
          <cell r="O435">
            <v>43.3</v>
          </cell>
        </row>
        <row r="436">
          <cell r="O436">
            <v>43.4</v>
          </cell>
        </row>
        <row r="437">
          <cell r="O437">
            <v>43.5</v>
          </cell>
        </row>
        <row r="438">
          <cell r="O438">
            <v>43.6</v>
          </cell>
        </row>
        <row r="439">
          <cell r="O439">
            <v>43.7</v>
          </cell>
        </row>
        <row r="440">
          <cell r="O440">
            <v>43.8</v>
          </cell>
        </row>
        <row r="441">
          <cell r="O441">
            <v>43.9</v>
          </cell>
        </row>
        <row r="442">
          <cell r="O442">
            <v>44</v>
          </cell>
        </row>
        <row r="443">
          <cell r="O443">
            <v>44.1</v>
          </cell>
        </row>
        <row r="444">
          <cell r="O444">
            <v>44.2</v>
          </cell>
        </row>
        <row r="445">
          <cell r="O445">
            <v>44.3</v>
          </cell>
        </row>
        <row r="446">
          <cell r="O446">
            <v>44.4</v>
          </cell>
        </row>
        <row r="447">
          <cell r="O447">
            <v>44.5</v>
          </cell>
        </row>
        <row r="448">
          <cell r="O448">
            <v>44.6</v>
          </cell>
        </row>
        <row r="449">
          <cell r="O449">
            <v>44.7</v>
          </cell>
        </row>
        <row r="450">
          <cell r="O450">
            <v>44.8</v>
          </cell>
        </row>
        <row r="451">
          <cell r="O451">
            <v>44.9</v>
          </cell>
        </row>
        <row r="452">
          <cell r="O452">
            <v>45</v>
          </cell>
        </row>
        <row r="453">
          <cell r="O453">
            <v>45.1</v>
          </cell>
        </row>
        <row r="454">
          <cell r="O454">
            <v>45.2</v>
          </cell>
        </row>
        <row r="455">
          <cell r="O455">
            <v>45.3</v>
          </cell>
        </row>
        <row r="456">
          <cell r="O456">
            <v>45.4</v>
          </cell>
        </row>
        <row r="457">
          <cell r="O457">
            <v>45.5</v>
          </cell>
        </row>
        <row r="458">
          <cell r="O458">
            <v>45.6</v>
          </cell>
        </row>
        <row r="459">
          <cell r="O459">
            <v>45.7</v>
          </cell>
        </row>
        <row r="460">
          <cell r="O460">
            <v>45.8</v>
          </cell>
        </row>
        <row r="461">
          <cell r="O461">
            <v>45.9</v>
          </cell>
        </row>
        <row r="462">
          <cell r="O462">
            <v>46</v>
          </cell>
        </row>
        <row r="463">
          <cell r="O463">
            <v>46.1</v>
          </cell>
        </row>
        <row r="464">
          <cell r="O464">
            <v>46.2</v>
          </cell>
        </row>
        <row r="465">
          <cell r="O465">
            <v>46.3</v>
          </cell>
        </row>
        <row r="466">
          <cell r="O466">
            <v>46.4</v>
          </cell>
        </row>
        <row r="467">
          <cell r="O467">
            <v>46.5</v>
          </cell>
        </row>
        <row r="468">
          <cell r="O468">
            <v>46.6</v>
          </cell>
        </row>
        <row r="469">
          <cell r="O469">
            <v>46.7</v>
          </cell>
        </row>
        <row r="470">
          <cell r="O470">
            <v>46.8</v>
          </cell>
        </row>
        <row r="471">
          <cell r="O471">
            <v>46.9</v>
          </cell>
        </row>
        <row r="472">
          <cell r="O472">
            <v>47</v>
          </cell>
        </row>
        <row r="473">
          <cell r="O473">
            <v>47.1</v>
          </cell>
        </row>
        <row r="474">
          <cell r="O474">
            <v>47.2</v>
          </cell>
        </row>
        <row r="475">
          <cell r="O475">
            <v>47.3</v>
          </cell>
        </row>
        <row r="476">
          <cell r="O476">
            <v>47.4</v>
          </cell>
        </row>
        <row r="477">
          <cell r="O477">
            <v>47.5</v>
          </cell>
        </row>
        <row r="478">
          <cell r="O478">
            <v>47.6</v>
          </cell>
        </row>
        <row r="479">
          <cell r="O479">
            <v>47.7</v>
          </cell>
        </row>
        <row r="480">
          <cell r="O480">
            <v>47.8</v>
          </cell>
        </row>
        <row r="481">
          <cell r="O481">
            <v>47.9</v>
          </cell>
        </row>
        <row r="482">
          <cell r="O482">
            <v>48</v>
          </cell>
        </row>
        <row r="483">
          <cell r="O483">
            <v>48.1</v>
          </cell>
        </row>
        <row r="484">
          <cell r="O484">
            <v>48.2</v>
          </cell>
        </row>
        <row r="485">
          <cell r="O485">
            <v>48.3</v>
          </cell>
        </row>
        <row r="486">
          <cell r="O486">
            <v>48.4</v>
          </cell>
        </row>
        <row r="487">
          <cell r="O487">
            <v>48.5</v>
          </cell>
        </row>
        <row r="488">
          <cell r="O488">
            <v>48.6</v>
          </cell>
        </row>
        <row r="489">
          <cell r="O489">
            <v>48.7</v>
          </cell>
        </row>
        <row r="490">
          <cell r="O490">
            <v>48.8</v>
          </cell>
        </row>
        <row r="491">
          <cell r="O491">
            <v>48.9</v>
          </cell>
        </row>
        <row r="492">
          <cell r="O492">
            <v>49</v>
          </cell>
        </row>
        <row r="493">
          <cell r="O493">
            <v>49.1</v>
          </cell>
        </row>
        <row r="494">
          <cell r="O494">
            <v>49.2</v>
          </cell>
        </row>
        <row r="495">
          <cell r="O495">
            <v>49.3</v>
          </cell>
        </row>
        <row r="496">
          <cell r="O496">
            <v>49.4</v>
          </cell>
        </row>
        <row r="497">
          <cell r="O497">
            <v>49.5</v>
          </cell>
        </row>
        <row r="498">
          <cell r="O498">
            <v>49.6</v>
          </cell>
        </row>
        <row r="499">
          <cell r="O499">
            <v>49.7</v>
          </cell>
        </row>
        <row r="500">
          <cell r="O500">
            <v>49.8</v>
          </cell>
        </row>
        <row r="501">
          <cell r="O501">
            <v>49.9</v>
          </cell>
        </row>
        <row r="502">
          <cell r="O502">
            <v>50</v>
          </cell>
        </row>
        <row r="503">
          <cell r="O503">
            <v>50.1</v>
          </cell>
        </row>
        <row r="504">
          <cell r="O504">
            <v>50.2</v>
          </cell>
        </row>
        <row r="505">
          <cell r="O505">
            <v>50.3</v>
          </cell>
        </row>
        <row r="506">
          <cell r="O506">
            <v>50.4</v>
          </cell>
        </row>
        <row r="507">
          <cell r="O507">
            <v>50.5</v>
          </cell>
        </row>
        <row r="508">
          <cell r="O508">
            <v>50.6</v>
          </cell>
        </row>
        <row r="509">
          <cell r="O509">
            <v>50.7</v>
          </cell>
        </row>
        <row r="510">
          <cell r="O510">
            <v>50.8</v>
          </cell>
        </row>
        <row r="511">
          <cell r="O511">
            <v>50.9</v>
          </cell>
        </row>
        <row r="512">
          <cell r="O512">
            <v>51</v>
          </cell>
        </row>
        <row r="513">
          <cell r="O513">
            <v>51.1</v>
          </cell>
        </row>
        <row r="514">
          <cell r="O514">
            <v>51.2</v>
          </cell>
        </row>
        <row r="515">
          <cell r="O515">
            <v>51.3</v>
          </cell>
        </row>
        <row r="516">
          <cell r="O516">
            <v>51.4</v>
          </cell>
        </row>
        <row r="517">
          <cell r="O517">
            <v>51.5</v>
          </cell>
        </row>
        <row r="518">
          <cell r="O518">
            <v>51.6</v>
          </cell>
        </row>
        <row r="519">
          <cell r="O519">
            <v>51.7</v>
          </cell>
        </row>
        <row r="520">
          <cell r="O520">
            <v>51.8</v>
          </cell>
        </row>
        <row r="521">
          <cell r="O521">
            <v>51.9</v>
          </cell>
        </row>
        <row r="522">
          <cell r="O522">
            <v>52</v>
          </cell>
        </row>
        <row r="523">
          <cell r="O523">
            <v>52.1</v>
          </cell>
        </row>
        <row r="524">
          <cell r="O524">
            <v>52.2</v>
          </cell>
        </row>
        <row r="525">
          <cell r="O525">
            <v>52.3</v>
          </cell>
        </row>
        <row r="526">
          <cell r="O526">
            <v>52.4</v>
          </cell>
        </row>
        <row r="527">
          <cell r="O527">
            <v>52.5</v>
          </cell>
        </row>
        <row r="528">
          <cell r="O528">
            <v>52.6</v>
          </cell>
        </row>
        <row r="529">
          <cell r="O529">
            <v>52.7</v>
          </cell>
        </row>
        <row r="530">
          <cell r="O530">
            <v>52.8</v>
          </cell>
        </row>
        <row r="531">
          <cell r="O531">
            <v>52.9</v>
          </cell>
        </row>
        <row r="532">
          <cell r="O532">
            <v>53</v>
          </cell>
        </row>
        <row r="533">
          <cell r="O533">
            <v>53.1</v>
          </cell>
        </row>
        <row r="534">
          <cell r="O534">
            <v>53.2</v>
          </cell>
        </row>
        <row r="535">
          <cell r="O535">
            <v>53.3</v>
          </cell>
        </row>
        <row r="536">
          <cell r="O536">
            <v>53.4</v>
          </cell>
        </row>
        <row r="537">
          <cell r="O537">
            <v>53.5</v>
          </cell>
        </row>
        <row r="538">
          <cell r="O538">
            <v>53.6</v>
          </cell>
        </row>
        <row r="539">
          <cell r="O539">
            <v>53.7</v>
          </cell>
        </row>
        <row r="540">
          <cell r="O540">
            <v>53.8</v>
          </cell>
        </row>
        <row r="541">
          <cell r="O541">
            <v>53.9</v>
          </cell>
        </row>
        <row r="542">
          <cell r="O542">
            <v>54</v>
          </cell>
        </row>
        <row r="543">
          <cell r="O543">
            <v>54.1</v>
          </cell>
        </row>
        <row r="544">
          <cell r="O544">
            <v>54.2</v>
          </cell>
        </row>
        <row r="545">
          <cell r="O545">
            <v>54.3</v>
          </cell>
        </row>
        <row r="546">
          <cell r="O546">
            <v>54.4</v>
          </cell>
        </row>
        <row r="547">
          <cell r="O547">
            <v>54.5</v>
          </cell>
        </row>
        <row r="548">
          <cell r="O548">
            <v>54.6</v>
          </cell>
        </row>
        <row r="549">
          <cell r="O549">
            <v>54.7</v>
          </cell>
        </row>
        <row r="550">
          <cell r="O550">
            <v>54.8</v>
          </cell>
        </row>
        <row r="551">
          <cell r="O551">
            <v>54.9</v>
          </cell>
        </row>
        <row r="552">
          <cell r="O552">
            <v>55</v>
          </cell>
        </row>
        <row r="553">
          <cell r="O553">
            <v>55.1</v>
          </cell>
        </row>
        <row r="554">
          <cell r="O554">
            <v>55.2</v>
          </cell>
        </row>
        <row r="555">
          <cell r="O555">
            <v>55.3</v>
          </cell>
        </row>
        <row r="556">
          <cell r="O556">
            <v>55.4</v>
          </cell>
        </row>
        <row r="557">
          <cell r="O557">
            <v>55.5</v>
          </cell>
        </row>
        <row r="558">
          <cell r="O558">
            <v>55.6</v>
          </cell>
        </row>
        <row r="559">
          <cell r="O559">
            <v>55.7</v>
          </cell>
        </row>
        <row r="560">
          <cell r="O560">
            <v>55.8</v>
          </cell>
        </row>
        <row r="561">
          <cell r="O561">
            <v>55.9</v>
          </cell>
        </row>
        <row r="562">
          <cell r="O562">
            <v>56</v>
          </cell>
        </row>
        <row r="563">
          <cell r="O563">
            <v>56.1</v>
          </cell>
        </row>
        <row r="564">
          <cell r="O564">
            <v>56.2</v>
          </cell>
        </row>
        <row r="565">
          <cell r="O565">
            <v>56.3</v>
          </cell>
        </row>
        <row r="566">
          <cell r="O566">
            <v>56.4</v>
          </cell>
        </row>
        <row r="567">
          <cell r="O567">
            <v>56.5</v>
          </cell>
        </row>
        <row r="568">
          <cell r="O568">
            <v>56.6</v>
          </cell>
        </row>
        <row r="569">
          <cell r="O569">
            <v>56.7</v>
          </cell>
        </row>
        <row r="570">
          <cell r="O570">
            <v>56.8</v>
          </cell>
        </row>
        <row r="571">
          <cell r="O571">
            <v>56.9</v>
          </cell>
        </row>
        <row r="572">
          <cell r="O572">
            <v>57</v>
          </cell>
        </row>
        <row r="573">
          <cell r="O573">
            <v>57.1</v>
          </cell>
        </row>
        <row r="574">
          <cell r="O574">
            <v>57.2</v>
          </cell>
        </row>
        <row r="575">
          <cell r="O575">
            <v>57.3</v>
          </cell>
        </row>
        <row r="576">
          <cell r="O576">
            <v>57.4</v>
          </cell>
        </row>
        <row r="577">
          <cell r="O577">
            <v>57.5</v>
          </cell>
        </row>
        <row r="578">
          <cell r="O578">
            <v>57.6</v>
          </cell>
        </row>
        <row r="579">
          <cell r="O579">
            <v>57.7</v>
          </cell>
        </row>
        <row r="580">
          <cell r="O580">
            <v>57.8</v>
          </cell>
        </row>
        <row r="581">
          <cell r="O581">
            <v>57.9</v>
          </cell>
        </row>
        <row r="582">
          <cell r="O582">
            <v>58</v>
          </cell>
        </row>
        <row r="583">
          <cell r="O583">
            <v>58.1</v>
          </cell>
        </row>
        <row r="584">
          <cell r="O584">
            <v>58.2</v>
          </cell>
        </row>
        <row r="585">
          <cell r="O585">
            <v>58.3</v>
          </cell>
        </row>
        <row r="586">
          <cell r="O586">
            <v>58.4</v>
          </cell>
        </row>
        <row r="587">
          <cell r="O587">
            <v>58.5</v>
          </cell>
        </row>
        <row r="588">
          <cell r="O588">
            <v>58.6</v>
          </cell>
        </row>
        <row r="589">
          <cell r="O589">
            <v>58.7</v>
          </cell>
        </row>
        <row r="590">
          <cell r="O590">
            <v>58.8</v>
          </cell>
        </row>
        <row r="591">
          <cell r="O591">
            <v>58.9</v>
          </cell>
        </row>
        <row r="592">
          <cell r="O592">
            <v>59</v>
          </cell>
        </row>
        <row r="593">
          <cell r="O593">
            <v>59.1</v>
          </cell>
        </row>
        <row r="594">
          <cell r="O594">
            <v>59.2</v>
          </cell>
        </row>
        <row r="595">
          <cell r="O595">
            <v>59.3</v>
          </cell>
        </row>
        <row r="596">
          <cell r="O596">
            <v>59.4</v>
          </cell>
        </row>
        <row r="597">
          <cell r="O597">
            <v>59.5</v>
          </cell>
        </row>
        <row r="598">
          <cell r="O598">
            <v>59.6</v>
          </cell>
        </row>
        <row r="599">
          <cell r="O599">
            <v>59.7</v>
          </cell>
        </row>
        <row r="600">
          <cell r="O600">
            <v>59.8</v>
          </cell>
        </row>
        <row r="601">
          <cell r="O601">
            <v>59.9</v>
          </cell>
        </row>
        <row r="602">
          <cell r="O602">
            <v>60</v>
          </cell>
        </row>
        <row r="603">
          <cell r="O603">
            <v>60.1</v>
          </cell>
        </row>
        <row r="604">
          <cell r="O604">
            <v>60.2</v>
          </cell>
        </row>
        <row r="605">
          <cell r="O605">
            <v>60.3</v>
          </cell>
        </row>
        <row r="606">
          <cell r="O606">
            <v>60.4</v>
          </cell>
        </row>
        <row r="607">
          <cell r="O607">
            <v>60.5</v>
          </cell>
        </row>
        <row r="608">
          <cell r="O608">
            <v>60.6</v>
          </cell>
        </row>
        <row r="609">
          <cell r="O609">
            <v>60.7</v>
          </cell>
        </row>
        <row r="610">
          <cell r="O610">
            <v>60.8</v>
          </cell>
        </row>
        <row r="611">
          <cell r="O611">
            <v>60.9</v>
          </cell>
        </row>
        <row r="612">
          <cell r="O612">
            <v>61</v>
          </cell>
        </row>
        <row r="613">
          <cell r="O613">
            <v>61.1</v>
          </cell>
        </row>
        <row r="614">
          <cell r="O614">
            <v>61.2</v>
          </cell>
        </row>
        <row r="615">
          <cell r="O615">
            <v>61.3</v>
          </cell>
        </row>
        <row r="616">
          <cell r="O616">
            <v>61.4</v>
          </cell>
        </row>
        <row r="617">
          <cell r="O617">
            <v>61.5</v>
          </cell>
        </row>
        <row r="618">
          <cell r="O618">
            <v>61.6</v>
          </cell>
        </row>
        <row r="619">
          <cell r="O619">
            <v>61.7</v>
          </cell>
        </row>
        <row r="620">
          <cell r="O620">
            <v>61.8</v>
          </cell>
        </row>
        <row r="621">
          <cell r="O621">
            <v>61.9</v>
          </cell>
        </row>
        <row r="622">
          <cell r="O622">
            <v>62</v>
          </cell>
        </row>
        <row r="623">
          <cell r="O623">
            <v>62.1</v>
          </cell>
        </row>
        <row r="624">
          <cell r="O624">
            <v>62.2</v>
          </cell>
        </row>
        <row r="625">
          <cell r="O625">
            <v>62.3</v>
          </cell>
        </row>
        <row r="626">
          <cell r="O626">
            <v>62.4</v>
          </cell>
        </row>
        <row r="627">
          <cell r="O627">
            <v>62.5</v>
          </cell>
        </row>
        <row r="628">
          <cell r="O628">
            <v>62.6</v>
          </cell>
        </row>
        <row r="629">
          <cell r="O629">
            <v>62.7</v>
          </cell>
        </row>
        <row r="630">
          <cell r="O630">
            <v>62.8</v>
          </cell>
        </row>
        <row r="631">
          <cell r="O631">
            <v>62.9</v>
          </cell>
        </row>
        <row r="632">
          <cell r="O632">
            <v>63</v>
          </cell>
        </row>
        <row r="633">
          <cell r="O633">
            <v>63.1</v>
          </cell>
        </row>
        <row r="634">
          <cell r="O634">
            <v>63.2</v>
          </cell>
        </row>
        <row r="635">
          <cell r="O635">
            <v>63.3</v>
          </cell>
        </row>
        <row r="636">
          <cell r="O636">
            <v>63.4</v>
          </cell>
        </row>
        <row r="637">
          <cell r="O637">
            <v>63.5</v>
          </cell>
        </row>
        <row r="638">
          <cell r="O638">
            <v>63.6</v>
          </cell>
        </row>
        <row r="639">
          <cell r="O639">
            <v>63.7</v>
          </cell>
        </row>
        <row r="640">
          <cell r="O640">
            <v>63.8</v>
          </cell>
        </row>
        <row r="641">
          <cell r="O641">
            <v>63.9</v>
          </cell>
        </row>
        <row r="642">
          <cell r="O642">
            <v>64</v>
          </cell>
        </row>
        <row r="643">
          <cell r="O643">
            <v>64.099999999999994</v>
          </cell>
        </row>
        <row r="644">
          <cell r="O644">
            <v>64.2</v>
          </cell>
        </row>
        <row r="645">
          <cell r="O645">
            <v>64.3</v>
          </cell>
        </row>
        <row r="646">
          <cell r="O646">
            <v>64.400000000000006</v>
          </cell>
        </row>
        <row r="647">
          <cell r="O647">
            <v>64.5</v>
          </cell>
        </row>
        <row r="648">
          <cell r="O648">
            <v>64.599999999999994</v>
          </cell>
        </row>
        <row r="649">
          <cell r="O649">
            <v>64.7</v>
          </cell>
        </row>
        <row r="650">
          <cell r="O650">
            <v>64.8</v>
          </cell>
        </row>
        <row r="651">
          <cell r="O651">
            <v>64.900000000000006</v>
          </cell>
        </row>
        <row r="652">
          <cell r="O652">
            <v>65</v>
          </cell>
        </row>
        <row r="653">
          <cell r="O653">
            <v>65.099999999999994</v>
          </cell>
        </row>
        <row r="654">
          <cell r="O654">
            <v>65.2</v>
          </cell>
        </row>
        <row r="655">
          <cell r="O655">
            <v>65.3</v>
          </cell>
        </row>
        <row r="656">
          <cell r="O656">
            <v>65.400000000000006</v>
          </cell>
        </row>
        <row r="657">
          <cell r="O657">
            <v>65.5</v>
          </cell>
        </row>
        <row r="658">
          <cell r="O658">
            <v>65.599999999999994</v>
          </cell>
        </row>
        <row r="659">
          <cell r="O659">
            <v>65.7</v>
          </cell>
        </row>
        <row r="660">
          <cell r="O660">
            <v>65.8</v>
          </cell>
        </row>
        <row r="661">
          <cell r="O661">
            <v>65.900000000000006</v>
          </cell>
        </row>
        <row r="662">
          <cell r="O662">
            <v>66</v>
          </cell>
        </row>
        <row r="663">
          <cell r="O663">
            <v>66.099999999999994</v>
          </cell>
        </row>
        <row r="664">
          <cell r="O664">
            <v>66.2</v>
          </cell>
        </row>
        <row r="665">
          <cell r="O665">
            <v>66.3</v>
          </cell>
        </row>
        <row r="666">
          <cell r="O666">
            <v>66.400000000000006</v>
          </cell>
        </row>
        <row r="667">
          <cell r="O667">
            <v>66.5</v>
          </cell>
        </row>
        <row r="668">
          <cell r="O668">
            <v>66.599999999999994</v>
          </cell>
        </row>
        <row r="669">
          <cell r="O669">
            <v>66.7</v>
          </cell>
        </row>
        <row r="670">
          <cell r="O670">
            <v>66.8</v>
          </cell>
        </row>
        <row r="671">
          <cell r="O671">
            <v>66.900000000000006</v>
          </cell>
        </row>
        <row r="672">
          <cell r="O672">
            <v>67</v>
          </cell>
        </row>
        <row r="673">
          <cell r="O673">
            <v>67.099999999999994</v>
          </cell>
        </row>
        <row r="674">
          <cell r="O674">
            <v>67.2</v>
          </cell>
        </row>
        <row r="675">
          <cell r="O675">
            <v>67.3</v>
          </cell>
        </row>
        <row r="676">
          <cell r="O676">
            <v>67.400000000000006</v>
          </cell>
        </row>
        <row r="677">
          <cell r="O677">
            <v>67.5</v>
          </cell>
        </row>
        <row r="678">
          <cell r="O678">
            <v>67.599999999999994</v>
          </cell>
        </row>
        <row r="679">
          <cell r="O679">
            <v>67.7</v>
          </cell>
        </row>
        <row r="680">
          <cell r="O680">
            <v>67.8</v>
          </cell>
        </row>
        <row r="681">
          <cell r="O681">
            <v>67.900000000000006</v>
          </cell>
        </row>
        <row r="682">
          <cell r="O682">
            <v>68</v>
          </cell>
        </row>
        <row r="683">
          <cell r="O683">
            <v>68.099999999999994</v>
          </cell>
        </row>
        <row r="684">
          <cell r="O684">
            <v>68.2</v>
          </cell>
        </row>
        <row r="685">
          <cell r="O685">
            <v>68.3</v>
          </cell>
        </row>
        <row r="686">
          <cell r="O686">
            <v>68.400000000000006</v>
          </cell>
        </row>
        <row r="687">
          <cell r="O687">
            <v>68.5</v>
          </cell>
        </row>
        <row r="688">
          <cell r="O688">
            <v>68.599999999999994</v>
          </cell>
        </row>
        <row r="689">
          <cell r="O689">
            <v>68.7</v>
          </cell>
        </row>
        <row r="690">
          <cell r="O690">
            <v>68.8</v>
          </cell>
        </row>
        <row r="691">
          <cell r="O691">
            <v>68.900000000000006</v>
          </cell>
        </row>
        <row r="692">
          <cell r="O692">
            <v>69</v>
          </cell>
        </row>
        <row r="693">
          <cell r="O693">
            <v>69.099999999999994</v>
          </cell>
        </row>
        <row r="694">
          <cell r="O694">
            <v>69.2</v>
          </cell>
        </row>
        <row r="695">
          <cell r="O695">
            <v>69.3</v>
          </cell>
        </row>
        <row r="696">
          <cell r="O696">
            <v>69.400000000000006</v>
          </cell>
        </row>
        <row r="697">
          <cell r="O697">
            <v>69.5</v>
          </cell>
        </row>
        <row r="698">
          <cell r="O698">
            <v>69.599999999999994</v>
          </cell>
        </row>
        <row r="699">
          <cell r="O699">
            <v>69.7</v>
          </cell>
        </row>
        <row r="700">
          <cell r="O700">
            <v>69.8</v>
          </cell>
        </row>
        <row r="701">
          <cell r="O701">
            <v>69.900000000000006</v>
          </cell>
        </row>
        <row r="702">
          <cell r="O702">
            <v>70</v>
          </cell>
        </row>
        <row r="703">
          <cell r="O703">
            <v>70.099999999999994</v>
          </cell>
        </row>
        <row r="704">
          <cell r="O704">
            <v>70.2</v>
          </cell>
        </row>
        <row r="705">
          <cell r="O705">
            <v>70.3</v>
          </cell>
        </row>
        <row r="706">
          <cell r="O706">
            <v>70.400000000000006</v>
          </cell>
        </row>
        <row r="707">
          <cell r="O707">
            <v>70.5</v>
          </cell>
        </row>
        <row r="708">
          <cell r="O708">
            <v>70.599999999999994</v>
          </cell>
        </row>
        <row r="709">
          <cell r="O709">
            <v>70.7</v>
          </cell>
        </row>
        <row r="710">
          <cell r="O710">
            <v>70.8</v>
          </cell>
        </row>
        <row r="711">
          <cell r="O711">
            <v>70.900000000000006</v>
          </cell>
        </row>
        <row r="712">
          <cell r="O712">
            <v>71</v>
          </cell>
        </row>
        <row r="713">
          <cell r="O713">
            <v>71.099999999999994</v>
          </cell>
        </row>
        <row r="714">
          <cell r="O714">
            <v>71.2</v>
          </cell>
        </row>
        <row r="715">
          <cell r="O715">
            <v>71.3</v>
          </cell>
        </row>
        <row r="716">
          <cell r="O716">
            <v>71.400000000000006</v>
          </cell>
        </row>
        <row r="717">
          <cell r="O717">
            <v>71.5</v>
          </cell>
        </row>
        <row r="718">
          <cell r="O718">
            <v>71.599999999999994</v>
          </cell>
        </row>
        <row r="719">
          <cell r="O719">
            <v>71.7</v>
          </cell>
        </row>
        <row r="720">
          <cell r="O720">
            <v>71.8</v>
          </cell>
        </row>
        <row r="721">
          <cell r="O721">
            <v>71.900000000000006</v>
          </cell>
        </row>
        <row r="722">
          <cell r="O722">
            <v>72</v>
          </cell>
        </row>
        <row r="723">
          <cell r="O723">
            <v>72.099999999999994</v>
          </cell>
        </row>
        <row r="724">
          <cell r="O724">
            <v>72.2</v>
          </cell>
        </row>
        <row r="725">
          <cell r="O725">
            <v>72.3</v>
          </cell>
        </row>
        <row r="726">
          <cell r="O726">
            <v>72.400000000000006</v>
          </cell>
        </row>
        <row r="727">
          <cell r="O727">
            <v>72.5</v>
          </cell>
        </row>
        <row r="728">
          <cell r="O728">
            <v>72.599999999999994</v>
          </cell>
        </row>
        <row r="729">
          <cell r="O729">
            <v>72.7</v>
          </cell>
        </row>
        <row r="730">
          <cell r="O730">
            <v>72.8</v>
          </cell>
        </row>
        <row r="731">
          <cell r="O731">
            <v>72.900000000000006</v>
          </cell>
        </row>
        <row r="732">
          <cell r="O732">
            <v>73</v>
          </cell>
        </row>
        <row r="733">
          <cell r="O733">
            <v>73.099999999999994</v>
          </cell>
        </row>
        <row r="734">
          <cell r="O734">
            <v>73.2</v>
          </cell>
        </row>
        <row r="735">
          <cell r="O735">
            <v>73.3</v>
          </cell>
        </row>
        <row r="736">
          <cell r="O736">
            <v>73.400000000000006</v>
          </cell>
        </row>
        <row r="737">
          <cell r="O737">
            <v>73.5</v>
          </cell>
        </row>
        <row r="738">
          <cell r="O738">
            <v>73.599999999999994</v>
          </cell>
        </row>
        <row r="739">
          <cell r="O739">
            <v>73.7</v>
          </cell>
        </row>
        <row r="740">
          <cell r="O740">
            <v>73.8</v>
          </cell>
        </row>
        <row r="741">
          <cell r="O741">
            <v>73.900000000000006</v>
          </cell>
        </row>
        <row r="742">
          <cell r="O742">
            <v>74</v>
          </cell>
        </row>
        <row r="743">
          <cell r="O743">
            <v>74.099999999999994</v>
          </cell>
        </row>
        <row r="744">
          <cell r="O744">
            <v>74.2</v>
          </cell>
        </row>
        <row r="745">
          <cell r="O745">
            <v>74.3</v>
          </cell>
        </row>
        <row r="746">
          <cell r="O746">
            <v>74.400000000000006</v>
          </cell>
        </row>
        <row r="747">
          <cell r="O747">
            <v>74.5</v>
          </cell>
        </row>
        <row r="748">
          <cell r="O748">
            <v>74.599999999999994</v>
          </cell>
        </row>
        <row r="749">
          <cell r="O749">
            <v>74.7</v>
          </cell>
        </row>
        <row r="750">
          <cell r="O750">
            <v>74.8</v>
          </cell>
        </row>
        <row r="751">
          <cell r="O751">
            <v>74.900000000000006</v>
          </cell>
        </row>
        <row r="752">
          <cell r="O752">
            <v>75</v>
          </cell>
        </row>
        <row r="753">
          <cell r="O753">
            <v>75.099999999999994</v>
          </cell>
        </row>
        <row r="754">
          <cell r="O754">
            <v>75.2</v>
          </cell>
        </row>
        <row r="755">
          <cell r="O755">
            <v>75.3</v>
          </cell>
        </row>
        <row r="756">
          <cell r="O756">
            <v>75.400000000000006</v>
          </cell>
        </row>
        <row r="757">
          <cell r="O757">
            <v>75.5</v>
          </cell>
        </row>
        <row r="758">
          <cell r="O758">
            <v>75.599999999999994</v>
          </cell>
        </row>
        <row r="759">
          <cell r="O759">
            <v>75.7</v>
          </cell>
        </row>
        <row r="760">
          <cell r="O760">
            <v>75.8</v>
          </cell>
        </row>
        <row r="761">
          <cell r="O761">
            <v>75.900000000000006</v>
          </cell>
        </row>
        <row r="762">
          <cell r="O762">
            <v>76</v>
          </cell>
        </row>
        <row r="763">
          <cell r="O763">
            <v>76.099999999999994</v>
          </cell>
        </row>
        <row r="764">
          <cell r="O764">
            <v>76.2</v>
          </cell>
        </row>
        <row r="765">
          <cell r="O765">
            <v>76.3</v>
          </cell>
        </row>
        <row r="766">
          <cell r="O766">
            <v>76.400000000000006</v>
          </cell>
        </row>
        <row r="767">
          <cell r="O767">
            <v>76.5</v>
          </cell>
        </row>
        <row r="768">
          <cell r="O768">
            <v>76.599999999999994</v>
          </cell>
        </row>
        <row r="769">
          <cell r="O769">
            <v>76.7</v>
          </cell>
        </row>
        <row r="770">
          <cell r="O770">
            <v>76.8</v>
          </cell>
        </row>
        <row r="771">
          <cell r="O771">
            <v>76.900000000000006</v>
          </cell>
        </row>
        <row r="772">
          <cell r="O772">
            <v>77</v>
          </cell>
        </row>
        <row r="773">
          <cell r="O773">
            <v>77.099999999999994</v>
          </cell>
        </row>
        <row r="774">
          <cell r="O774">
            <v>77.2</v>
          </cell>
        </row>
        <row r="775">
          <cell r="O775">
            <v>77.3</v>
          </cell>
        </row>
        <row r="776">
          <cell r="O776">
            <v>77.400000000000006</v>
          </cell>
        </row>
        <row r="777">
          <cell r="O777">
            <v>77.5</v>
          </cell>
        </row>
        <row r="778">
          <cell r="O778">
            <v>77.599999999999994</v>
          </cell>
        </row>
        <row r="779">
          <cell r="O779">
            <v>77.7</v>
          </cell>
        </row>
        <row r="780">
          <cell r="O780">
            <v>77.8</v>
          </cell>
        </row>
        <row r="781">
          <cell r="O781">
            <v>77.900000000000006</v>
          </cell>
        </row>
        <row r="782">
          <cell r="O782">
            <v>78</v>
          </cell>
        </row>
        <row r="783">
          <cell r="O783">
            <v>78.099999999999994</v>
          </cell>
        </row>
        <row r="784">
          <cell r="O784">
            <v>78.2</v>
          </cell>
        </row>
        <row r="785">
          <cell r="O785">
            <v>78.3</v>
          </cell>
        </row>
        <row r="786">
          <cell r="O786">
            <v>78.400000000000006</v>
          </cell>
        </row>
        <row r="787">
          <cell r="O787">
            <v>78.5</v>
          </cell>
        </row>
        <row r="788">
          <cell r="O788">
            <v>78.599999999999994</v>
          </cell>
        </row>
        <row r="789">
          <cell r="O789">
            <v>78.7</v>
          </cell>
        </row>
        <row r="790">
          <cell r="O790">
            <v>78.8</v>
          </cell>
        </row>
        <row r="791">
          <cell r="O791">
            <v>78.900000000000006</v>
          </cell>
        </row>
        <row r="792">
          <cell r="O792">
            <v>79</v>
          </cell>
        </row>
        <row r="793">
          <cell r="O793">
            <v>79.099999999999994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75A5-38FB-4E4B-9E9A-E285DB96542D}">
  <sheetPr codeName="Blad1"/>
  <dimension ref="A1:I120"/>
  <sheetViews>
    <sheetView showGridLines="0" showRowColHeaders="0" tabSelected="1" workbookViewId="0">
      <selection activeCell="H15" sqref="H15"/>
    </sheetView>
  </sheetViews>
  <sheetFormatPr defaultRowHeight="14.4" x14ac:dyDescent="0.55000000000000004"/>
  <cols>
    <col min="1" max="1" width="3.47265625" style="2" customWidth="1"/>
    <col min="2" max="2" width="3.26171875" customWidth="1"/>
    <col min="3" max="3" width="76" customWidth="1"/>
    <col min="4" max="4" width="27.578125" customWidth="1"/>
  </cols>
  <sheetData>
    <row r="1" spans="2:9" s="2" customFormat="1" x14ac:dyDescent="0.55000000000000004"/>
    <row r="2" spans="2:9" s="2" customFormat="1" x14ac:dyDescent="0.55000000000000004"/>
    <row r="3" spans="2:9" ht="18.3" x14ac:dyDescent="0.7">
      <c r="B3" s="4" t="s">
        <v>0</v>
      </c>
    </row>
    <row r="5" spans="2:9" x14ac:dyDescent="0.55000000000000004">
      <c r="B5" t="s">
        <v>43</v>
      </c>
    </row>
    <row r="6" spans="2:9" x14ac:dyDescent="0.55000000000000004">
      <c r="B6" t="s">
        <v>95</v>
      </c>
    </row>
    <row r="7" spans="2:9" x14ac:dyDescent="0.55000000000000004">
      <c r="B7" s="2" t="s">
        <v>72</v>
      </c>
    </row>
    <row r="8" spans="2:9" x14ac:dyDescent="0.55000000000000004">
      <c r="B8" s="2"/>
      <c r="C8" s="10"/>
      <c r="D8" s="10"/>
      <c r="E8" s="10"/>
      <c r="F8" s="10"/>
      <c r="G8" s="10"/>
      <c r="H8" s="10"/>
      <c r="I8" s="10"/>
    </row>
    <row r="9" spans="2:9" x14ac:dyDescent="0.55000000000000004">
      <c r="B9" s="2"/>
    </row>
    <row r="10" spans="2:9" s="2" customFormat="1" x14ac:dyDescent="0.55000000000000004"/>
    <row r="11" spans="2:9" s="2" customFormat="1" x14ac:dyDescent="0.55000000000000004"/>
    <row r="12" spans="2:9" s="2" customFormat="1" x14ac:dyDescent="0.55000000000000004"/>
    <row r="13" spans="2:9" s="2" customFormat="1" x14ac:dyDescent="0.55000000000000004"/>
    <row r="14" spans="2:9" s="2" customFormat="1" x14ac:dyDescent="0.55000000000000004"/>
    <row r="15" spans="2:9" s="2" customFormat="1" x14ac:dyDescent="0.55000000000000004"/>
    <row r="16" spans="2:9" s="2" customFormat="1" x14ac:dyDescent="0.55000000000000004"/>
    <row r="17" spans="2:3" x14ac:dyDescent="0.55000000000000004">
      <c r="B17" s="2"/>
      <c r="C17" s="2"/>
    </row>
    <row r="18" spans="2:3" x14ac:dyDescent="0.55000000000000004">
      <c r="B18" s="2"/>
      <c r="C18" s="2"/>
    </row>
    <row r="19" spans="2:3" x14ac:dyDescent="0.55000000000000004">
      <c r="B19" s="2"/>
      <c r="C19" s="2"/>
    </row>
    <row r="20" spans="2:3" x14ac:dyDescent="0.55000000000000004">
      <c r="B20" s="2"/>
      <c r="C20" s="2"/>
    </row>
    <row r="21" spans="2:3" x14ac:dyDescent="0.55000000000000004">
      <c r="B21" s="2"/>
      <c r="C21" s="2"/>
    </row>
    <row r="22" spans="2:3" x14ac:dyDescent="0.55000000000000004">
      <c r="B22" s="2"/>
      <c r="C22" s="2"/>
    </row>
    <row r="23" spans="2:3" x14ac:dyDescent="0.55000000000000004">
      <c r="B23" s="2"/>
      <c r="C23" s="2"/>
    </row>
    <row r="24" spans="2:3" x14ac:dyDescent="0.55000000000000004">
      <c r="B24" s="2"/>
      <c r="C24" s="2"/>
    </row>
    <row r="25" spans="2:3" x14ac:dyDescent="0.55000000000000004">
      <c r="B25" s="2"/>
      <c r="C25" s="2"/>
    </row>
    <row r="26" spans="2:3" x14ac:dyDescent="0.55000000000000004">
      <c r="B26" s="2"/>
      <c r="C26" s="2"/>
    </row>
    <row r="27" spans="2:3" x14ac:dyDescent="0.55000000000000004">
      <c r="B27" s="2"/>
      <c r="C27" s="2"/>
    </row>
    <row r="28" spans="2:3" x14ac:dyDescent="0.55000000000000004">
      <c r="B28" s="2"/>
      <c r="C28" s="2"/>
    </row>
    <row r="29" spans="2:3" x14ac:dyDescent="0.55000000000000004">
      <c r="B29" s="2"/>
      <c r="C29" s="2"/>
    </row>
    <row r="30" spans="2:3" x14ac:dyDescent="0.55000000000000004">
      <c r="B30" s="2"/>
      <c r="C30" s="2"/>
    </row>
    <row r="31" spans="2:3" x14ac:dyDescent="0.55000000000000004">
      <c r="B31" s="2"/>
      <c r="C31" s="2"/>
    </row>
    <row r="32" spans="2:3" x14ac:dyDescent="0.55000000000000004">
      <c r="B32" s="2"/>
      <c r="C32" s="2"/>
    </row>
    <row r="33" spans="2:3" x14ac:dyDescent="0.55000000000000004">
      <c r="B33" s="2"/>
      <c r="C33" s="2"/>
    </row>
    <row r="34" spans="2:3" x14ac:dyDescent="0.55000000000000004">
      <c r="B34" s="2"/>
      <c r="C34" s="2"/>
    </row>
    <row r="35" spans="2:3" x14ac:dyDescent="0.55000000000000004">
      <c r="B35" s="2"/>
      <c r="C35" s="2"/>
    </row>
    <row r="36" spans="2:3" x14ac:dyDescent="0.55000000000000004">
      <c r="B36" s="2"/>
      <c r="C36" s="2"/>
    </row>
    <row r="37" spans="2:3" x14ac:dyDescent="0.55000000000000004">
      <c r="B37" s="2"/>
      <c r="C37" s="2"/>
    </row>
    <row r="38" spans="2:3" x14ac:dyDescent="0.55000000000000004">
      <c r="B38" s="2"/>
      <c r="C38" s="2"/>
    </row>
    <row r="39" spans="2:3" x14ac:dyDescent="0.55000000000000004">
      <c r="B39" s="2"/>
      <c r="C39" s="2"/>
    </row>
    <row r="40" spans="2:3" x14ac:dyDescent="0.55000000000000004">
      <c r="B40" s="2"/>
      <c r="C40" s="2"/>
    </row>
    <row r="41" spans="2:3" x14ac:dyDescent="0.55000000000000004">
      <c r="B41" s="2"/>
      <c r="C41" s="2"/>
    </row>
    <row r="42" spans="2:3" x14ac:dyDescent="0.55000000000000004">
      <c r="B42" s="2"/>
      <c r="C42" s="2"/>
    </row>
    <row r="43" spans="2:3" x14ac:dyDescent="0.55000000000000004">
      <c r="B43" s="2"/>
      <c r="C43" s="2"/>
    </row>
    <row r="44" spans="2:3" x14ac:dyDescent="0.55000000000000004">
      <c r="B44" s="2"/>
      <c r="C44" s="2"/>
    </row>
    <row r="45" spans="2:3" x14ac:dyDescent="0.55000000000000004">
      <c r="B45" s="2"/>
      <c r="C45" s="2"/>
    </row>
    <row r="46" spans="2:3" x14ac:dyDescent="0.55000000000000004">
      <c r="B46" s="2"/>
      <c r="C46" s="2"/>
    </row>
    <row r="47" spans="2:3" x14ac:dyDescent="0.55000000000000004">
      <c r="B47" s="2"/>
      <c r="C47" s="2"/>
    </row>
    <row r="48" spans="2:3" x14ac:dyDescent="0.55000000000000004">
      <c r="B48" s="2"/>
      <c r="C48" s="2"/>
    </row>
    <row r="49" spans="2:3" x14ac:dyDescent="0.55000000000000004">
      <c r="B49" s="2"/>
      <c r="C49" s="2"/>
    </row>
    <row r="50" spans="2:3" x14ac:dyDescent="0.55000000000000004">
      <c r="B50" s="2"/>
      <c r="C50" s="2"/>
    </row>
    <row r="51" spans="2:3" x14ac:dyDescent="0.55000000000000004">
      <c r="B51" s="2"/>
      <c r="C51" s="2"/>
    </row>
    <row r="52" spans="2:3" x14ac:dyDescent="0.55000000000000004">
      <c r="B52" s="2"/>
      <c r="C52" s="2"/>
    </row>
    <row r="53" spans="2:3" x14ac:dyDescent="0.55000000000000004">
      <c r="B53" s="2"/>
      <c r="C53" s="2"/>
    </row>
    <row r="54" spans="2:3" x14ac:dyDescent="0.55000000000000004">
      <c r="B54" s="2"/>
      <c r="C54" s="2"/>
    </row>
    <row r="55" spans="2:3" x14ac:dyDescent="0.55000000000000004">
      <c r="B55" s="2"/>
      <c r="C55" s="2"/>
    </row>
    <row r="56" spans="2:3" x14ac:dyDescent="0.55000000000000004">
      <c r="B56" s="2"/>
      <c r="C56" s="2"/>
    </row>
    <row r="57" spans="2:3" x14ac:dyDescent="0.55000000000000004">
      <c r="B57" s="2"/>
      <c r="C57" s="2"/>
    </row>
    <row r="58" spans="2:3" x14ac:dyDescent="0.55000000000000004">
      <c r="B58" s="2"/>
      <c r="C58" s="2"/>
    </row>
    <row r="59" spans="2:3" x14ac:dyDescent="0.55000000000000004">
      <c r="B59" s="2"/>
      <c r="C59" s="2"/>
    </row>
    <row r="60" spans="2:3" x14ac:dyDescent="0.55000000000000004">
      <c r="B60" s="2"/>
      <c r="C60" s="2"/>
    </row>
    <row r="61" spans="2:3" x14ac:dyDescent="0.55000000000000004">
      <c r="B61" s="2"/>
      <c r="C61" s="2"/>
    </row>
    <row r="62" spans="2:3" x14ac:dyDescent="0.55000000000000004">
      <c r="B62" s="2"/>
      <c r="C62" s="2"/>
    </row>
    <row r="63" spans="2:3" x14ac:dyDescent="0.55000000000000004">
      <c r="B63" s="2"/>
      <c r="C63" s="2"/>
    </row>
    <row r="64" spans="2:3" x14ac:dyDescent="0.55000000000000004">
      <c r="B64" s="2"/>
      <c r="C64" s="2"/>
    </row>
    <row r="65" spans="2:3" x14ac:dyDescent="0.55000000000000004">
      <c r="B65" s="2"/>
      <c r="C65" s="2"/>
    </row>
    <row r="66" spans="2:3" x14ac:dyDescent="0.55000000000000004">
      <c r="B66" s="2"/>
      <c r="C66" s="2"/>
    </row>
    <row r="67" spans="2:3" x14ac:dyDescent="0.55000000000000004">
      <c r="B67" s="2"/>
      <c r="C67" s="2"/>
    </row>
    <row r="68" spans="2:3" x14ac:dyDescent="0.55000000000000004">
      <c r="B68" s="2"/>
      <c r="C68" s="2"/>
    </row>
    <row r="69" spans="2:3" x14ac:dyDescent="0.55000000000000004">
      <c r="B69" s="2"/>
      <c r="C69" s="2"/>
    </row>
    <row r="70" spans="2:3" x14ac:dyDescent="0.55000000000000004">
      <c r="B70" s="2"/>
      <c r="C70" s="2"/>
    </row>
    <row r="71" spans="2:3" x14ac:dyDescent="0.55000000000000004">
      <c r="B71" s="2"/>
      <c r="C71" s="2"/>
    </row>
    <row r="72" spans="2:3" x14ac:dyDescent="0.55000000000000004">
      <c r="B72" s="2"/>
      <c r="C72" s="2"/>
    </row>
    <row r="73" spans="2:3" x14ac:dyDescent="0.55000000000000004">
      <c r="B73" s="2"/>
      <c r="C73" s="2"/>
    </row>
    <row r="74" spans="2:3" x14ac:dyDescent="0.55000000000000004">
      <c r="B74" s="2"/>
      <c r="C74" s="2"/>
    </row>
    <row r="75" spans="2:3" x14ac:dyDescent="0.55000000000000004">
      <c r="B75" s="2"/>
      <c r="C75" s="2"/>
    </row>
    <row r="76" spans="2:3" x14ac:dyDescent="0.55000000000000004">
      <c r="B76" s="2"/>
      <c r="C76" s="2"/>
    </row>
    <row r="77" spans="2:3" x14ac:dyDescent="0.55000000000000004">
      <c r="B77" s="2"/>
      <c r="C77" s="2"/>
    </row>
    <row r="78" spans="2:3" x14ac:dyDescent="0.55000000000000004">
      <c r="B78" s="2"/>
      <c r="C78" s="2"/>
    </row>
    <row r="79" spans="2:3" x14ac:dyDescent="0.55000000000000004">
      <c r="B79" s="2"/>
      <c r="C79" s="2"/>
    </row>
    <row r="80" spans="2:3" x14ac:dyDescent="0.55000000000000004">
      <c r="B80" s="2"/>
      <c r="C80" s="2"/>
    </row>
    <row r="81" spans="2:3" x14ac:dyDescent="0.55000000000000004">
      <c r="B81" s="2"/>
      <c r="C81" s="2"/>
    </row>
    <row r="82" spans="2:3" x14ac:dyDescent="0.55000000000000004">
      <c r="B82" s="2"/>
      <c r="C82" s="2"/>
    </row>
    <row r="83" spans="2:3" x14ac:dyDescent="0.55000000000000004">
      <c r="B83" s="2"/>
      <c r="C83" s="2"/>
    </row>
    <row r="84" spans="2:3" x14ac:dyDescent="0.55000000000000004">
      <c r="B84" s="2"/>
      <c r="C84" s="2"/>
    </row>
    <row r="85" spans="2:3" x14ac:dyDescent="0.55000000000000004">
      <c r="B85" s="2"/>
      <c r="C85" s="2"/>
    </row>
    <row r="86" spans="2:3" x14ac:dyDescent="0.55000000000000004">
      <c r="B86" s="2"/>
      <c r="C86" s="2"/>
    </row>
    <row r="87" spans="2:3" x14ac:dyDescent="0.55000000000000004">
      <c r="B87" s="2"/>
      <c r="C87" s="2"/>
    </row>
    <row r="88" spans="2:3" x14ac:dyDescent="0.55000000000000004">
      <c r="B88" s="2"/>
      <c r="C88" s="2"/>
    </row>
    <row r="89" spans="2:3" x14ac:dyDescent="0.55000000000000004">
      <c r="B89" s="2"/>
      <c r="C89" s="2"/>
    </row>
    <row r="90" spans="2:3" x14ac:dyDescent="0.55000000000000004">
      <c r="B90" s="2"/>
      <c r="C90" s="2"/>
    </row>
    <row r="91" spans="2:3" x14ac:dyDescent="0.55000000000000004">
      <c r="B91" s="2"/>
      <c r="C91" s="2"/>
    </row>
    <row r="92" spans="2:3" x14ac:dyDescent="0.55000000000000004">
      <c r="B92" s="2"/>
      <c r="C92" s="2"/>
    </row>
    <row r="93" spans="2:3" x14ac:dyDescent="0.55000000000000004">
      <c r="B93" s="2"/>
      <c r="C93" s="2"/>
    </row>
    <row r="94" spans="2:3" x14ac:dyDescent="0.55000000000000004">
      <c r="B94" s="2"/>
      <c r="C94" s="2"/>
    </row>
    <row r="95" spans="2:3" x14ac:dyDescent="0.55000000000000004">
      <c r="B95" s="2"/>
      <c r="C95" s="2"/>
    </row>
    <row r="96" spans="2:3" x14ac:dyDescent="0.55000000000000004">
      <c r="B96" s="2"/>
      <c r="C96" s="2"/>
    </row>
    <row r="97" spans="2:3" x14ac:dyDescent="0.55000000000000004">
      <c r="B97" s="2"/>
      <c r="C97" s="2"/>
    </row>
    <row r="98" spans="2:3" x14ac:dyDescent="0.55000000000000004">
      <c r="B98" s="2"/>
      <c r="C98" s="2"/>
    </row>
    <row r="99" spans="2:3" x14ac:dyDescent="0.55000000000000004">
      <c r="B99" s="2"/>
      <c r="C99" s="2"/>
    </row>
    <row r="100" spans="2:3" x14ac:dyDescent="0.55000000000000004">
      <c r="B100" s="2"/>
      <c r="C100" s="2"/>
    </row>
    <row r="101" spans="2:3" x14ac:dyDescent="0.55000000000000004">
      <c r="B101" s="2"/>
      <c r="C101" s="2"/>
    </row>
    <row r="102" spans="2:3" x14ac:dyDescent="0.55000000000000004">
      <c r="B102" s="2"/>
      <c r="C102" s="2"/>
    </row>
    <row r="103" spans="2:3" x14ac:dyDescent="0.55000000000000004">
      <c r="B103" s="2"/>
      <c r="C103" s="2"/>
    </row>
    <row r="104" spans="2:3" x14ac:dyDescent="0.55000000000000004">
      <c r="B104" s="2"/>
      <c r="C104" s="2"/>
    </row>
    <row r="105" spans="2:3" x14ac:dyDescent="0.55000000000000004">
      <c r="B105" s="2"/>
      <c r="C105" s="2"/>
    </row>
    <row r="106" spans="2:3" x14ac:dyDescent="0.55000000000000004">
      <c r="B106" s="2"/>
      <c r="C106" s="2"/>
    </row>
    <row r="107" spans="2:3" x14ac:dyDescent="0.55000000000000004">
      <c r="B107" s="2"/>
      <c r="C107" s="2"/>
    </row>
    <row r="108" spans="2:3" x14ac:dyDescent="0.55000000000000004">
      <c r="B108" s="2"/>
      <c r="C108" s="2"/>
    </row>
    <row r="109" spans="2:3" x14ac:dyDescent="0.55000000000000004">
      <c r="B109" s="2"/>
      <c r="C109" s="2"/>
    </row>
    <row r="110" spans="2:3" x14ac:dyDescent="0.55000000000000004">
      <c r="B110" s="2"/>
      <c r="C110" s="2"/>
    </row>
    <row r="111" spans="2:3" x14ac:dyDescent="0.55000000000000004">
      <c r="B111" s="2"/>
      <c r="C111" s="2"/>
    </row>
    <row r="112" spans="2:3" x14ac:dyDescent="0.55000000000000004">
      <c r="B112" s="2"/>
      <c r="C112" s="2"/>
    </row>
    <row r="113" spans="2:3" x14ac:dyDescent="0.55000000000000004">
      <c r="B113" s="2"/>
      <c r="C113" s="2"/>
    </row>
    <row r="114" spans="2:3" x14ac:dyDescent="0.55000000000000004">
      <c r="B114" s="2"/>
      <c r="C114" s="2"/>
    </row>
    <row r="115" spans="2:3" x14ac:dyDescent="0.55000000000000004">
      <c r="B115" s="2"/>
      <c r="C115" s="2"/>
    </row>
    <row r="116" spans="2:3" x14ac:dyDescent="0.55000000000000004">
      <c r="B116" s="2"/>
      <c r="C116" s="2"/>
    </row>
    <row r="117" spans="2:3" x14ac:dyDescent="0.55000000000000004">
      <c r="B117" s="2"/>
      <c r="C117" s="2"/>
    </row>
    <row r="118" spans="2:3" x14ac:dyDescent="0.55000000000000004">
      <c r="B118" s="2"/>
      <c r="C118" s="2"/>
    </row>
    <row r="119" spans="2:3" x14ac:dyDescent="0.55000000000000004">
      <c r="B119" s="2"/>
      <c r="C119" s="2"/>
    </row>
    <row r="120" spans="2:3" x14ac:dyDescent="0.55000000000000004">
      <c r="B120" s="2"/>
      <c r="C120" s="2"/>
    </row>
  </sheetData>
  <sheetProtection algorithmName="SHA-512" hashValue="HGvjqGCLDLn977tCzE0FBXhYo9aAGCmyOUAK79slFioJX5+y7W0bOjxrWmBzMUJ4H+ZwvshCwyaQ+9uWZqsT1g==" saltValue="wWLrUbO8bvUcs2ute5gjLg==" spinCount="100000" sheet="1" objects="1" scenarios="1" selectLockedCells="1"/>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C565C-C959-46D4-8C91-F59ED1B3C911}">
  <dimension ref="B2:D12"/>
  <sheetViews>
    <sheetView showGridLines="0" showRowColHeaders="0" zoomScaleNormal="100" workbookViewId="0">
      <selection activeCell="H15" sqref="H15"/>
    </sheetView>
  </sheetViews>
  <sheetFormatPr defaultRowHeight="14.4" x14ac:dyDescent="0.55000000000000004"/>
  <cols>
    <col min="1" max="1" width="2.15625" style="2" customWidth="1"/>
    <col min="2" max="2" width="3.26171875" style="2" customWidth="1"/>
    <col min="3" max="3" width="36.41796875" style="2" customWidth="1"/>
    <col min="4" max="4" width="46.3671875" style="2" customWidth="1"/>
    <col min="5" max="16384" width="8.83984375" style="2"/>
  </cols>
  <sheetData>
    <row r="2" spans="2:4" ht="18.3" x14ac:dyDescent="0.7">
      <c r="B2" s="4" t="s">
        <v>96</v>
      </c>
    </row>
    <row r="3" spans="2:4" ht="18.3" x14ac:dyDescent="0.7">
      <c r="B3" s="4"/>
    </row>
    <row r="4" spans="2:4" x14ac:dyDescent="0.55000000000000004">
      <c r="B4" s="60" t="s">
        <v>102</v>
      </c>
      <c r="C4" s="60"/>
      <c r="D4" s="60"/>
    </row>
    <row r="5" spans="2:4" ht="279.3" customHeight="1" x14ac:dyDescent="0.55000000000000004">
      <c r="B5" s="61" t="s">
        <v>103</v>
      </c>
      <c r="C5" s="62"/>
      <c r="D5" s="63"/>
    </row>
    <row r="6" spans="2:4" x14ac:dyDescent="0.55000000000000004">
      <c r="B6" s="54" t="s">
        <v>1</v>
      </c>
      <c r="C6" s="27"/>
      <c r="D6" s="55"/>
    </row>
    <row r="7" spans="2:4" x14ac:dyDescent="0.55000000000000004">
      <c r="B7" s="56" t="s">
        <v>105</v>
      </c>
      <c r="C7" s="27"/>
      <c r="D7" s="55"/>
    </row>
    <row r="8" spans="2:4" x14ac:dyDescent="0.55000000000000004">
      <c r="B8" s="56" t="s">
        <v>104</v>
      </c>
      <c r="C8" s="27"/>
      <c r="D8" s="55"/>
    </row>
    <row r="9" spans="2:4" x14ac:dyDescent="0.55000000000000004">
      <c r="B9" s="56" t="s">
        <v>27</v>
      </c>
      <c r="C9" s="27"/>
      <c r="D9" s="55"/>
    </row>
    <row r="10" spans="2:4" x14ac:dyDescent="0.55000000000000004">
      <c r="B10" s="56" t="s">
        <v>2</v>
      </c>
      <c r="C10" s="27"/>
      <c r="D10" s="55"/>
    </row>
    <row r="11" spans="2:4" x14ac:dyDescent="0.55000000000000004">
      <c r="B11" s="56" t="s">
        <v>3</v>
      </c>
      <c r="C11" s="27"/>
      <c r="D11" s="55"/>
    </row>
    <row r="12" spans="2:4" x14ac:dyDescent="0.55000000000000004">
      <c r="B12" s="57" t="s">
        <v>4</v>
      </c>
      <c r="C12" s="58"/>
      <c r="D12" s="59"/>
    </row>
  </sheetData>
  <sheetProtection algorithmName="SHA-512" hashValue="gcjpN+e88/DSI5uFuqRKi0c4ofICGdFHyyoD9Vf9/qEggrPa+fZKczeJBH/h5YW6LGxRUsvT544pP54HQTo//Q==" saltValue="bj80VkCS/G4K5TneW4ycLg==" spinCount="100000" sheet="1" objects="1" scenarios="1" selectLockedCells="1"/>
  <mergeCells count="2">
    <mergeCell ref="B4:D4"/>
    <mergeCell ref="B5:D5"/>
  </mergeCell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C6284-044E-43E0-BB47-2F2A7913C962}">
  <dimension ref="B2:E24"/>
  <sheetViews>
    <sheetView showGridLines="0" showRowColHeaders="0" zoomScaleNormal="100" workbookViewId="0">
      <selection activeCell="H15" sqref="H15"/>
    </sheetView>
  </sheetViews>
  <sheetFormatPr defaultRowHeight="14.4" x14ac:dyDescent="0.55000000000000004"/>
  <cols>
    <col min="1" max="1" width="2.15625" style="2" customWidth="1"/>
    <col min="2" max="2" width="3.26171875" style="2" customWidth="1"/>
    <col min="3" max="3" width="36.41796875" style="2" customWidth="1"/>
    <col min="4" max="4" width="47.41796875" style="2" customWidth="1"/>
    <col min="5" max="16384" width="8.83984375" style="2"/>
  </cols>
  <sheetData>
    <row r="2" spans="2:5" ht="18.3" x14ac:dyDescent="0.7">
      <c r="B2" s="4" t="s">
        <v>96</v>
      </c>
    </row>
    <row r="3" spans="2:5" ht="18.3" x14ac:dyDescent="0.7">
      <c r="B3" s="4"/>
    </row>
    <row r="4" spans="2:5" x14ac:dyDescent="0.55000000000000004">
      <c r="B4" s="42" t="s">
        <v>73</v>
      </c>
      <c r="C4" s="43"/>
      <c r="D4" s="42" t="s">
        <v>74</v>
      </c>
      <c r="E4" s="10"/>
    </row>
    <row r="5" spans="2:5" ht="72" x14ac:dyDescent="0.55000000000000004">
      <c r="B5" s="44">
        <f>'Dagverblijf groep 1'!B4</f>
        <v>1</v>
      </c>
      <c r="C5" s="46" t="str">
        <f>'Dagverblijf groep 1'!C4</f>
        <v>Hoeveel verschillende fysieke groepen heeft u met (exact) dit profiel?</v>
      </c>
      <c r="D5" s="45" t="s">
        <v>79</v>
      </c>
      <c r="E5" s="10"/>
    </row>
    <row r="6" spans="2:5" ht="100.8" x14ac:dyDescent="0.55000000000000004">
      <c r="B6" s="44">
        <f>'Dagverblijf groep 1'!B5</f>
        <v>2</v>
      </c>
      <c r="C6" s="46" t="str">
        <f>'Dagverblijf groep 1'!C5</f>
        <v>Hoeveel % van deze  capaciteit komt in 2023 ongeveer ten goede aan jeugdigen uit Haarlemmermeer?</v>
      </c>
      <c r="D6" s="45" t="s">
        <v>78</v>
      </c>
      <c r="E6" s="10"/>
    </row>
    <row r="7" spans="2:5" ht="129.6" x14ac:dyDescent="0.55000000000000004">
      <c r="B7" s="44">
        <f>'Dagverblijf groep 1'!B6</f>
        <v>3</v>
      </c>
      <c r="C7" s="46" t="str">
        <f>'Dagverblijf groep 1'!C6</f>
        <v>Gemiddeld aantal gepland aanwezige clïënten (alle, niet alleen de Haarlemmermeerse) per openingsdag</v>
      </c>
      <c r="D7" s="45" t="s">
        <v>80</v>
      </c>
      <c r="E7" s="10"/>
    </row>
    <row r="8" spans="2:5" ht="57.6" x14ac:dyDescent="0.55000000000000004">
      <c r="B8" s="44">
        <f>'Dagverblijf groep 1'!B7</f>
        <v>4</v>
      </c>
      <c r="C8" s="46" t="str">
        <f>'Dagverblijf groep 1'!C7</f>
        <v>Bezettingsgraad</v>
      </c>
      <c r="D8" s="45" t="s">
        <v>81</v>
      </c>
      <c r="E8" s="10"/>
    </row>
    <row r="9" spans="2:5" ht="43.2" x14ac:dyDescent="0.55000000000000004">
      <c r="B9" s="44">
        <f>'Dagverblijf groep 1'!B8</f>
        <v>5</v>
      </c>
      <c r="C9" s="46" t="str">
        <f>'Dagverblijf groep 1'!C8</f>
        <v>Gemiddeld aantal feitelijk aanwezig clïënten per openingsdag (wordt automatisch gevuld!)</v>
      </c>
      <c r="D9" s="45" t="s">
        <v>82</v>
      </c>
      <c r="E9" s="10"/>
    </row>
    <row r="10" spans="2:5" ht="43.2" x14ac:dyDescent="0.55000000000000004">
      <c r="B10" s="44">
        <f>'Dagverblijf groep 1'!B9</f>
        <v>6</v>
      </c>
      <c r="C10" s="46" t="str">
        <f>'Dagverblijf groep 1'!C9</f>
        <v>Aantal openingsdagen per week</v>
      </c>
      <c r="D10" s="45" t="s">
        <v>83</v>
      </c>
      <c r="E10" s="10"/>
    </row>
    <row r="11" spans="2:5" ht="72" x14ac:dyDescent="0.55000000000000004">
      <c r="B11" s="44">
        <f>'Dagverblijf groep 1'!B10</f>
        <v>7</v>
      </c>
      <c r="C11" s="46" t="str">
        <f>'Dagverblijf groep 1'!C10</f>
        <v>Aantal openingsuren per week</v>
      </c>
      <c r="D11" s="45" t="s">
        <v>100</v>
      </c>
      <c r="E11" s="10"/>
    </row>
    <row r="12" spans="2:5" ht="43.2" x14ac:dyDescent="0.55000000000000004">
      <c r="B12" s="44">
        <f>'Dagverblijf groep 1'!B11</f>
        <v>8</v>
      </c>
      <c r="C12" s="46" t="str">
        <f>'Dagverblijf groep 1'!C11</f>
        <v>Openingsuren per jaar, rekening houdend met vakanties en gesloten (feest- &amp; studie-)dagen</v>
      </c>
      <c r="D12" s="45" t="s">
        <v>84</v>
      </c>
      <c r="E12" s="10"/>
    </row>
    <row r="13" spans="2:5" ht="28.8" x14ac:dyDescent="0.55000000000000004">
      <c r="B13" s="44">
        <f>'Dagverblijf groep 1'!B12</f>
        <v>9</v>
      </c>
      <c r="C13" s="46" t="str">
        <f>'Dagverblijf groep 1'!C12</f>
        <v>Productie 2023 in 'cliënturen' (wordt automatisch gevuld!)</v>
      </c>
      <c r="D13" s="45" t="s">
        <v>86</v>
      </c>
      <c r="E13" s="10"/>
    </row>
    <row r="14" spans="2:5" ht="28.8" x14ac:dyDescent="0.55000000000000004">
      <c r="B14" s="44">
        <f>'Dagverblijf groep 1'!B13</f>
        <v>10</v>
      </c>
      <c r="C14" s="46" t="str">
        <f>'Dagverblijf groep 1'!C13</f>
        <v>Aantal openingsweken per jaar (wordt automatisch gevuld!)</v>
      </c>
      <c r="D14" s="45" t="s">
        <v>87</v>
      </c>
    </row>
    <row r="15" spans="2:5" ht="28.8" x14ac:dyDescent="0.55000000000000004">
      <c r="B15" s="44">
        <f>'Dagverblijf groep 1'!B14</f>
        <v>11</v>
      </c>
      <c r="C15" s="46" t="str">
        <f>'Dagverblijf groep 1'!C14</f>
        <v>Aantal openingsdagen (wordt automatisch gevuld!)</v>
      </c>
      <c r="D15" s="45" t="s">
        <v>88</v>
      </c>
    </row>
    <row r="16" spans="2:5" ht="86.4" x14ac:dyDescent="0.55000000000000004">
      <c r="B16" s="44">
        <f>'Dagverblijf groep 1'!B15</f>
        <v>12</v>
      </c>
      <c r="C16" s="46" t="str">
        <f>'Dagverblijf groep 1'!C15</f>
        <v>Totaal formatie groepsbegeleiders op deze groep (in fte)</v>
      </c>
      <c r="D16" s="45" t="s">
        <v>89</v>
      </c>
    </row>
    <row r="17" spans="2:4" ht="43.2" x14ac:dyDescent="0.55000000000000004">
      <c r="B17" s="44">
        <f>'Dagverblijf groep 1'!B16</f>
        <v>13</v>
      </c>
      <c r="C17" s="46" t="str">
        <f>'Dagverblijf groep 1'!C16</f>
        <v>Totaal bruto uren groepbegeleiders beschikbaar (= fte x 1.877, wordt automatisch gevuld)</v>
      </c>
      <c r="D17" s="45" t="s">
        <v>75</v>
      </c>
    </row>
    <row r="18" spans="2:4" ht="86.4" x14ac:dyDescent="0.55000000000000004">
      <c r="B18" s="44">
        <f>'Dagverblijf groep 1'!B17</f>
        <v>14</v>
      </c>
      <c r="C18" s="46" t="str">
        <f>'Dagverblijf groep 1'!C17</f>
        <v>Netto roosteruren groepsbegeleiders op de groep TIJDENS de  openingsuren per jaar</v>
      </c>
      <c r="D18" s="45" t="s">
        <v>90</v>
      </c>
    </row>
    <row r="19" spans="2:4" ht="158.4" x14ac:dyDescent="0.55000000000000004">
      <c r="B19" s="44">
        <f>'Dagverblijf groep 1'!B18</f>
        <v>15</v>
      </c>
      <c r="C19" s="46" t="str">
        <f>'Dagverblijf groep 1'!C18</f>
        <v>Netto aanwezigheidsuren BUITEN de openingsuren van groepsbegeleiders per openingsdag</v>
      </c>
      <c r="D19" s="45" t="s">
        <v>92</v>
      </c>
    </row>
    <row r="20" spans="2:4" ht="28.8" x14ac:dyDescent="0.55000000000000004">
      <c r="B20" s="44">
        <f>'Dagverblijf groep 1'!B19</f>
        <v>16</v>
      </c>
      <c r="C20" s="46" t="str">
        <f>'Dagverblijf groep 1'!C19</f>
        <v>Netto aanwezigheidsuren per jaar BUITEN de openingsuren  (wordt automatisch gevuld!)</v>
      </c>
      <c r="D20" s="45" t="s">
        <v>91</v>
      </c>
    </row>
    <row r="21" spans="2:4" ht="144" x14ac:dyDescent="0.55000000000000004">
      <c r="B21" s="44">
        <f>'Dagverblijf groep 1'!B20</f>
        <v>17</v>
      </c>
      <c r="C21" s="46" t="str">
        <f>'Dagverblijf groep 1'!C20</f>
        <v>Overige (bruto) tijd van groepbegeleiders (wordt automatisch gevuld!)</v>
      </c>
      <c r="D21" s="45" t="s">
        <v>93</v>
      </c>
    </row>
    <row r="22" spans="2:4" ht="43.2" x14ac:dyDescent="0.55000000000000004">
      <c r="B22" s="44">
        <f>'Dagverblijf groep 1'!B21</f>
        <v>18</v>
      </c>
      <c r="C22" s="46" t="str">
        <f>'Dagverblijf groep 1'!C21</f>
        <v>…. aantal inroosterbare uren per fte begeleider per jaar… (wordt automatisch gevuld!)</v>
      </c>
      <c r="D22" s="45" t="s">
        <v>76</v>
      </c>
    </row>
    <row r="23" spans="2:4" ht="43.2" x14ac:dyDescent="0.55000000000000004">
      <c r="B23" s="44">
        <f>'Dagverblijf groep 1'!B22</f>
        <v>19</v>
      </c>
      <c r="C23" s="46" t="str">
        <f>'Dagverblijf groep 1'!C22</f>
        <v>…. dit aantal inroosterbare uren komt overeen met productiviteit van…. (wordt automatisch gevuld!)</v>
      </c>
      <c r="D23" s="45" t="s">
        <v>94</v>
      </c>
    </row>
    <row r="24" spans="2:4" ht="43.2" x14ac:dyDescent="0.55000000000000004">
      <c r="B24" s="44">
        <f>'Dagverblijf groep 1'!B23</f>
        <v>20</v>
      </c>
      <c r="C24" s="46" t="str">
        <f>'Dagverblijf groep 1'!C23</f>
        <v>Begeleidingsintensiteit (wordt automatisch gevuld!)</v>
      </c>
      <c r="D24" s="45" t="s">
        <v>77</v>
      </c>
    </row>
  </sheetData>
  <sheetProtection algorithmName="SHA-512" hashValue="ms4rGLjXMpxjQRx7quFM4WAZIAJMbzCuiV8pIfFO2hIEjW0umI7g3Ht6iDfXogE7rRoZYh7FpM/e7Ny2Hao4FQ==" saltValue="8Oepz/wUU+sUEvedEEi1dw==" spinCount="100000" sheet="1" objects="1" scenarios="1" selectLockedCells="1"/>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AE3EE-8DE4-4B34-A4B1-91B588A2FCBC}">
  <dimension ref="B1:H56"/>
  <sheetViews>
    <sheetView showGridLines="0" showRowColHeaders="0" showZeros="0" workbookViewId="0">
      <selection activeCell="A2" sqref="A2"/>
    </sheetView>
  </sheetViews>
  <sheetFormatPr defaultRowHeight="14.4" x14ac:dyDescent="0.55000000000000004"/>
  <cols>
    <col min="1" max="1" width="2.3125" customWidth="1"/>
    <col min="2" max="2" width="17.41796875" customWidth="1"/>
    <col min="3" max="3" width="26.83984375" style="2" customWidth="1"/>
    <col min="4" max="4" width="12.20703125" style="2" customWidth="1"/>
    <col min="5" max="5" width="27.41796875" style="2" customWidth="1"/>
    <col min="6" max="6" width="18.41796875" bestFit="1" customWidth="1"/>
    <col min="7" max="7" width="19.89453125" customWidth="1"/>
    <col min="8" max="8" width="8.1015625" style="2" bestFit="1" customWidth="1"/>
  </cols>
  <sheetData>
    <row r="1" spans="2:8" s="2" customFormat="1" x14ac:dyDescent="0.55000000000000004"/>
    <row r="2" spans="2:8" s="2" customFormat="1" ht="18.3" x14ac:dyDescent="0.7">
      <c r="B2" s="4" t="s">
        <v>66</v>
      </c>
    </row>
    <row r="3" spans="2:8" s="2" customFormat="1" x14ac:dyDescent="0.55000000000000004"/>
    <row r="5" spans="2:8" x14ac:dyDescent="0.55000000000000004">
      <c r="B5" s="18" t="s">
        <v>67</v>
      </c>
      <c r="C5" s="20" t="s">
        <v>25</v>
      </c>
      <c r="D5" s="20" t="s">
        <v>101</v>
      </c>
      <c r="E5" s="20" t="s">
        <v>45</v>
      </c>
      <c r="F5" s="20" t="s">
        <v>18</v>
      </c>
      <c r="G5" s="20" t="s">
        <v>19</v>
      </c>
      <c r="H5" s="20" t="s">
        <v>31</v>
      </c>
    </row>
    <row r="6" spans="2:8" x14ac:dyDescent="0.55000000000000004">
      <c r="B6" s="17" t="str">
        <f>Lijsten!O2</f>
        <v>Dagverblijf groep 1</v>
      </c>
      <c r="C6" s="21" cm="1">
        <f t="array" aca="1" ref="C6" ca="1">IFERROR(INDIRECT("'"&amp;B6&amp;"'!d"&amp;ROW('Dagverblijf groep 1'!$4:$4)),"")</f>
        <v>0</v>
      </c>
      <c r="D6" s="47" cm="1">
        <f t="array" aca="1" ref="D6" ca="1">IFERROR(INDIRECT("'"&amp;B6&amp;"'!d"&amp;ROW('Dagverblijf groep 1'!$6:$6)),"")</f>
        <v>0</v>
      </c>
      <c r="E6" s="22" cm="1">
        <f t="array" aca="1" ref="E6" ca="1">IFERROR(INDIRECT("'"&amp;B6&amp;"'!d"&amp;ROW('Dagverblijf groep 1'!$5:$5)),"")</f>
        <v>0</v>
      </c>
      <c r="F6" s="19" t="str" cm="1">
        <f t="array" aca="1" ref="F6" ca="1">IFERROR(INDIRECT("'"&amp;B6&amp;"'!d"&amp;ROW('Dagverblijf groep 1'!$23:$23)),"")</f>
        <v/>
      </c>
      <c r="G6" s="21" t="str">
        <f ca="1">IFERROR(IF(F6&gt;0,INDEX(Lijsten!$F$3:$H$6,MATCH(F6,Lijsten!$F$3:$F$6,1),3),""),"")</f>
        <v/>
      </c>
      <c r="H6" s="25" t="str">
        <f ca="1">IFERROR(IF(F6&gt;0,INDEX(Lijsten!$F$3:$L$6,MATCH(F6,Lijsten!$F$3:$F$6,1),7),""),"")</f>
        <v/>
      </c>
    </row>
    <row r="7" spans="2:8" x14ac:dyDescent="0.55000000000000004">
      <c r="B7" s="17" t="str">
        <f>Lijsten!O3</f>
        <v>Dagverblijf groep 2</v>
      </c>
      <c r="C7" s="21" cm="1">
        <f t="array" aca="1" ref="C7" ca="1">IFERROR(INDIRECT("'"&amp;B7&amp;"'!d"&amp;ROW('Dagverblijf groep 1'!$4:$4)),"")</f>
        <v>0</v>
      </c>
      <c r="D7" s="47" cm="1">
        <f t="array" aca="1" ref="D7" ca="1">IFERROR(INDIRECT("'"&amp;B7&amp;"'!d"&amp;ROW('Dagverblijf groep 1'!$6:$6)),"")</f>
        <v>0</v>
      </c>
      <c r="E7" s="22" cm="1">
        <f t="array" aca="1" ref="E7" ca="1">IFERROR(INDIRECT("'"&amp;B7&amp;"'!d"&amp;ROW('Dagverblijf groep 1'!$5:$5)),"")</f>
        <v>0</v>
      </c>
      <c r="F7" s="19" t="str" cm="1">
        <f t="array" aca="1" ref="F7" ca="1">IFERROR(INDIRECT("'"&amp;B7&amp;"'!d"&amp;ROW('Dagverblijf groep 1'!$23:$23)),"")</f>
        <v/>
      </c>
      <c r="G7" s="21" t="str">
        <f ca="1">IFERROR(IF(F7&gt;0,INDEX(Lijsten!$F$3:$H$6,MATCH(F7,Lijsten!$F$3:$F$6,1),3),""),"")</f>
        <v/>
      </c>
      <c r="H7" s="25" t="str">
        <f ca="1">IFERROR(IF(F7&gt;0,INDEX(Lijsten!$F$3:$L$6,MATCH(F7,Lijsten!$F$3:$F$6,1),7),""),"")</f>
        <v/>
      </c>
    </row>
    <row r="8" spans="2:8" s="2" customFormat="1" x14ac:dyDescent="0.55000000000000004">
      <c r="B8" s="17" t="str">
        <f>Lijsten!O4</f>
        <v>Dagverblijf groep 3</v>
      </c>
      <c r="C8" s="21" cm="1">
        <f t="array" aca="1" ref="C8" ca="1">IFERROR(INDIRECT("'"&amp;B8&amp;"'!d"&amp;ROW('Dagverblijf groep 1'!$4:$4)),"")</f>
        <v>0</v>
      </c>
      <c r="D8" s="47" cm="1">
        <f t="array" aca="1" ref="D8" ca="1">IFERROR(INDIRECT("'"&amp;B8&amp;"'!d"&amp;ROW('Dagverblijf groep 1'!$6:$6)),"")</f>
        <v>0</v>
      </c>
      <c r="E8" s="22" cm="1">
        <f t="array" aca="1" ref="E8" ca="1">IFERROR(INDIRECT("'"&amp;B8&amp;"'!d"&amp;ROW('Dagverblijf groep 1'!$5:$5)),"")</f>
        <v>0</v>
      </c>
      <c r="F8" s="19" t="str" cm="1">
        <f t="array" aca="1" ref="F8" ca="1">IFERROR(INDIRECT("'"&amp;B8&amp;"'!d"&amp;ROW('Dagverblijf groep 1'!$23:$23)),"")</f>
        <v/>
      </c>
      <c r="G8" s="21" t="str">
        <f ca="1">IFERROR(IF(F8&gt;0,INDEX(Lijsten!$F$3:$H$6,MATCH(F8,Lijsten!$F$3:$F$6,1),3),""),"")</f>
        <v/>
      </c>
      <c r="H8" s="25" t="str">
        <f ca="1">IFERROR(IF(F8&gt;0,INDEX(Lijsten!$F$3:$L$6,MATCH(F8,Lijsten!$F$3:$F$6,1),7),""),"")</f>
        <v/>
      </c>
    </row>
    <row r="9" spans="2:8" s="2" customFormat="1" x14ac:dyDescent="0.55000000000000004">
      <c r="B9" s="17" t="str">
        <f>Lijsten!O5</f>
        <v>Dagverblijf groep 4</v>
      </c>
      <c r="C9" s="21" cm="1">
        <f t="array" aca="1" ref="C9" ca="1">IFERROR(INDIRECT("'"&amp;B9&amp;"'!d"&amp;ROW('Dagverblijf groep 1'!$4:$4)),"")</f>
        <v>0</v>
      </c>
      <c r="D9" s="47" cm="1">
        <f t="array" aca="1" ref="D9" ca="1">IFERROR(INDIRECT("'"&amp;B9&amp;"'!d"&amp;ROW('Dagverblijf groep 1'!$6:$6)),"")</f>
        <v>0</v>
      </c>
      <c r="E9" s="22" cm="1">
        <f t="array" aca="1" ref="E9" ca="1">IFERROR(INDIRECT("'"&amp;B9&amp;"'!d"&amp;ROW('Dagverblijf groep 1'!$5:$5)),"")</f>
        <v>0</v>
      </c>
      <c r="F9" s="19" t="str" cm="1">
        <f t="array" aca="1" ref="F9" ca="1">IFERROR(INDIRECT("'"&amp;B9&amp;"'!d"&amp;ROW('Dagverblijf groep 1'!$23:$23)),"")</f>
        <v/>
      </c>
      <c r="G9" s="21" t="str">
        <f ca="1">IFERROR(IF(F9&gt;0,INDEX(Lijsten!$F$3:$H$6,MATCH(F9,Lijsten!$F$3:$F$6,1),3),""),"")</f>
        <v/>
      </c>
      <c r="H9" s="25" t="str">
        <f ca="1">IFERROR(IF(F9&gt;0,INDEX(Lijsten!$F$3:$L$6,MATCH(F9,Lijsten!$F$3:$F$6,1),7),""),"")</f>
        <v/>
      </c>
    </row>
    <row r="10" spans="2:8" s="2" customFormat="1" x14ac:dyDescent="0.55000000000000004">
      <c r="B10" s="17" t="str">
        <f>Lijsten!O6</f>
        <v>Dagverblijf groep 5</v>
      </c>
      <c r="C10" s="21" cm="1">
        <f t="array" aca="1" ref="C10" ca="1">IFERROR(INDIRECT("'"&amp;B10&amp;"'!d"&amp;ROW('Dagverblijf groep 1'!$4:$4)),"")</f>
        <v>0</v>
      </c>
      <c r="D10" s="47" cm="1">
        <f t="array" aca="1" ref="D10" ca="1">IFERROR(INDIRECT("'"&amp;B10&amp;"'!d"&amp;ROW('Dagverblijf groep 1'!$6:$6)),"")</f>
        <v>0</v>
      </c>
      <c r="E10" s="22" cm="1">
        <f t="array" aca="1" ref="E10" ca="1">IFERROR(INDIRECT("'"&amp;B10&amp;"'!d"&amp;ROW('Dagverblijf groep 1'!$5:$5)),"")</f>
        <v>0</v>
      </c>
      <c r="F10" s="19" t="str" cm="1">
        <f t="array" aca="1" ref="F10" ca="1">IFERROR(INDIRECT("'"&amp;B10&amp;"'!d"&amp;ROW('Dagverblijf groep 1'!$23:$23)),"")</f>
        <v/>
      </c>
      <c r="G10" s="21" t="str">
        <f ca="1">IFERROR(IF(F10&gt;0,INDEX(Lijsten!$F$3:$H$6,MATCH(F10,Lijsten!$F$3:$F$6,1),3),""),"")</f>
        <v/>
      </c>
      <c r="H10" s="25" t="str">
        <f ca="1">IFERROR(IF(F10&gt;0,INDEX(Lijsten!$F$3:$L$6,MATCH(F10,Lijsten!$F$3:$F$6,1),7),""),"")</f>
        <v/>
      </c>
    </row>
    <row r="11" spans="2:8" s="2" customFormat="1" x14ac:dyDescent="0.55000000000000004">
      <c r="B11" s="17" t="str">
        <f>Lijsten!O7</f>
        <v>Dagverblijf groep 6</v>
      </c>
      <c r="C11" s="21" cm="1">
        <f t="array" aca="1" ref="C11" ca="1">IFERROR(INDIRECT("'"&amp;B11&amp;"'!d"&amp;ROW('Dagverblijf groep 1'!$4:$4)),"")</f>
        <v>0</v>
      </c>
      <c r="D11" s="47" cm="1">
        <f t="array" aca="1" ref="D11" ca="1">IFERROR(INDIRECT("'"&amp;B11&amp;"'!d"&amp;ROW('Dagverblijf groep 1'!$6:$6)),"")</f>
        <v>0</v>
      </c>
      <c r="E11" s="22" cm="1">
        <f t="array" aca="1" ref="E11" ca="1">IFERROR(INDIRECT("'"&amp;B11&amp;"'!d"&amp;ROW('Dagverblijf groep 1'!$5:$5)),"")</f>
        <v>0</v>
      </c>
      <c r="F11" s="19" t="str" cm="1">
        <f t="array" aca="1" ref="F11" ca="1">IFERROR(INDIRECT("'"&amp;B11&amp;"'!d"&amp;ROW('Dagverblijf groep 1'!$23:$23)),"")</f>
        <v/>
      </c>
      <c r="G11" s="21" t="str">
        <f ca="1">IFERROR(IF(F11&gt;0,INDEX(Lijsten!$F$3:$H$6,MATCH(F11,Lijsten!$F$3:$F$6,1),3),""),"")</f>
        <v/>
      </c>
      <c r="H11" s="25" t="str">
        <f ca="1">IFERROR(IF(F11&gt;0,INDEX(Lijsten!$F$3:$L$6,MATCH(F11,Lijsten!$F$3:$F$6,1),7),""),"")</f>
        <v/>
      </c>
    </row>
    <row r="12" spans="2:8" s="2" customFormat="1" x14ac:dyDescent="0.55000000000000004">
      <c r="B12" s="17" t="str">
        <f>Lijsten!O8</f>
        <v>Dagverblijf groep 7</v>
      </c>
      <c r="C12" s="21" cm="1">
        <f t="array" aca="1" ref="C12" ca="1">IFERROR(INDIRECT("'"&amp;B12&amp;"'!d"&amp;ROW('Dagverblijf groep 1'!$4:$4)),"")</f>
        <v>0</v>
      </c>
      <c r="D12" s="47" cm="1">
        <f t="array" aca="1" ref="D12" ca="1">IFERROR(INDIRECT("'"&amp;B12&amp;"'!d"&amp;ROW('Dagverblijf groep 1'!$6:$6)),"")</f>
        <v>0</v>
      </c>
      <c r="E12" s="22" cm="1">
        <f t="array" aca="1" ref="E12" ca="1">IFERROR(INDIRECT("'"&amp;B12&amp;"'!d"&amp;ROW('Dagverblijf groep 1'!$5:$5)),"")</f>
        <v>0</v>
      </c>
      <c r="F12" s="19" t="str" cm="1">
        <f t="array" aca="1" ref="F12" ca="1">IFERROR(INDIRECT("'"&amp;B12&amp;"'!d"&amp;ROW('Dagverblijf groep 1'!$23:$23)),"")</f>
        <v/>
      </c>
      <c r="G12" s="21" t="str">
        <f ca="1">IFERROR(IF(F12&gt;0,INDEX(Lijsten!$F$3:$H$6,MATCH(F12,Lijsten!$F$3:$F$6,1),3),""),"")</f>
        <v/>
      </c>
      <c r="H12" s="25" t="str">
        <f ca="1">IFERROR(IF(F12&gt;0,INDEX(Lijsten!$F$3:$L$6,MATCH(F12,Lijsten!$F$3:$F$6,1),7),""),"")</f>
        <v/>
      </c>
    </row>
    <row r="13" spans="2:8" s="2" customFormat="1" x14ac:dyDescent="0.55000000000000004">
      <c r="B13" s="17" t="str">
        <f>Lijsten!O9</f>
        <v>Dagverblijf groep 8</v>
      </c>
      <c r="C13" s="21" cm="1">
        <f t="array" aca="1" ref="C13" ca="1">IFERROR(INDIRECT("'"&amp;B13&amp;"'!d"&amp;ROW('Dagverblijf groep 1'!$4:$4)),"")</f>
        <v>0</v>
      </c>
      <c r="D13" s="47" cm="1">
        <f t="array" aca="1" ref="D13" ca="1">IFERROR(INDIRECT("'"&amp;B13&amp;"'!d"&amp;ROW('Dagverblijf groep 1'!$6:$6)),"")</f>
        <v>0</v>
      </c>
      <c r="E13" s="22" cm="1">
        <f t="array" aca="1" ref="E13" ca="1">IFERROR(INDIRECT("'"&amp;B13&amp;"'!d"&amp;ROW('Dagverblijf groep 1'!$5:$5)),"")</f>
        <v>0</v>
      </c>
      <c r="F13" s="19" t="str" cm="1">
        <f t="array" aca="1" ref="F13" ca="1">IFERROR(INDIRECT("'"&amp;B13&amp;"'!d"&amp;ROW('Dagverblijf groep 1'!$23:$23)),"")</f>
        <v/>
      </c>
      <c r="G13" s="21" t="str">
        <f ca="1">IFERROR(IF(F13&gt;0,INDEX(Lijsten!$F$3:$H$6,MATCH(F13,Lijsten!$F$3:$F$6,1),3),""),"")</f>
        <v/>
      </c>
      <c r="H13" s="25" t="str">
        <f ca="1">IFERROR(IF(F13&gt;0,INDEX(Lijsten!$F$3:$L$6,MATCH(F13,Lijsten!$F$3:$F$6,1),7),""),"")</f>
        <v/>
      </c>
    </row>
    <row r="14" spans="2:8" s="2" customFormat="1" x14ac:dyDescent="0.55000000000000004">
      <c r="B14" s="17" t="str">
        <f>Lijsten!O10</f>
        <v>Dagverblijf groep 9</v>
      </c>
      <c r="C14" s="21" cm="1">
        <f t="array" aca="1" ref="C14" ca="1">IFERROR(INDIRECT("'"&amp;B14&amp;"'!d"&amp;ROW('Dagverblijf groep 1'!$4:$4)),"")</f>
        <v>0</v>
      </c>
      <c r="D14" s="47" cm="1">
        <f t="array" aca="1" ref="D14" ca="1">IFERROR(INDIRECT("'"&amp;B14&amp;"'!d"&amp;ROW('Dagverblijf groep 1'!$6:$6)),"")</f>
        <v>0</v>
      </c>
      <c r="E14" s="22" cm="1">
        <f t="array" aca="1" ref="E14" ca="1">IFERROR(INDIRECT("'"&amp;B14&amp;"'!d"&amp;ROW('Dagverblijf groep 1'!$5:$5)),"")</f>
        <v>0</v>
      </c>
      <c r="F14" s="19" t="str" cm="1">
        <f t="array" aca="1" ref="F14" ca="1">IFERROR(INDIRECT("'"&amp;B14&amp;"'!d"&amp;ROW('Dagverblijf groep 1'!$23:$23)),"")</f>
        <v/>
      </c>
      <c r="G14" s="21" t="str">
        <f ca="1">IFERROR(IF(F14&gt;0,INDEX(Lijsten!$F$3:$H$6,MATCH(F14,Lijsten!$F$3:$F$6,1),3),""),"")</f>
        <v/>
      </c>
      <c r="H14" s="25" t="str">
        <f ca="1">IFERROR(IF(F14&gt;0,INDEX(Lijsten!$F$3:$L$6,MATCH(F14,Lijsten!$F$3:$F$6,1),7),""),"")</f>
        <v/>
      </c>
    </row>
    <row r="15" spans="2:8" s="2" customFormat="1" x14ac:dyDescent="0.55000000000000004">
      <c r="B15" s="17" t="str">
        <f>Lijsten!O11</f>
        <v>Dagverblijf groep 10</v>
      </c>
      <c r="C15" s="21" cm="1">
        <f t="array" aca="1" ref="C15" ca="1">IFERROR(INDIRECT("'"&amp;B15&amp;"'!d"&amp;ROW('Dagverblijf groep 1'!$4:$4)),"")</f>
        <v>0</v>
      </c>
      <c r="D15" s="47" cm="1">
        <f t="array" aca="1" ref="D15" ca="1">IFERROR(INDIRECT("'"&amp;B15&amp;"'!d"&amp;ROW('Dagverblijf groep 1'!$6:$6)),"")</f>
        <v>0</v>
      </c>
      <c r="E15" s="22" cm="1">
        <f t="array" aca="1" ref="E15" ca="1">IFERROR(INDIRECT("'"&amp;B15&amp;"'!d"&amp;ROW('Dagverblijf groep 1'!$5:$5)),"")</f>
        <v>0</v>
      </c>
      <c r="F15" s="19" t="str" cm="1">
        <f t="array" aca="1" ref="F15" ca="1">IFERROR(INDIRECT("'"&amp;B15&amp;"'!d"&amp;ROW('Dagverblijf groep 1'!$23:$23)),"")</f>
        <v/>
      </c>
      <c r="G15" s="21" t="str">
        <f ca="1">IFERROR(IF(F15&gt;0,INDEX(Lijsten!$F$3:$H$6,MATCH(F15,Lijsten!$F$3:$F$6,1),3),""),"")</f>
        <v/>
      </c>
      <c r="H15" s="25" t="str">
        <f ca="1">IFERROR(IF(F15&gt;0,INDEX(Lijsten!$F$3:$L$6,MATCH(F15,Lijsten!$F$3:$F$6,1),7),""),"")</f>
        <v/>
      </c>
    </row>
    <row r="16" spans="2:8" s="2" customFormat="1" x14ac:dyDescent="0.55000000000000004">
      <c r="B16" s="17" t="str">
        <f>Lijsten!O12</f>
        <v>Dagverblijf groep 11</v>
      </c>
      <c r="C16" s="21" cm="1">
        <f t="array" aca="1" ref="C16" ca="1">IFERROR(INDIRECT("'"&amp;B16&amp;"'!d"&amp;ROW('Dagverblijf groep 1'!$4:$4)),"")</f>
        <v>0</v>
      </c>
      <c r="D16" s="47" cm="1">
        <f t="array" aca="1" ref="D16" ca="1">IFERROR(INDIRECT("'"&amp;B16&amp;"'!d"&amp;ROW('Dagverblijf groep 1'!$6:$6)),"")</f>
        <v>0</v>
      </c>
      <c r="E16" s="22" cm="1">
        <f t="array" aca="1" ref="E16" ca="1">IFERROR(INDIRECT("'"&amp;B16&amp;"'!d"&amp;ROW('Dagverblijf groep 1'!$5:$5)),"")</f>
        <v>0</v>
      </c>
      <c r="F16" s="19" t="str" cm="1">
        <f t="array" aca="1" ref="F16" ca="1">IFERROR(INDIRECT("'"&amp;B16&amp;"'!d"&amp;ROW('Dagverblijf groep 1'!$23:$23)),"")</f>
        <v/>
      </c>
      <c r="G16" s="21" t="str">
        <f ca="1">IFERROR(IF(F16&gt;0,INDEX(Lijsten!$F$3:$H$6,MATCH(F16,Lijsten!$F$3:$F$6,1),3),""),"")</f>
        <v/>
      </c>
      <c r="H16" s="25" t="str">
        <f ca="1">IFERROR(IF(F16&gt;0,INDEX(Lijsten!$F$3:$L$6,MATCH(F16,Lijsten!$F$3:$F$6,1),7),""),"")</f>
        <v/>
      </c>
    </row>
    <row r="17" spans="2:8" s="2" customFormat="1" x14ac:dyDescent="0.55000000000000004">
      <c r="B17" s="17" t="str">
        <f>Lijsten!O13</f>
        <v>Dagverblijf groep 12</v>
      </c>
      <c r="C17" s="21" cm="1">
        <f t="array" aca="1" ref="C17" ca="1">IFERROR(INDIRECT("'"&amp;B17&amp;"'!d"&amp;ROW('Dagverblijf groep 1'!$4:$4)),"")</f>
        <v>0</v>
      </c>
      <c r="D17" s="47" cm="1">
        <f t="array" aca="1" ref="D17" ca="1">IFERROR(INDIRECT("'"&amp;B17&amp;"'!d"&amp;ROW('Dagverblijf groep 1'!$6:$6)),"")</f>
        <v>0</v>
      </c>
      <c r="E17" s="22" cm="1">
        <f t="array" aca="1" ref="E17" ca="1">IFERROR(INDIRECT("'"&amp;B17&amp;"'!d"&amp;ROW('Dagverblijf groep 1'!$5:$5)),"")</f>
        <v>0</v>
      </c>
      <c r="F17" s="19" t="str" cm="1">
        <f t="array" aca="1" ref="F17" ca="1">IFERROR(INDIRECT("'"&amp;B17&amp;"'!d"&amp;ROW('Dagverblijf groep 1'!$23:$23)),"")</f>
        <v/>
      </c>
      <c r="G17" s="21" t="str">
        <f ca="1">IFERROR(IF(F17&gt;0,INDEX(Lijsten!$F$3:$H$6,MATCH(F17,Lijsten!$F$3:$F$6,1),3),""),"")</f>
        <v/>
      </c>
      <c r="H17" s="25" t="str">
        <f ca="1">IFERROR(IF(F17&gt;0,INDEX(Lijsten!$F$3:$L$6,MATCH(F17,Lijsten!$F$3:$F$6,1),7),""),"")</f>
        <v/>
      </c>
    </row>
    <row r="18" spans="2:8" s="2" customFormat="1" x14ac:dyDescent="0.55000000000000004">
      <c r="B18" s="17" t="str">
        <f>Lijsten!O14</f>
        <v>Dagverblijf groep 13</v>
      </c>
      <c r="C18" s="21" cm="1">
        <f t="array" aca="1" ref="C18" ca="1">IFERROR(INDIRECT("'"&amp;B18&amp;"'!d"&amp;ROW('Dagverblijf groep 1'!$4:$4)),"")</f>
        <v>0</v>
      </c>
      <c r="D18" s="47" cm="1">
        <f t="array" aca="1" ref="D18" ca="1">IFERROR(INDIRECT("'"&amp;B18&amp;"'!d"&amp;ROW('Dagverblijf groep 1'!$6:$6)),"")</f>
        <v>0</v>
      </c>
      <c r="E18" s="22" cm="1">
        <f t="array" aca="1" ref="E18" ca="1">IFERROR(INDIRECT("'"&amp;B18&amp;"'!d"&amp;ROW('Dagverblijf groep 1'!$5:$5)),"")</f>
        <v>0</v>
      </c>
      <c r="F18" s="19" t="str" cm="1">
        <f t="array" aca="1" ref="F18" ca="1">IFERROR(INDIRECT("'"&amp;B18&amp;"'!d"&amp;ROW('Dagverblijf groep 1'!$23:$23)),"")</f>
        <v/>
      </c>
      <c r="G18" s="21" t="str">
        <f ca="1">IFERROR(IF(F18&gt;0,INDEX(Lijsten!$F$3:$H$6,MATCH(F18,Lijsten!$F$3:$F$6,1),3),""),"")</f>
        <v/>
      </c>
      <c r="H18" s="25" t="str">
        <f ca="1">IFERROR(IF(F18&gt;0,INDEX(Lijsten!$F$3:$L$6,MATCH(F18,Lijsten!$F$3:$F$6,1),7),""),"")</f>
        <v/>
      </c>
    </row>
    <row r="19" spans="2:8" s="2" customFormat="1" x14ac:dyDescent="0.55000000000000004">
      <c r="B19" s="17" t="str">
        <f>Lijsten!O15</f>
        <v>Dagverblijf groep 14</v>
      </c>
      <c r="C19" s="21" cm="1">
        <f t="array" aca="1" ref="C19" ca="1">IFERROR(INDIRECT("'"&amp;B19&amp;"'!d"&amp;ROW('Dagverblijf groep 1'!$4:$4)),"")</f>
        <v>0</v>
      </c>
      <c r="D19" s="47" cm="1">
        <f t="array" aca="1" ref="D19" ca="1">IFERROR(INDIRECT("'"&amp;B19&amp;"'!d"&amp;ROW('Dagverblijf groep 1'!$6:$6)),"")</f>
        <v>0</v>
      </c>
      <c r="E19" s="22" cm="1">
        <f t="array" aca="1" ref="E19" ca="1">IFERROR(INDIRECT("'"&amp;B19&amp;"'!d"&amp;ROW('Dagverblijf groep 1'!$5:$5)),"")</f>
        <v>0</v>
      </c>
      <c r="F19" s="19" t="str" cm="1">
        <f t="array" aca="1" ref="F19" ca="1">IFERROR(INDIRECT("'"&amp;B19&amp;"'!d"&amp;ROW('Dagverblijf groep 1'!$23:$23)),"")</f>
        <v/>
      </c>
      <c r="G19" s="21" t="str">
        <f ca="1">IFERROR(IF(F19&gt;0,INDEX(Lijsten!$F$3:$H$6,MATCH(F19,Lijsten!$F$3:$F$6,1),3),""),"")</f>
        <v/>
      </c>
      <c r="H19" s="25" t="str">
        <f ca="1">IFERROR(IF(F19&gt;0,INDEX(Lijsten!$F$3:$L$6,MATCH(F19,Lijsten!$F$3:$F$6,1),7),""),"")</f>
        <v/>
      </c>
    </row>
    <row r="20" spans="2:8" s="2" customFormat="1" x14ac:dyDescent="0.55000000000000004">
      <c r="B20" s="17" t="str">
        <f>Lijsten!O16</f>
        <v>Dagverblijf groep 15</v>
      </c>
      <c r="C20" s="21" cm="1">
        <f t="array" aca="1" ref="C20" ca="1">IFERROR(INDIRECT("'"&amp;B20&amp;"'!d"&amp;ROW('Dagverblijf groep 1'!$4:$4)),"")</f>
        <v>0</v>
      </c>
      <c r="D20" s="47" cm="1">
        <f t="array" aca="1" ref="D20" ca="1">IFERROR(INDIRECT("'"&amp;B20&amp;"'!d"&amp;ROW('Dagverblijf groep 1'!$6:$6)),"")</f>
        <v>0</v>
      </c>
      <c r="E20" s="22" cm="1">
        <f t="array" aca="1" ref="E20" ca="1">IFERROR(INDIRECT("'"&amp;B20&amp;"'!d"&amp;ROW('Dagverblijf groep 1'!$5:$5)),"")</f>
        <v>0</v>
      </c>
      <c r="F20" s="19" t="str" cm="1">
        <f t="array" aca="1" ref="F20" ca="1">IFERROR(INDIRECT("'"&amp;B20&amp;"'!d"&amp;ROW('Dagverblijf groep 1'!$23:$23)),"")</f>
        <v/>
      </c>
      <c r="G20" s="21" t="str">
        <f ca="1">IFERROR(IF(F20&gt;0,INDEX(Lijsten!$F$3:$H$6,MATCH(F20,Lijsten!$F$3:$F$6,1),3),""),"")</f>
        <v/>
      </c>
      <c r="H20" s="25" t="str">
        <f ca="1">IFERROR(IF(F20&gt;0,INDEX(Lijsten!$F$3:$L$6,MATCH(F20,Lijsten!$F$3:$F$6,1),7),""),"")</f>
        <v/>
      </c>
    </row>
    <row r="21" spans="2:8" s="2" customFormat="1" x14ac:dyDescent="0.55000000000000004">
      <c r="B21" s="17" t="str">
        <f>Lijsten!O17</f>
        <v>Dagverblijf groep 16</v>
      </c>
      <c r="C21" s="21" cm="1">
        <f t="array" aca="1" ref="C21" ca="1">IFERROR(INDIRECT("'"&amp;B21&amp;"'!d"&amp;ROW('Dagverblijf groep 1'!$4:$4)),"")</f>
        <v>0</v>
      </c>
      <c r="D21" s="47" cm="1">
        <f t="array" aca="1" ref="D21" ca="1">IFERROR(INDIRECT("'"&amp;B21&amp;"'!d"&amp;ROW('Dagverblijf groep 1'!$6:$6)),"")</f>
        <v>0</v>
      </c>
      <c r="E21" s="22" cm="1">
        <f t="array" aca="1" ref="E21" ca="1">IFERROR(INDIRECT("'"&amp;B21&amp;"'!d"&amp;ROW('Dagverblijf groep 1'!$5:$5)),"")</f>
        <v>0</v>
      </c>
      <c r="F21" s="19" t="str" cm="1">
        <f t="array" aca="1" ref="F21" ca="1">IFERROR(INDIRECT("'"&amp;B21&amp;"'!d"&amp;ROW('Dagverblijf groep 1'!$23:$23)),"")</f>
        <v/>
      </c>
      <c r="G21" s="21" t="str">
        <f ca="1">IFERROR(IF(F21&gt;0,INDEX(Lijsten!$F$3:$H$6,MATCH(F21,Lijsten!$F$3:$F$6,1),3),""),"")</f>
        <v/>
      </c>
      <c r="H21" s="25" t="str">
        <f ca="1">IFERROR(IF(F21&gt;0,INDEX(Lijsten!$F$3:$L$6,MATCH(F21,Lijsten!$F$3:$F$6,1),7),""),"")</f>
        <v/>
      </c>
    </row>
    <row r="22" spans="2:8" s="2" customFormat="1" x14ac:dyDescent="0.55000000000000004">
      <c r="B22" s="17" t="str">
        <f>Lijsten!O18</f>
        <v>Dagverblijf groep 17</v>
      </c>
      <c r="C22" s="21" cm="1">
        <f t="array" aca="1" ref="C22" ca="1">IFERROR(INDIRECT("'"&amp;B22&amp;"'!d"&amp;ROW('Dagverblijf groep 1'!$4:$4)),"")</f>
        <v>0</v>
      </c>
      <c r="D22" s="47" cm="1">
        <f t="array" aca="1" ref="D22" ca="1">IFERROR(INDIRECT("'"&amp;B22&amp;"'!d"&amp;ROW('Dagverblijf groep 1'!$6:$6)),"")</f>
        <v>0</v>
      </c>
      <c r="E22" s="22" cm="1">
        <f t="array" aca="1" ref="E22" ca="1">IFERROR(INDIRECT("'"&amp;B22&amp;"'!d"&amp;ROW('Dagverblijf groep 1'!$5:$5)),"")</f>
        <v>0</v>
      </c>
      <c r="F22" s="19" t="str" cm="1">
        <f t="array" aca="1" ref="F22" ca="1">IFERROR(INDIRECT("'"&amp;B22&amp;"'!d"&amp;ROW('Dagverblijf groep 1'!$23:$23)),"")</f>
        <v/>
      </c>
      <c r="G22" s="21" t="str">
        <f ca="1">IFERROR(IF(F22&gt;0,INDEX(Lijsten!$F$3:$H$6,MATCH(F22,Lijsten!$F$3:$F$6,1),3),""),"")</f>
        <v/>
      </c>
      <c r="H22" s="25" t="str">
        <f ca="1">IFERROR(IF(F22&gt;0,INDEX(Lijsten!$F$3:$L$6,MATCH(F22,Lijsten!$F$3:$F$6,1),7),""),"")</f>
        <v/>
      </c>
    </row>
    <row r="23" spans="2:8" s="2" customFormat="1" x14ac:dyDescent="0.55000000000000004">
      <c r="B23" s="17" t="str">
        <f>Lijsten!O19</f>
        <v>Dagverblijf groep 18</v>
      </c>
      <c r="C23" s="21" cm="1">
        <f t="array" aca="1" ref="C23" ca="1">IFERROR(INDIRECT("'"&amp;B23&amp;"'!d"&amp;ROW('Dagverblijf groep 1'!$4:$4)),"")</f>
        <v>0</v>
      </c>
      <c r="D23" s="47" cm="1">
        <f t="array" aca="1" ref="D23" ca="1">IFERROR(INDIRECT("'"&amp;B23&amp;"'!d"&amp;ROW('Dagverblijf groep 1'!$6:$6)),"")</f>
        <v>0</v>
      </c>
      <c r="E23" s="22" cm="1">
        <f t="array" aca="1" ref="E23" ca="1">IFERROR(INDIRECT("'"&amp;B23&amp;"'!d"&amp;ROW('Dagverblijf groep 1'!$5:$5)),"")</f>
        <v>0</v>
      </c>
      <c r="F23" s="19" t="str" cm="1">
        <f t="array" aca="1" ref="F23" ca="1">IFERROR(INDIRECT("'"&amp;B23&amp;"'!d"&amp;ROW('Dagverblijf groep 1'!$23:$23)),"")</f>
        <v/>
      </c>
      <c r="G23" s="21" t="str">
        <f ca="1">IFERROR(IF(F23&gt;0,INDEX(Lijsten!$F$3:$H$6,MATCH(F23,Lijsten!$F$3:$F$6,1),3),""),"")</f>
        <v/>
      </c>
      <c r="H23" s="25" t="str">
        <f ca="1">IFERROR(IF(F23&gt;0,INDEX(Lijsten!$F$3:$L$6,MATCH(F23,Lijsten!$F$3:$F$6,1),7),""),"")</f>
        <v/>
      </c>
    </row>
    <row r="24" spans="2:8" s="2" customFormat="1" x14ac:dyDescent="0.55000000000000004">
      <c r="B24" s="17" t="str">
        <f>Lijsten!O20</f>
        <v>Dagverblijf groep 19</v>
      </c>
      <c r="C24" s="21" cm="1">
        <f t="array" aca="1" ref="C24" ca="1">IFERROR(INDIRECT("'"&amp;B24&amp;"'!d"&amp;ROW('Dagverblijf groep 1'!$4:$4)),"")</f>
        <v>0</v>
      </c>
      <c r="D24" s="47" cm="1">
        <f t="array" aca="1" ref="D24" ca="1">IFERROR(INDIRECT("'"&amp;B24&amp;"'!d"&amp;ROW('Dagverblijf groep 1'!$6:$6)),"")</f>
        <v>0</v>
      </c>
      <c r="E24" s="22" cm="1">
        <f t="array" aca="1" ref="E24" ca="1">IFERROR(INDIRECT("'"&amp;B24&amp;"'!d"&amp;ROW('Dagverblijf groep 1'!$5:$5)),"")</f>
        <v>0</v>
      </c>
      <c r="F24" s="19" t="str" cm="1">
        <f t="array" aca="1" ref="F24" ca="1">IFERROR(INDIRECT("'"&amp;B24&amp;"'!d"&amp;ROW('Dagverblijf groep 1'!$23:$23)),"")</f>
        <v/>
      </c>
      <c r="G24" s="21" t="str">
        <f ca="1">IFERROR(IF(F24&gt;0,INDEX(Lijsten!$F$3:$H$6,MATCH(F24,Lijsten!$F$3:$F$6,1),3),""),"")</f>
        <v/>
      </c>
      <c r="H24" s="25" t="str">
        <f ca="1">IFERROR(IF(F24&gt;0,INDEX(Lijsten!$F$3:$L$6,MATCH(F24,Lijsten!$F$3:$F$6,1),7),""),"")</f>
        <v/>
      </c>
    </row>
    <row r="25" spans="2:8" s="2" customFormat="1" x14ac:dyDescent="0.55000000000000004">
      <c r="B25" s="17" t="str">
        <f>Lijsten!O21</f>
        <v>Dagverblijf groep 20</v>
      </c>
      <c r="C25" s="21" cm="1">
        <f t="array" aca="1" ref="C25" ca="1">IFERROR(INDIRECT("'"&amp;B25&amp;"'!d"&amp;ROW('Dagverblijf groep 1'!$4:$4)),"")</f>
        <v>0</v>
      </c>
      <c r="D25" s="47" cm="1">
        <f t="array" aca="1" ref="D25" ca="1">IFERROR(INDIRECT("'"&amp;B25&amp;"'!d"&amp;ROW('Dagverblijf groep 1'!$6:$6)),"")</f>
        <v>0</v>
      </c>
      <c r="E25" s="22" cm="1">
        <f t="array" aca="1" ref="E25" ca="1">IFERROR(INDIRECT("'"&amp;B25&amp;"'!d"&amp;ROW('Dagverblijf groep 1'!$5:$5)),"")</f>
        <v>0</v>
      </c>
      <c r="F25" s="19" t="str" cm="1">
        <f t="array" aca="1" ref="F25" ca="1">IFERROR(INDIRECT("'"&amp;B25&amp;"'!d"&amp;ROW('Dagverblijf groep 1'!$23:$23)),"")</f>
        <v/>
      </c>
      <c r="G25" s="21" t="str">
        <f ca="1">IFERROR(IF(F25&gt;0,INDEX(Lijsten!$F$3:$H$6,MATCH(F25,Lijsten!$F$3:$F$6,1),3),""),"")</f>
        <v/>
      </c>
      <c r="H25" s="25" t="str">
        <f ca="1">IFERROR(IF(F25&gt;0,INDEX(Lijsten!$F$3:$L$6,MATCH(F25,Lijsten!$F$3:$F$6,1),7),""),"")</f>
        <v/>
      </c>
    </row>
    <row r="26" spans="2:8" s="2" customFormat="1" x14ac:dyDescent="0.55000000000000004">
      <c r="B26" s="17" t="str">
        <f>Lijsten!O22</f>
        <v>Dagverblijf groep 21</v>
      </c>
      <c r="C26" s="21" cm="1">
        <f t="array" aca="1" ref="C26" ca="1">IFERROR(INDIRECT("'"&amp;B26&amp;"'!d"&amp;ROW('Dagverblijf groep 1'!$4:$4)),"")</f>
        <v>0</v>
      </c>
      <c r="D26" s="47" cm="1">
        <f t="array" aca="1" ref="D26" ca="1">IFERROR(INDIRECT("'"&amp;B26&amp;"'!d"&amp;ROW('Dagverblijf groep 1'!$6:$6)),"")</f>
        <v>0</v>
      </c>
      <c r="E26" s="22" cm="1">
        <f t="array" aca="1" ref="E26" ca="1">IFERROR(INDIRECT("'"&amp;B26&amp;"'!d"&amp;ROW('Dagverblijf groep 1'!$5:$5)),"")</f>
        <v>0</v>
      </c>
      <c r="F26" s="19" t="str" cm="1">
        <f t="array" aca="1" ref="F26" ca="1">IFERROR(INDIRECT("'"&amp;B26&amp;"'!d"&amp;ROW('Dagverblijf groep 1'!$23:$23)),"")</f>
        <v/>
      </c>
      <c r="G26" s="21" t="str">
        <f ca="1">IFERROR(IF(F26&gt;0,INDEX(Lijsten!$F$3:$H$6,MATCH(F26,Lijsten!$F$3:$F$6,1),3),""),"")</f>
        <v/>
      </c>
      <c r="H26" s="25" t="str">
        <f ca="1">IFERROR(IF(F26&gt;0,INDEX(Lijsten!$F$3:$L$6,MATCH(F26,Lijsten!$F$3:$F$6,1),7),""),"")</f>
        <v/>
      </c>
    </row>
    <row r="27" spans="2:8" s="2" customFormat="1" x14ac:dyDescent="0.55000000000000004">
      <c r="B27" s="17" t="str">
        <f>Lijsten!O23</f>
        <v>Dagverblijf groep 22</v>
      </c>
      <c r="C27" s="21" cm="1">
        <f t="array" aca="1" ref="C27" ca="1">IFERROR(INDIRECT("'"&amp;B27&amp;"'!d"&amp;ROW('Dagverblijf groep 1'!$4:$4)),"")</f>
        <v>0</v>
      </c>
      <c r="D27" s="47" cm="1">
        <f t="array" aca="1" ref="D27" ca="1">IFERROR(INDIRECT("'"&amp;B27&amp;"'!d"&amp;ROW('Dagverblijf groep 1'!$6:$6)),"")</f>
        <v>0</v>
      </c>
      <c r="E27" s="22" cm="1">
        <f t="array" aca="1" ref="E27" ca="1">IFERROR(INDIRECT("'"&amp;B27&amp;"'!d"&amp;ROW('Dagverblijf groep 1'!$5:$5)),"")</f>
        <v>0</v>
      </c>
      <c r="F27" s="19" t="str" cm="1">
        <f t="array" aca="1" ref="F27" ca="1">IFERROR(INDIRECT("'"&amp;B27&amp;"'!d"&amp;ROW('Dagverblijf groep 1'!$23:$23)),"")</f>
        <v/>
      </c>
      <c r="G27" s="21" t="str">
        <f ca="1">IFERROR(IF(F27&gt;0,INDEX(Lijsten!$F$3:$H$6,MATCH(F27,Lijsten!$F$3:$F$6,1),3),""),"")</f>
        <v/>
      </c>
      <c r="H27" s="25" t="str">
        <f ca="1">IFERROR(IF(F27&gt;0,INDEX(Lijsten!$F$3:$L$6,MATCH(F27,Lijsten!$F$3:$F$6,1),7),""),"")</f>
        <v/>
      </c>
    </row>
    <row r="28" spans="2:8" s="2" customFormat="1" x14ac:dyDescent="0.55000000000000004">
      <c r="B28" s="17" t="str">
        <f>Lijsten!O24</f>
        <v>Dagverblijf groep 23</v>
      </c>
      <c r="C28" s="21" cm="1">
        <f t="array" aca="1" ref="C28" ca="1">IFERROR(INDIRECT("'"&amp;B28&amp;"'!d"&amp;ROW('Dagverblijf groep 1'!$4:$4)),"")</f>
        <v>0</v>
      </c>
      <c r="D28" s="47" cm="1">
        <f t="array" aca="1" ref="D28" ca="1">IFERROR(INDIRECT("'"&amp;B28&amp;"'!d"&amp;ROW('Dagverblijf groep 1'!$6:$6)),"")</f>
        <v>0</v>
      </c>
      <c r="E28" s="22" cm="1">
        <f t="array" aca="1" ref="E28" ca="1">IFERROR(INDIRECT("'"&amp;B28&amp;"'!d"&amp;ROW('Dagverblijf groep 1'!$5:$5)),"")</f>
        <v>0</v>
      </c>
      <c r="F28" s="19" t="str" cm="1">
        <f t="array" aca="1" ref="F28" ca="1">IFERROR(INDIRECT("'"&amp;B28&amp;"'!d"&amp;ROW('Dagverblijf groep 1'!$23:$23)),"")</f>
        <v/>
      </c>
      <c r="G28" s="21" t="str">
        <f ca="1">IFERROR(IF(F28&gt;0,INDEX(Lijsten!$F$3:$H$6,MATCH(F28,Lijsten!$F$3:$F$6,1),3),""),"")</f>
        <v/>
      </c>
      <c r="H28" s="25" t="str">
        <f ca="1">IFERROR(IF(F28&gt;0,INDEX(Lijsten!$F$3:$L$6,MATCH(F28,Lijsten!$F$3:$F$6,1),7),""),"")</f>
        <v/>
      </c>
    </row>
    <row r="29" spans="2:8" s="2" customFormat="1" x14ac:dyDescent="0.55000000000000004">
      <c r="B29" s="17" t="str">
        <f>Lijsten!O25</f>
        <v>Dagverblijf groep 24</v>
      </c>
      <c r="C29" s="21" cm="1">
        <f t="array" aca="1" ref="C29" ca="1">IFERROR(INDIRECT("'"&amp;B29&amp;"'!d"&amp;ROW('Dagverblijf groep 1'!$4:$4)),"")</f>
        <v>0</v>
      </c>
      <c r="D29" s="47" cm="1">
        <f t="array" aca="1" ref="D29" ca="1">IFERROR(INDIRECT("'"&amp;B29&amp;"'!d"&amp;ROW('Dagverblijf groep 1'!$6:$6)),"")</f>
        <v>0</v>
      </c>
      <c r="E29" s="22" cm="1">
        <f t="array" aca="1" ref="E29" ca="1">IFERROR(INDIRECT("'"&amp;B29&amp;"'!d"&amp;ROW('Dagverblijf groep 1'!$5:$5)),"")</f>
        <v>0</v>
      </c>
      <c r="F29" s="19" t="str" cm="1">
        <f t="array" aca="1" ref="F29" ca="1">IFERROR(INDIRECT("'"&amp;B29&amp;"'!d"&amp;ROW('Dagverblijf groep 1'!$23:$23)),"")</f>
        <v/>
      </c>
      <c r="G29" s="21" t="str">
        <f ca="1">IFERROR(IF(F29&gt;0,INDEX(Lijsten!$F$3:$H$6,MATCH(F29,Lijsten!$F$3:$F$6,1),3),""),"")</f>
        <v/>
      </c>
      <c r="H29" s="25" t="str">
        <f ca="1">IFERROR(IF(F29&gt;0,INDEX(Lijsten!$F$3:$L$6,MATCH(F29,Lijsten!$F$3:$F$6,1),7),""),"")</f>
        <v/>
      </c>
    </row>
    <row r="30" spans="2:8" s="2" customFormat="1" x14ac:dyDescent="0.55000000000000004">
      <c r="B30" s="17" t="str">
        <f>Lijsten!O26</f>
        <v>Dagverblijf groep 25</v>
      </c>
      <c r="C30" s="21" cm="1">
        <f t="array" aca="1" ref="C30" ca="1">IFERROR(INDIRECT("'"&amp;B30&amp;"'!d"&amp;ROW('Dagverblijf groep 1'!$4:$4)),"")</f>
        <v>0</v>
      </c>
      <c r="D30" s="47" cm="1">
        <f t="array" aca="1" ref="D30" ca="1">IFERROR(INDIRECT("'"&amp;B30&amp;"'!d"&amp;ROW('Dagverblijf groep 1'!$6:$6)),"")</f>
        <v>0</v>
      </c>
      <c r="E30" s="22" cm="1">
        <f t="array" aca="1" ref="E30" ca="1">IFERROR(INDIRECT("'"&amp;B30&amp;"'!d"&amp;ROW('Dagverblijf groep 1'!$5:$5)),"")</f>
        <v>0</v>
      </c>
      <c r="F30" s="19" t="str" cm="1">
        <f t="array" aca="1" ref="F30" ca="1">IFERROR(INDIRECT("'"&amp;B30&amp;"'!d"&amp;ROW('Dagverblijf groep 1'!$23:$23)),"")</f>
        <v/>
      </c>
      <c r="G30" s="21" t="str">
        <f ca="1">IFERROR(IF(F30&gt;0,INDEX(Lijsten!$F$3:$H$6,MATCH(F30,Lijsten!$F$3:$F$6,1),3),""),"")</f>
        <v/>
      </c>
      <c r="H30" s="25" t="str">
        <f ca="1">IFERROR(IF(F30&gt;0,INDEX(Lijsten!$F$3:$L$6,MATCH(F30,Lijsten!$F$3:$F$6,1),7),""),"")</f>
        <v/>
      </c>
    </row>
    <row r="31" spans="2:8" s="2" customFormat="1" x14ac:dyDescent="0.55000000000000004">
      <c r="B31" s="17" t="str">
        <f>Lijsten!O27</f>
        <v>Dagverblijf groep 26</v>
      </c>
      <c r="C31" s="21" cm="1">
        <f t="array" aca="1" ref="C31" ca="1">IFERROR(INDIRECT("'"&amp;B31&amp;"'!d"&amp;ROW('Dagverblijf groep 1'!$4:$4)),"")</f>
        <v>0</v>
      </c>
      <c r="D31" s="47" cm="1">
        <f t="array" aca="1" ref="D31" ca="1">IFERROR(INDIRECT("'"&amp;B31&amp;"'!d"&amp;ROW('Dagverblijf groep 1'!$6:$6)),"")</f>
        <v>0</v>
      </c>
      <c r="E31" s="22" cm="1">
        <f t="array" aca="1" ref="E31" ca="1">IFERROR(INDIRECT("'"&amp;B31&amp;"'!d"&amp;ROW('Dagverblijf groep 1'!$5:$5)),"")</f>
        <v>0</v>
      </c>
      <c r="F31" s="19" t="str" cm="1">
        <f t="array" aca="1" ref="F31" ca="1">IFERROR(INDIRECT("'"&amp;B31&amp;"'!d"&amp;ROW('Dagverblijf groep 1'!$23:$23)),"")</f>
        <v/>
      </c>
      <c r="G31" s="21" t="str">
        <f ca="1">IFERROR(IF(F31&gt;0,INDEX(Lijsten!$F$3:$H$6,MATCH(F31,Lijsten!$F$3:$F$6,1),3),""),"")</f>
        <v/>
      </c>
      <c r="H31" s="25" t="str">
        <f ca="1">IFERROR(IF(F31&gt;0,INDEX(Lijsten!$F$3:$L$6,MATCH(F31,Lijsten!$F$3:$F$6,1),7),""),"")</f>
        <v/>
      </c>
    </row>
    <row r="32" spans="2:8" s="2" customFormat="1" x14ac:dyDescent="0.55000000000000004">
      <c r="B32" s="17" t="str">
        <f>Lijsten!O28</f>
        <v>Dagverblijf groep 27</v>
      </c>
      <c r="C32" s="21" cm="1">
        <f t="array" aca="1" ref="C32" ca="1">IFERROR(INDIRECT("'"&amp;B32&amp;"'!d"&amp;ROW('Dagverblijf groep 1'!$4:$4)),"")</f>
        <v>0</v>
      </c>
      <c r="D32" s="47" cm="1">
        <f t="array" aca="1" ref="D32" ca="1">IFERROR(INDIRECT("'"&amp;B32&amp;"'!d"&amp;ROW('Dagverblijf groep 1'!$6:$6)),"")</f>
        <v>0</v>
      </c>
      <c r="E32" s="22" cm="1">
        <f t="array" aca="1" ref="E32" ca="1">IFERROR(INDIRECT("'"&amp;B32&amp;"'!d"&amp;ROW('Dagverblijf groep 1'!$5:$5)),"")</f>
        <v>0</v>
      </c>
      <c r="F32" s="19" t="str" cm="1">
        <f t="array" aca="1" ref="F32" ca="1">IFERROR(INDIRECT("'"&amp;B32&amp;"'!d"&amp;ROW('Dagverblijf groep 1'!$23:$23)),"")</f>
        <v/>
      </c>
      <c r="G32" s="21" t="str">
        <f ca="1">IFERROR(IF(F32&gt;0,INDEX(Lijsten!$F$3:$H$6,MATCH(F32,Lijsten!$F$3:$F$6,1),3),""),"")</f>
        <v/>
      </c>
      <c r="H32" s="25" t="str">
        <f ca="1">IFERROR(IF(F32&gt;0,INDEX(Lijsten!$F$3:$L$6,MATCH(F32,Lijsten!$F$3:$F$6,1),7),""),"")</f>
        <v/>
      </c>
    </row>
    <row r="33" spans="2:8" s="2" customFormat="1" x14ac:dyDescent="0.55000000000000004">
      <c r="B33" s="17" t="str">
        <f>Lijsten!O29</f>
        <v>Dagverblijf groep 28</v>
      </c>
      <c r="C33" s="21" cm="1">
        <f t="array" aca="1" ref="C33" ca="1">IFERROR(INDIRECT("'"&amp;B33&amp;"'!d"&amp;ROW('Dagverblijf groep 1'!$4:$4)),"")</f>
        <v>0</v>
      </c>
      <c r="D33" s="47" cm="1">
        <f t="array" aca="1" ref="D33" ca="1">IFERROR(INDIRECT("'"&amp;B33&amp;"'!d"&amp;ROW('Dagverblijf groep 1'!$6:$6)),"")</f>
        <v>0</v>
      </c>
      <c r="E33" s="22" cm="1">
        <f t="array" aca="1" ref="E33" ca="1">IFERROR(INDIRECT("'"&amp;B33&amp;"'!d"&amp;ROW('Dagverblijf groep 1'!$5:$5)),"")</f>
        <v>0</v>
      </c>
      <c r="F33" s="19" t="str" cm="1">
        <f t="array" aca="1" ref="F33" ca="1">IFERROR(INDIRECT("'"&amp;B33&amp;"'!d"&amp;ROW('Dagverblijf groep 1'!$23:$23)),"")</f>
        <v/>
      </c>
      <c r="G33" s="21" t="str">
        <f ca="1">IFERROR(IF(F33&gt;0,INDEX(Lijsten!$F$3:$H$6,MATCH(F33,Lijsten!$F$3:$F$6,1),3),""),"")</f>
        <v/>
      </c>
      <c r="H33" s="25" t="str">
        <f ca="1">IFERROR(IF(F33&gt;0,INDEX(Lijsten!$F$3:$L$6,MATCH(F33,Lijsten!$F$3:$F$6,1),7),""),"")</f>
        <v/>
      </c>
    </row>
    <row r="34" spans="2:8" s="2" customFormat="1" x14ac:dyDescent="0.55000000000000004">
      <c r="B34" s="17" t="str">
        <f>Lijsten!O30</f>
        <v>Dagverblijf groep 29</v>
      </c>
      <c r="C34" s="21" cm="1">
        <f t="array" aca="1" ref="C34" ca="1">IFERROR(INDIRECT("'"&amp;B34&amp;"'!d"&amp;ROW('Dagverblijf groep 1'!$4:$4)),"")</f>
        <v>0</v>
      </c>
      <c r="D34" s="47" cm="1">
        <f t="array" aca="1" ref="D34" ca="1">IFERROR(INDIRECT("'"&amp;B34&amp;"'!d"&amp;ROW('Dagverblijf groep 1'!$6:$6)),"")</f>
        <v>0</v>
      </c>
      <c r="E34" s="22" cm="1">
        <f t="array" aca="1" ref="E34" ca="1">IFERROR(INDIRECT("'"&amp;B34&amp;"'!d"&amp;ROW('Dagverblijf groep 1'!$5:$5)),"")</f>
        <v>0</v>
      </c>
      <c r="F34" s="19" t="str" cm="1">
        <f t="array" aca="1" ref="F34" ca="1">IFERROR(INDIRECT("'"&amp;B34&amp;"'!d"&amp;ROW('Dagverblijf groep 1'!$23:$23)),"")</f>
        <v/>
      </c>
      <c r="G34" s="21" t="str">
        <f ca="1">IFERROR(IF(F34&gt;0,INDEX(Lijsten!$F$3:$H$6,MATCH(F34,Lijsten!$F$3:$F$6,1),3),""),"")</f>
        <v/>
      </c>
      <c r="H34" s="25" t="str">
        <f ca="1">IFERROR(IF(F34&gt;0,INDEX(Lijsten!$F$3:$L$6,MATCH(F34,Lijsten!$F$3:$F$6,1),7),""),"")</f>
        <v/>
      </c>
    </row>
    <row r="35" spans="2:8" s="2" customFormat="1" x14ac:dyDescent="0.55000000000000004">
      <c r="B35" s="17" t="str">
        <f>Lijsten!O31</f>
        <v>Dagverblijf groep 30</v>
      </c>
      <c r="C35" s="21" cm="1">
        <f t="array" aca="1" ref="C35" ca="1">IFERROR(INDIRECT("'"&amp;B35&amp;"'!d"&amp;ROW('Dagverblijf groep 1'!$4:$4)),"")</f>
        <v>0</v>
      </c>
      <c r="D35" s="47" cm="1">
        <f t="array" aca="1" ref="D35" ca="1">IFERROR(INDIRECT("'"&amp;B35&amp;"'!d"&amp;ROW('Dagverblijf groep 1'!$6:$6)),"")</f>
        <v>0</v>
      </c>
      <c r="E35" s="22" cm="1">
        <f t="array" aca="1" ref="E35" ca="1">IFERROR(INDIRECT("'"&amp;B35&amp;"'!d"&amp;ROW('Dagverblijf groep 1'!$5:$5)),"")</f>
        <v>0</v>
      </c>
      <c r="F35" s="19" t="str" cm="1">
        <f t="array" aca="1" ref="F35" ca="1">IFERROR(INDIRECT("'"&amp;B35&amp;"'!d"&amp;ROW('Dagverblijf groep 1'!$23:$23)),"")</f>
        <v/>
      </c>
      <c r="G35" s="21" t="str">
        <f ca="1">IFERROR(IF(F35&gt;0,INDEX(Lijsten!$F$3:$H$6,MATCH(F35,Lijsten!$F$3:$F$6,1),3),""),"")</f>
        <v/>
      </c>
      <c r="H35" s="25" t="str">
        <f ca="1">IFERROR(IF(F35&gt;0,INDEX(Lijsten!$F$3:$L$6,MATCH(F35,Lijsten!$F$3:$F$6,1),7),""),"")</f>
        <v/>
      </c>
    </row>
    <row r="36" spans="2:8" s="2" customFormat="1" x14ac:dyDescent="0.55000000000000004">
      <c r="B36" s="17" t="str">
        <f>Lijsten!O32</f>
        <v>Dagverblijf groep 31</v>
      </c>
      <c r="C36" s="21" cm="1">
        <f t="array" aca="1" ref="C36" ca="1">IFERROR(INDIRECT("'"&amp;B36&amp;"'!d"&amp;ROW('Dagverblijf groep 1'!$4:$4)),"")</f>
        <v>0</v>
      </c>
      <c r="D36" s="47" cm="1">
        <f t="array" aca="1" ref="D36" ca="1">IFERROR(INDIRECT("'"&amp;B36&amp;"'!d"&amp;ROW('Dagverblijf groep 1'!$6:$6)),"")</f>
        <v>0</v>
      </c>
      <c r="E36" s="22" cm="1">
        <f t="array" aca="1" ref="E36" ca="1">IFERROR(INDIRECT("'"&amp;B36&amp;"'!d"&amp;ROW('Dagverblijf groep 1'!$5:$5)),"")</f>
        <v>0</v>
      </c>
      <c r="F36" s="19" t="str" cm="1">
        <f t="array" aca="1" ref="F36" ca="1">IFERROR(INDIRECT("'"&amp;B36&amp;"'!d"&amp;ROW('Dagverblijf groep 1'!$23:$23)),"")</f>
        <v/>
      </c>
      <c r="G36" s="21" t="str">
        <f ca="1">IFERROR(IF(F36&gt;0,INDEX(Lijsten!$F$3:$H$6,MATCH(F36,Lijsten!$F$3:$F$6,1),3),""),"")</f>
        <v/>
      </c>
      <c r="H36" s="25" t="str">
        <f ca="1">IFERROR(IF(F36&gt;0,INDEX(Lijsten!$F$3:$L$6,MATCH(F36,Lijsten!$F$3:$F$6,1),7),""),"")</f>
        <v/>
      </c>
    </row>
    <row r="37" spans="2:8" s="2" customFormat="1" x14ac:dyDescent="0.55000000000000004">
      <c r="B37" s="17" t="str">
        <f>Lijsten!O33</f>
        <v>Dagverblijf groep 32</v>
      </c>
      <c r="C37" s="21" cm="1">
        <f t="array" aca="1" ref="C37" ca="1">IFERROR(INDIRECT("'"&amp;B37&amp;"'!d"&amp;ROW('Dagverblijf groep 1'!$4:$4)),"")</f>
        <v>0</v>
      </c>
      <c r="D37" s="47" cm="1">
        <f t="array" aca="1" ref="D37" ca="1">IFERROR(INDIRECT("'"&amp;B37&amp;"'!d"&amp;ROW('Dagverblijf groep 1'!$6:$6)),"")</f>
        <v>0</v>
      </c>
      <c r="E37" s="22" cm="1">
        <f t="array" aca="1" ref="E37" ca="1">IFERROR(INDIRECT("'"&amp;B37&amp;"'!d"&amp;ROW('Dagverblijf groep 1'!$5:$5)),"")</f>
        <v>0</v>
      </c>
      <c r="F37" s="19" t="str" cm="1">
        <f t="array" aca="1" ref="F37" ca="1">IFERROR(INDIRECT("'"&amp;B37&amp;"'!d"&amp;ROW('Dagverblijf groep 1'!$23:$23)),"")</f>
        <v/>
      </c>
      <c r="G37" s="21" t="str">
        <f ca="1">IFERROR(IF(F37&gt;0,INDEX(Lijsten!$F$3:$H$6,MATCH(F37,Lijsten!$F$3:$F$6,1),3),""),"")</f>
        <v/>
      </c>
      <c r="H37" s="25" t="str">
        <f ca="1">IFERROR(IF(F37&gt;0,INDEX(Lijsten!$F$3:$L$6,MATCH(F37,Lijsten!$F$3:$F$6,1),7),""),"")</f>
        <v/>
      </c>
    </row>
    <row r="38" spans="2:8" s="2" customFormat="1" x14ac:dyDescent="0.55000000000000004">
      <c r="B38" s="17" t="str">
        <f>Lijsten!O34</f>
        <v>Dagverblijf groep 33</v>
      </c>
      <c r="C38" s="21" cm="1">
        <f t="array" aca="1" ref="C38" ca="1">IFERROR(INDIRECT("'"&amp;B38&amp;"'!d"&amp;ROW('Dagverblijf groep 1'!$4:$4)),"")</f>
        <v>0</v>
      </c>
      <c r="D38" s="47" cm="1">
        <f t="array" aca="1" ref="D38" ca="1">IFERROR(INDIRECT("'"&amp;B38&amp;"'!d"&amp;ROW('Dagverblijf groep 1'!$6:$6)),"")</f>
        <v>0</v>
      </c>
      <c r="E38" s="22" cm="1">
        <f t="array" aca="1" ref="E38" ca="1">IFERROR(INDIRECT("'"&amp;B38&amp;"'!d"&amp;ROW('Dagverblijf groep 1'!$5:$5)),"")</f>
        <v>0</v>
      </c>
      <c r="F38" s="19" t="str" cm="1">
        <f t="array" aca="1" ref="F38" ca="1">IFERROR(INDIRECT("'"&amp;B38&amp;"'!d"&amp;ROW('Dagverblijf groep 1'!$23:$23)),"")</f>
        <v/>
      </c>
      <c r="G38" s="21" t="str">
        <f ca="1">IFERROR(IF(F38&gt;0,INDEX(Lijsten!$F$3:$H$6,MATCH(F38,Lijsten!$F$3:$F$6,1),3),""),"")</f>
        <v/>
      </c>
      <c r="H38" s="25" t="str">
        <f ca="1">IFERROR(IF(F38&gt;0,INDEX(Lijsten!$F$3:$L$6,MATCH(F38,Lijsten!$F$3:$F$6,1),7),""),"")</f>
        <v/>
      </c>
    </row>
    <row r="39" spans="2:8" s="2" customFormat="1" x14ac:dyDescent="0.55000000000000004">
      <c r="B39" s="17" t="str">
        <f>Lijsten!O35</f>
        <v>Dagverblijf groep 34</v>
      </c>
      <c r="C39" s="21" cm="1">
        <f t="array" aca="1" ref="C39" ca="1">IFERROR(INDIRECT("'"&amp;B39&amp;"'!d"&amp;ROW('Dagverblijf groep 1'!$4:$4)),"")</f>
        <v>0</v>
      </c>
      <c r="D39" s="47" cm="1">
        <f t="array" aca="1" ref="D39" ca="1">IFERROR(INDIRECT("'"&amp;B39&amp;"'!d"&amp;ROW('Dagverblijf groep 1'!$6:$6)),"")</f>
        <v>0</v>
      </c>
      <c r="E39" s="22" cm="1">
        <f t="array" aca="1" ref="E39" ca="1">IFERROR(INDIRECT("'"&amp;B39&amp;"'!d"&amp;ROW('Dagverblijf groep 1'!$5:$5)),"")</f>
        <v>0</v>
      </c>
      <c r="F39" s="19" t="str" cm="1">
        <f t="array" aca="1" ref="F39" ca="1">IFERROR(INDIRECT("'"&amp;B39&amp;"'!d"&amp;ROW('Dagverblijf groep 1'!$23:$23)),"")</f>
        <v/>
      </c>
      <c r="G39" s="21" t="str">
        <f ca="1">IFERROR(IF(F39&gt;0,INDEX(Lijsten!$F$3:$H$6,MATCH(F39,Lijsten!$F$3:$F$6,1),3),""),"")</f>
        <v/>
      </c>
      <c r="H39" s="25" t="str">
        <f ca="1">IFERROR(IF(F39&gt;0,INDEX(Lijsten!$F$3:$L$6,MATCH(F39,Lijsten!$F$3:$F$6,1),7),""),"")</f>
        <v/>
      </c>
    </row>
    <row r="40" spans="2:8" s="2" customFormat="1" x14ac:dyDescent="0.55000000000000004">
      <c r="B40" s="17" t="str">
        <f>Lijsten!O36</f>
        <v>Dagverblijf groep 35</v>
      </c>
      <c r="C40" s="21" cm="1">
        <f t="array" aca="1" ref="C40" ca="1">IFERROR(INDIRECT("'"&amp;B40&amp;"'!d"&amp;ROW('Dagverblijf groep 1'!$4:$4)),"")</f>
        <v>0</v>
      </c>
      <c r="D40" s="47" cm="1">
        <f t="array" aca="1" ref="D40" ca="1">IFERROR(INDIRECT("'"&amp;B40&amp;"'!d"&amp;ROW('Dagverblijf groep 1'!$6:$6)),"")</f>
        <v>0</v>
      </c>
      <c r="E40" s="22" cm="1">
        <f t="array" aca="1" ref="E40" ca="1">IFERROR(INDIRECT("'"&amp;B40&amp;"'!d"&amp;ROW('Dagverblijf groep 1'!$5:$5)),"")</f>
        <v>0</v>
      </c>
      <c r="F40" s="19" t="str" cm="1">
        <f t="array" aca="1" ref="F40" ca="1">IFERROR(INDIRECT("'"&amp;B40&amp;"'!d"&amp;ROW('Dagverblijf groep 1'!$23:$23)),"")</f>
        <v/>
      </c>
      <c r="G40" s="21" t="str">
        <f ca="1">IFERROR(IF(F40&gt;0,INDEX(Lijsten!$F$3:$H$6,MATCH(F40,Lijsten!$F$3:$F$6,1),3),""),"")</f>
        <v/>
      </c>
      <c r="H40" s="25" t="str">
        <f ca="1">IFERROR(IF(F40&gt;0,INDEX(Lijsten!$F$3:$L$6,MATCH(F40,Lijsten!$F$3:$F$6,1),7),""),"")</f>
        <v/>
      </c>
    </row>
    <row r="41" spans="2:8" s="2" customFormat="1" x14ac:dyDescent="0.55000000000000004">
      <c r="B41" s="17" t="str">
        <f>Lijsten!O37</f>
        <v>Dagverblijf groep 36</v>
      </c>
      <c r="C41" s="21" cm="1">
        <f t="array" aca="1" ref="C41" ca="1">IFERROR(INDIRECT("'"&amp;B41&amp;"'!d"&amp;ROW('Dagverblijf groep 1'!$4:$4)),"")</f>
        <v>0</v>
      </c>
      <c r="D41" s="47" cm="1">
        <f t="array" aca="1" ref="D41" ca="1">IFERROR(INDIRECT("'"&amp;B41&amp;"'!d"&amp;ROW('Dagverblijf groep 1'!$6:$6)),"")</f>
        <v>0</v>
      </c>
      <c r="E41" s="22" cm="1">
        <f t="array" aca="1" ref="E41" ca="1">IFERROR(INDIRECT("'"&amp;B41&amp;"'!d"&amp;ROW('Dagverblijf groep 1'!$5:$5)),"")</f>
        <v>0</v>
      </c>
      <c r="F41" s="19" t="str" cm="1">
        <f t="array" aca="1" ref="F41" ca="1">IFERROR(INDIRECT("'"&amp;B41&amp;"'!d"&amp;ROW('Dagverblijf groep 1'!$23:$23)),"")</f>
        <v/>
      </c>
      <c r="G41" s="21" t="str">
        <f ca="1">IFERROR(IF(F41&gt;0,INDEX(Lijsten!$F$3:$H$6,MATCH(F41,Lijsten!$F$3:$F$6,1),3),""),"")</f>
        <v/>
      </c>
      <c r="H41" s="25" t="str">
        <f ca="1">IFERROR(IF(F41&gt;0,INDEX(Lijsten!$F$3:$L$6,MATCH(F41,Lijsten!$F$3:$F$6,1),7),""),"")</f>
        <v/>
      </c>
    </row>
    <row r="42" spans="2:8" x14ac:dyDescent="0.55000000000000004">
      <c r="B42" s="17" t="str">
        <f>Lijsten!O38</f>
        <v>Dagverblijf groep 37</v>
      </c>
      <c r="C42" s="21" cm="1">
        <f t="array" aca="1" ref="C42" ca="1">IFERROR(INDIRECT("'"&amp;B42&amp;"'!d"&amp;ROW('Dagverblijf groep 1'!$4:$4)),"")</f>
        <v>0</v>
      </c>
      <c r="D42" s="47" cm="1">
        <f t="array" aca="1" ref="D42" ca="1">IFERROR(INDIRECT("'"&amp;B42&amp;"'!d"&amp;ROW('Dagverblijf groep 1'!$6:$6)),"")</f>
        <v>0</v>
      </c>
      <c r="E42" s="22" cm="1">
        <f t="array" aca="1" ref="E42" ca="1">IFERROR(INDIRECT("'"&amp;B42&amp;"'!d"&amp;ROW('Dagverblijf groep 1'!$5:$5)),"")</f>
        <v>0</v>
      </c>
      <c r="F42" s="19" t="str" cm="1">
        <f t="array" aca="1" ref="F42" ca="1">IFERROR(INDIRECT("'"&amp;B42&amp;"'!d"&amp;ROW('Dagverblijf groep 1'!$23:$23)),"")</f>
        <v/>
      </c>
      <c r="G42" s="21" t="str">
        <f ca="1">IFERROR(IF(F42&gt;0,INDEX(Lijsten!$F$3:$H$6,MATCH(F42,Lijsten!$F$3:$F$6,1),3),""),"")</f>
        <v/>
      </c>
      <c r="H42" s="25" t="str">
        <f ca="1">IFERROR(IF(F42&gt;0,INDEX(Lijsten!$F$3:$L$6,MATCH(F42,Lijsten!$F$3:$F$6,1),7),""),"")</f>
        <v/>
      </c>
    </row>
    <row r="43" spans="2:8" x14ac:dyDescent="0.55000000000000004">
      <c r="B43" s="17" t="str">
        <f>Lijsten!O39</f>
        <v>Dagverblijf groep 38</v>
      </c>
      <c r="C43" s="21" cm="1">
        <f t="array" aca="1" ref="C43" ca="1">IFERROR(INDIRECT("'"&amp;B43&amp;"'!d"&amp;ROW('Dagverblijf groep 1'!$4:$4)),"")</f>
        <v>0</v>
      </c>
      <c r="D43" s="47" cm="1">
        <f t="array" aca="1" ref="D43" ca="1">IFERROR(INDIRECT("'"&amp;B43&amp;"'!d"&amp;ROW('Dagverblijf groep 1'!$6:$6)),"")</f>
        <v>0</v>
      </c>
      <c r="E43" s="22" cm="1">
        <f t="array" aca="1" ref="E43" ca="1">IFERROR(INDIRECT("'"&amp;B43&amp;"'!d"&amp;ROW('Dagverblijf groep 1'!$5:$5)),"")</f>
        <v>0</v>
      </c>
      <c r="F43" s="19" t="str" cm="1">
        <f t="array" aca="1" ref="F43" ca="1">IFERROR(INDIRECT("'"&amp;B43&amp;"'!d"&amp;ROW('Dagverblijf groep 1'!$23:$23)),"")</f>
        <v/>
      </c>
      <c r="G43" s="21" t="str">
        <f ca="1">IFERROR(IF(F43&gt;0,INDEX(Lijsten!$F$3:$H$6,MATCH(F43,Lijsten!$F$3:$F$6,1),3),""),"")</f>
        <v/>
      </c>
      <c r="H43" s="25" t="str">
        <f ca="1">IFERROR(IF(F43&gt;0,INDEX(Lijsten!$F$3:$L$6,MATCH(F43,Lijsten!$F$3:$F$6,1),7),""),"")</f>
        <v/>
      </c>
    </row>
    <row r="44" spans="2:8" x14ac:dyDescent="0.55000000000000004">
      <c r="B44" s="17" t="str">
        <f>Lijsten!O40</f>
        <v>Dagverblijf groep 39</v>
      </c>
      <c r="C44" s="21" cm="1">
        <f t="array" aca="1" ref="C44" ca="1">IFERROR(INDIRECT("'"&amp;B44&amp;"'!d"&amp;ROW('Dagverblijf groep 1'!$4:$4)),"")</f>
        <v>0</v>
      </c>
      <c r="D44" s="47" cm="1">
        <f t="array" aca="1" ref="D44" ca="1">IFERROR(INDIRECT("'"&amp;B44&amp;"'!d"&amp;ROW('Dagverblijf groep 1'!$6:$6)),"")</f>
        <v>0</v>
      </c>
      <c r="E44" s="22" cm="1">
        <f t="array" aca="1" ref="E44" ca="1">IFERROR(INDIRECT("'"&amp;B44&amp;"'!d"&amp;ROW('Dagverblijf groep 1'!$5:$5)),"")</f>
        <v>0</v>
      </c>
      <c r="F44" s="19" t="str" cm="1">
        <f t="array" aca="1" ref="F44" ca="1">IFERROR(INDIRECT("'"&amp;B44&amp;"'!d"&amp;ROW('Dagverblijf groep 1'!$23:$23)),"")</f>
        <v/>
      </c>
      <c r="G44" s="21" t="str">
        <f ca="1">IFERROR(IF(F44&gt;0,INDEX(Lijsten!$F$3:$H$6,MATCH(F44,Lijsten!$F$3:$F$6,1),3),""),"")</f>
        <v/>
      </c>
      <c r="H44" s="25" t="str">
        <f ca="1">IFERROR(IF(F44&gt;0,INDEX(Lijsten!$F$3:$L$6,MATCH(F44,Lijsten!$F$3:$F$6,1),7),""),"")</f>
        <v/>
      </c>
    </row>
    <row r="45" spans="2:8" x14ac:dyDescent="0.55000000000000004">
      <c r="B45" s="17" t="str">
        <f>Lijsten!O41</f>
        <v>Dagverblijf groep 40</v>
      </c>
      <c r="C45" s="21" cm="1">
        <f t="array" aca="1" ref="C45" ca="1">IFERROR(INDIRECT("'"&amp;B45&amp;"'!d"&amp;ROW('Dagverblijf groep 1'!$4:$4)),"")</f>
        <v>0</v>
      </c>
      <c r="D45" s="47" cm="1">
        <f t="array" aca="1" ref="D45" ca="1">IFERROR(INDIRECT("'"&amp;B45&amp;"'!d"&amp;ROW('Dagverblijf groep 1'!$6:$6)),"")</f>
        <v>0</v>
      </c>
      <c r="E45" s="22" cm="1">
        <f t="array" aca="1" ref="E45" ca="1">IFERROR(INDIRECT("'"&amp;B45&amp;"'!d"&amp;ROW('Dagverblijf groep 1'!$5:$5)),"")</f>
        <v>0</v>
      </c>
      <c r="F45" s="19" t="str" cm="1">
        <f t="array" aca="1" ref="F45" ca="1">IFERROR(INDIRECT("'"&amp;B45&amp;"'!d"&amp;ROW('Dagverblijf groep 1'!$23:$23)),"")</f>
        <v/>
      </c>
      <c r="G45" s="21" t="str">
        <f ca="1">IFERROR(IF(F45&gt;0,INDEX(Lijsten!$F$3:$H$6,MATCH(F45,Lijsten!$F$3:$F$6,1),3),""),"")</f>
        <v/>
      </c>
      <c r="H45" s="25" t="str">
        <f ca="1">IFERROR(IF(F45&gt;0,INDEX(Lijsten!$F$3:$L$6,MATCH(F45,Lijsten!$F$3:$F$6,1),7),""),"")</f>
        <v/>
      </c>
    </row>
    <row r="46" spans="2:8" x14ac:dyDescent="0.55000000000000004">
      <c r="B46" s="17" t="str">
        <f>Lijsten!O42</f>
        <v>Dagverblijf groep 41</v>
      </c>
      <c r="C46" s="21" cm="1">
        <f t="array" aca="1" ref="C46" ca="1">IFERROR(INDIRECT("'"&amp;B46&amp;"'!d"&amp;ROW('Dagverblijf groep 1'!$4:$4)),"")</f>
        <v>0</v>
      </c>
      <c r="D46" s="47" cm="1">
        <f t="array" aca="1" ref="D46" ca="1">IFERROR(INDIRECT("'"&amp;B46&amp;"'!d"&amp;ROW('Dagverblijf groep 1'!$6:$6)),"")</f>
        <v>0</v>
      </c>
      <c r="E46" s="22" cm="1">
        <f t="array" aca="1" ref="E46" ca="1">IFERROR(INDIRECT("'"&amp;B46&amp;"'!d"&amp;ROW('Dagverblijf groep 1'!$5:$5)),"")</f>
        <v>0</v>
      </c>
      <c r="F46" s="19" t="str" cm="1">
        <f t="array" aca="1" ref="F46" ca="1">IFERROR(INDIRECT("'"&amp;B46&amp;"'!d"&amp;ROW('Dagverblijf groep 1'!$23:$23)),"")</f>
        <v/>
      </c>
      <c r="G46" s="21" t="str">
        <f ca="1">IFERROR(IF(F46&gt;0,INDEX(Lijsten!$F$3:$H$6,MATCH(F46,Lijsten!$F$3:$F$6,1),3),""),"")</f>
        <v/>
      </c>
      <c r="H46" s="25" t="str">
        <f ca="1">IFERROR(IF(F46&gt;0,INDEX(Lijsten!$F$3:$L$6,MATCH(F46,Lijsten!$F$3:$F$6,1),7),""),"")</f>
        <v/>
      </c>
    </row>
    <row r="47" spans="2:8" x14ac:dyDescent="0.55000000000000004">
      <c r="B47" s="17" t="str">
        <f>Lijsten!O43</f>
        <v>Dagverblijf groep 42</v>
      </c>
      <c r="C47" s="21" cm="1">
        <f t="array" aca="1" ref="C47" ca="1">IFERROR(INDIRECT("'"&amp;B47&amp;"'!d"&amp;ROW('Dagverblijf groep 1'!$4:$4)),"")</f>
        <v>0</v>
      </c>
      <c r="D47" s="47" cm="1">
        <f t="array" aca="1" ref="D47" ca="1">IFERROR(INDIRECT("'"&amp;B47&amp;"'!d"&amp;ROW('Dagverblijf groep 1'!$6:$6)),"")</f>
        <v>0</v>
      </c>
      <c r="E47" s="22" cm="1">
        <f t="array" aca="1" ref="E47" ca="1">IFERROR(INDIRECT("'"&amp;B47&amp;"'!d"&amp;ROW('Dagverblijf groep 1'!$5:$5)),"")</f>
        <v>0</v>
      </c>
      <c r="F47" s="19" t="str" cm="1">
        <f t="array" aca="1" ref="F47" ca="1">IFERROR(INDIRECT("'"&amp;B47&amp;"'!d"&amp;ROW('Dagverblijf groep 1'!$23:$23)),"")</f>
        <v/>
      </c>
      <c r="G47" s="21" t="str">
        <f ca="1">IFERROR(IF(F47&gt;0,INDEX(Lijsten!$F$3:$H$6,MATCH(F47,Lijsten!$F$3:$F$6,1),3),""),"")</f>
        <v/>
      </c>
      <c r="H47" s="25" t="str">
        <f ca="1">IFERROR(IF(F47&gt;0,INDEX(Lijsten!$F$3:$L$6,MATCH(F47,Lijsten!$F$3:$F$6,1),7),""),"")</f>
        <v/>
      </c>
    </row>
    <row r="48" spans="2:8" x14ac:dyDescent="0.55000000000000004">
      <c r="B48" s="17" t="str">
        <f>Lijsten!O44</f>
        <v>Dagverblijf groep 43</v>
      </c>
      <c r="C48" s="21" cm="1">
        <f t="array" aca="1" ref="C48" ca="1">IFERROR(INDIRECT("'"&amp;B48&amp;"'!d"&amp;ROW('Dagverblijf groep 1'!$4:$4)),"")</f>
        <v>0</v>
      </c>
      <c r="D48" s="47" cm="1">
        <f t="array" aca="1" ref="D48" ca="1">IFERROR(INDIRECT("'"&amp;B48&amp;"'!d"&amp;ROW('Dagverblijf groep 1'!$6:$6)),"")</f>
        <v>0</v>
      </c>
      <c r="E48" s="22" cm="1">
        <f t="array" aca="1" ref="E48" ca="1">IFERROR(INDIRECT("'"&amp;B48&amp;"'!d"&amp;ROW('Dagverblijf groep 1'!$5:$5)),"")</f>
        <v>0</v>
      </c>
      <c r="F48" s="19" t="str" cm="1">
        <f t="array" aca="1" ref="F48" ca="1">IFERROR(INDIRECT("'"&amp;B48&amp;"'!d"&amp;ROW('Dagverblijf groep 1'!$23:$23)),"")</f>
        <v/>
      </c>
      <c r="G48" s="21" t="str">
        <f ca="1">IFERROR(IF(F48&gt;0,INDEX(Lijsten!$F$3:$H$6,MATCH(F48,Lijsten!$F$3:$F$6,1),3),""),"")</f>
        <v/>
      </c>
      <c r="H48" s="25" t="str">
        <f ca="1">IFERROR(IF(F48&gt;0,INDEX(Lijsten!$F$3:$L$6,MATCH(F48,Lijsten!$F$3:$F$6,1),7),""),"")</f>
        <v/>
      </c>
    </row>
    <row r="49" spans="2:8" x14ac:dyDescent="0.55000000000000004">
      <c r="B49" s="17" t="str">
        <f>Lijsten!O45</f>
        <v>Dagverblijf groep 44</v>
      </c>
      <c r="C49" s="21" cm="1">
        <f t="array" aca="1" ref="C49" ca="1">IFERROR(INDIRECT("'"&amp;B49&amp;"'!d"&amp;ROW('Dagverblijf groep 1'!$4:$4)),"")</f>
        <v>0</v>
      </c>
      <c r="D49" s="47" cm="1">
        <f t="array" aca="1" ref="D49" ca="1">IFERROR(INDIRECT("'"&amp;B49&amp;"'!d"&amp;ROW('Dagverblijf groep 1'!$6:$6)),"")</f>
        <v>0</v>
      </c>
      <c r="E49" s="22" cm="1">
        <f t="array" aca="1" ref="E49" ca="1">IFERROR(INDIRECT("'"&amp;B49&amp;"'!d"&amp;ROW('Dagverblijf groep 1'!$5:$5)),"")</f>
        <v>0</v>
      </c>
      <c r="F49" s="19" t="str" cm="1">
        <f t="array" aca="1" ref="F49" ca="1">IFERROR(INDIRECT("'"&amp;B49&amp;"'!d"&amp;ROW('Dagverblijf groep 1'!$23:$23)),"")</f>
        <v/>
      </c>
      <c r="G49" s="21" t="str">
        <f ca="1">IFERROR(IF(F49&gt;0,INDEX(Lijsten!$F$3:$H$6,MATCH(F49,Lijsten!$F$3:$F$6,1),3),""),"")</f>
        <v/>
      </c>
      <c r="H49" s="25" t="str">
        <f ca="1">IFERROR(IF(F49&gt;0,INDEX(Lijsten!$F$3:$L$6,MATCH(F49,Lijsten!$F$3:$F$6,1),7),""),"")</f>
        <v/>
      </c>
    </row>
    <row r="50" spans="2:8" x14ac:dyDescent="0.55000000000000004">
      <c r="B50" s="17" t="str">
        <f>Lijsten!O46</f>
        <v>Dagverblijf groep 45</v>
      </c>
      <c r="C50" s="21" cm="1">
        <f t="array" aca="1" ref="C50" ca="1">IFERROR(INDIRECT("'"&amp;B50&amp;"'!d"&amp;ROW('Dagverblijf groep 1'!$4:$4)),"")</f>
        <v>0</v>
      </c>
      <c r="D50" s="47" cm="1">
        <f t="array" aca="1" ref="D50" ca="1">IFERROR(INDIRECT("'"&amp;B50&amp;"'!d"&amp;ROW('Dagverblijf groep 1'!$6:$6)),"")</f>
        <v>0</v>
      </c>
      <c r="E50" s="22" cm="1">
        <f t="array" aca="1" ref="E50" ca="1">IFERROR(INDIRECT("'"&amp;B50&amp;"'!d"&amp;ROW('Dagverblijf groep 1'!$5:$5)),"")</f>
        <v>0</v>
      </c>
      <c r="F50" s="19" t="str" cm="1">
        <f t="array" aca="1" ref="F50" ca="1">IFERROR(INDIRECT("'"&amp;B50&amp;"'!d"&amp;ROW('Dagverblijf groep 1'!$23:$23)),"")</f>
        <v/>
      </c>
      <c r="G50" s="21" t="str">
        <f ca="1">IFERROR(IF(F50&gt;0,INDEX(Lijsten!$F$3:$H$6,MATCH(F50,Lijsten!$F$3:$F$6,1),3),""),"")</f>
        <v/>
      </c>
      <c r="H50" s="25" t="str">
        <f ca="1">IFERROR(IF(F50&gt;0,INDEX(Lijsten!$F$3:$L$6,MATCH(F50,Lijsten!$F$3:$F$6,1),7),""),"")</f>
        <v/>
      </c>
    </row>
    <row r="51" spans="2:8" x14ac:dyDescent="0.55000000000000004">
      <c r="B51" s="17" t="str">
        <f>Lijsten!O47</f>
        <v>Dagverblijf groep 46</v>
      </c>
      <c r="C51" s="21" cm="1">
        <f t="array" aca="1" ref="C51" ca="1">IFERROR(INDIRECT("'"&amp;B51&amp;"'!d"&amp;ROW('Dagverblijf groep 1'!$4:$4)),"")</f>
        <v>0</v>
      </c>
      <c r="D51" s="47" cm="1">
        <f t="array" aca="1" ref="D51" ca="1">IFERROR(INDIRECT("'"&amp;B51&amp;"'!d"&amp;ROW('Dagverblijf groep 1'!$6:$6)),"")</f>
        <v>0</v>
      </c>
      <c r="E51" s="22" cm="1">
        <f t="array" aca="1" ref="E51" ca="1">IFERROR(INDIRECT("'"&amp;B51&amp;"'!d"&amp;ROW('Dagverblijf groep 1'!$5:$5)),"")</f>
        <v>0</v>
      </c>
      <c r="F51" s="19" t="str" cm="1">
        <f t="array" aca="1" ref="F51" ca="1">IFERROR(INDIRECT("'"&amp;B51&amp;"'!d"&amp;ROW('Dagverblijf groep 1'!$23:$23)),"")</f>
        <v/>
      </c>
      <c r="G51" s="21" t="str">
        <f ca="1">IFERROR(IF(F51&gt;0,INDEX(Lijsten!$F$3:$H$6,MATCH(F51,Lijsten!$F$3:$F$6,1),3),""),"")</f>
        <v/>
      </c>
      <c r="H51" s="25" t="str">
        <f ca="1">IFERROR(IF(F51&gt;0,INDEX(Lijsten!$F$3:$L$6,MATCH(F51,Lijsten!$F$3:$F$6,1),7),""),"")</f>
        <v/>
      </c>
    </row>
    <row r="52" spans="2:8" x14ac:dyDescent="0.55000000000000004">
      <c r="B52" s="17" t="str">
        <f>Lijsten!O48</f>
        <v>Dagverblijf groep 47</v>
      </c>
      <c r="C52" s="21" cm="1">
        <f t="array" aca="1" ref="C52" ca="1">IFERROR(INDIRECT("'"&amp;B52&amp;"'!d"&amp;ROW('Dagverblijf groep 1'!$4:$4)),"")</f>
        <v>0</v>
      </c>
      <c r="D52" s="47" cm="1">
        <f t="array" aca="1" ref="D52" ca="1">IFERROR(INDIRECT("'"&amp;B52&amp;"'!d"&amp;ROW('Dagverblijf groep 1'!$6:$6)),"")</f>
        <v>0</v>
      </c>
      <c r="E52" s="22" cm="1">
        <f t="array" aca="1" ref="E52" ca="1">IFERROR(INDIRECT("'"&amp;B52&amp;"'!d"&amp;ROW('Dagverblijf groep 1'!$5:$5)),"")</f>
        <v>0</v>
      </c>
      <c r="F52" s="19" t="str" cm="1">
        <f t="array" aca="1" ref="F52" ca="1">IFERROR(INDIRECT("'"&amp;B52&amp;"'!d"&amp;ROW('Dagverblijf groep 1'!$23:$23)),"")</f>
        <v/>
      </c>
      <c r="G52" s="21" t="str">
        <f ca="1">IFERROR(IF(F52&gt;0,INDEX(Lijsten!$F$3:$H$6,MATCH(F52,Lijsten!$F$3:$F$6,1),3),""),"")</f>
        <v/>
      </c>
      <c r="H52" s="25" t="str">
        <f ca="1">IFERROR(IF(F52&gt;0,INDEX(Lijsten!$F$3:$L$6,MATCH(F52,Lijsten!$F$3:$F$6,1),7),""),"")</f>
        <v/>
      </c>
    </row>
    <row r="53" spans="2:8" s="2" customFormat="1" x14ac:dyDescent="0.55000000000000004">
      <c r="B53" s="17" t="str">
        <f>Lijsten!O49</f>
        <v>Dagverblijf groep 48</v>
      </c>
      <c r="C53" s="21" cm="1">
        <f t="array" aca="1" ref="C53" ca="1">IFERROR(INDIRECT("'"&amp;B53&amp;"'!d"&amp;ROW('Dagverblijf groep 1'!$4:$4)),"")</f>
        <v>0</v>
      </c>
      <c r="D53" s="47" cm="1">
        <f t="array" aca="1" ref="D53" ca="1">IFERROR(INDIRECT("'"&amp;B53&amp;"'!d"&amp;ROW('Dagverblijf groep 1'!$6:$6)),"")</f>
        <v>0</v>
      </c>
      <c r="E53" s="22" cm="1">
        <f t="array" aca="1" ref="E53" ca="1">IFERROR(INDIRECT("'"&amp;B53&amp;"'!d"&amp;ROW('Dagverblijf groep 1'!$5:$5)),"")</f>
        <v>0</v>
      </c>
      <c r="F53" s="19" t="str" cm="1">
        <f t="array" aca="1" ref="F53" ca="1">IFERROR(INDIRECT("'"&amp;B53&amp;"'!d"&amp;ROW('Dagverblijf groep 1'!$23:$23)),"")</f>
        <v/>
      </c>
      <c r="G53" s="21" t="str">
        <f ca="1">IFERROR(IF(F53&gt;0,INDEX(Lijsten!$F$3:$H$6,MATCH(F53,Lijsten!$F$3:$F$6,1),3),""),"")</f>
        <v/>
      </c>
      <c r="H53" s="25" t="str">
        <f ca="1">IFERROR(IF(F53&gt;0,INDEX(Lijsten!$F$3:$L$6,MATCH(F53,Lijsten!$F$3:$F$6,1),7),""),"")</f>
        <v/>
      </c>
    </row>
    <row r="54" spans="2:8" s="2" customFormat="1" x14ac:dyDescent="0.55000000000000004">
      <c r="B54" s="17" t="str">
        <f>Lijsten!O50</f>
        <v>Dagverblijf groep 49</v>
      </c>
      <c r="C54" s="21" cm="1">
        <f t="array" aca="1" ref="C54" ca="1">IFERROR(INDIRECT("'"&amp;B54&amp;"'!d"&amp;ROW('Dagverblijf groep 1'!$4:$4)),"")</f>
        <v>0</v>
      </c>
      <c r="D54" s="47" cm="1">
        <f t="array" aca="1" ref="D54" ca="1">IFERROR(INDIRECT("'"&amp;B54&amp;"'!d"&amp;ROW('Dagverblijf groep 1'!$6:$6)),"")</f>
        <v>0</v>
      </c>
      <c r="E54" s="22" cm="1">
        <f t="array" aca="1" ref="E54" ca="1">IFERROR(INDIRECT("'"&amp;B54&amp;"'!d"&amp;ROW('Dagverblijf groep 1'!$5:$5)),"")</f>
        <v>0</v>
      </c>
      <c r="F54" s="19" t="str" cm="1">
        <f t="array" aca="1" ref="F54" ca="1">IFERROR(INDIRECT("'"&amp;B54&amp;"'!d"&amp;ROW('Dagverblijf groep 1'!$23:$23)),"")</f>
        <v/>
      </c>
      <c r="G54" s="21" t="str">
        <f ca="1">IFERROR(IF(F54&gt;0,INDEX(Lijsten!$F$3:$H$6,MATCH(F54,Lijsten!$F$3:$F$6,1),3),""),"")</f>
        <v/>
      </c>
      <c r="H54" s="25" t="str">
        <f ca="1">IFERROR(IF(F54&gt;0,INDEX(Lijsten!$F$3:$L$6,MATCH(F54,Lijsten!$F$3:$F$6,1),7),""),"")</f>
        <v/>
      </c>
    </row>
    <row r="55" spans="2:8" s="2" customFormat="1" x14ac:dyDescent="0.55000000000000004">
      <c r="B55" s="17" t="str">
        <f>Lijsten!O51</f>
        <v>Dagverblijf groep 50</v>
      </c>
      <c r="C55" s="21" cm="1">
        <f t="array" aca="1" ref="C55" ca="1">IFERROR(INDIRECT("'"&amp;B55&amp;"'!d"&amp;ROW('Dagverblijf groep 1'!$4:$4)),"")</f>
        <v>0</v>
      </c>
      <c r="D55" s="47" cm="1">
        <f t="array" aca="1" ref="D55" ca="1">IFERROR(INDIRECT("'"&amp;B55&amp;"'!d"&amp;ROW('Dagverblijf groep 1'!$6:$6)),"")</f>
        <v>0</v>
      </c>
      <c r="E55" s="22" cm="1">
        <f t="array" aca="1" ref="E55" ca="1">IFERROR(INDIRECT("'"&amp;B55&amp;"'!d"&amp;ROW('Dagverblijf groep 1'!$5:$5)),"")</f>
        <v>0</v>
      </c>
      <c r="F55" s="19" t="str" cm="1">
        <f t="array" aca="1" ref="F55" ca="1">IFERROR(INDIRECT("'"&amp;B55&amp;"'!d"&amp;ROW('Dagverblijf groep 1'!$23:$23)),"")</f>
        <v/>
      </c>
      <c r="G55" s="21" t="str">
        <f ca="1">IFERROR(IF(F55&gt;0,INDEX(Lijsten!$F$3:$H$6,MATCH(F55,Lijsten!$F$3:$F$6,1),3),""),"")</f>
        <v/>
      </c>
      <c r="H55" s="25" t="str">
        <f ca="1">IFERROR(IF(F55&gt;0,INDEX(Lijsten!$F$3:$L$6,MATCH(F55,Lijsten!$F$3:$F$6,1),7),""),"")</f>
        <v/>
      </c>
    </row>
    <row r="56" spans="2:8" x14ac:dyDescent="0.55000000000000004">
      <c r="B56" s="18" t="s">
        <v>23</v>
      </c>
      <c r="C56" s="21"/>
      <c r="D56" s="21"/>
      <c r="E56" s="21"/>
      <c r="F56" s="21"/>
      <c r="G56" s="21"/>
      <c r="H56" s="21"/>
    </row>
  </sheetData>
  <sheetProtection algorithmName="SHA-512" hashValue="h0qyJ7iHjGrjo0pGPjPeKAYIBWypMoZ1q9/F4fvNbxV3pVbNuh8rT3f9FFzDf7BMDNiAIH3M8pUA0Cwm7n4fqQ==" saltValue="fe2GFsHv/n9TbfctTzCUTw==" spinCount="100000" sheet="1" objects="1" scenarios="1" selectLockedCells="1" selectUnlockedCells="1"/>
  <pageMargins left="0.7" right="0.7" top="0.75" bottom="0.75" header="0.3" footer="0.3"/>
  <pageSetup paperSize="9"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90FDC-8E46-4946-9EEB-B71ADEC4A54F}">
  <sheetPr codeName="Blad3"/>
  <dimension ref="A2:R793"/>
  <sheetViews>
    <sheetView topLeftCell="A25" workbookViewId="0">
      <selection activeCell="O22" sqref="O22:O51"/>
    </sheetView>
  </sheetViews>
  <sheetFormatPr defaultRowHeight="14.4" x14ac:dyDescent="0.55000000000000004"/>
  <cols>
    <col min="1" max="1" width="8.83984375" style="2"/>
    <col min="3" max="3" width="8.83984375" style="3"/>
    <col min="6" max="6" width="8.83984375" style="2"/>
    <col min="8" max="8" width="24.1015625" customWidth="1"/>
    <col min="10" max="10" width="7.5234375" style="2" customWidth="1"/>
    <col min="11" max="11" width="9.1015625" style="2" customWidth="1"/>
    <col min="12" max="14" width="7.5234375" style="2" customWidth="1"/>
  </cols>
  <sheetData>
    <row r="2" spans="1:18" x14ac:dyDescent="0.55000000000000004">
      <c r="J2" s="1" t="s">
        <v>20</v>
      </c>
      <c r="K2" s="1" t="s">
        <v>21</v>
      </c>
      <c r="O2" s="2" t="s">
        <v>46</v>
      </c>
    </row>
    <row r="3" spans="1:18" x14ac:dyDescent="0.55000000000000004">
      <c r="A3" s="2">
        <v>1</v>
      </c>
      <c r="B3" s="2">
        <v>1</v>
      </c>
      <c r="C3" s="3">
        <v>1</v>
      </c>
      <c r="D3" s="37">
        <v>0.92500000000000004</v>
      </c>
      <c r="E3" s="2" t="s">
        <v>5</v>
      </c>
      <c r="F3" s="24">
        <v>0.1</v>
      </c>
      <c r="G3" s="24">
        <v>0.18998999999999999</v>
      </c>
      <c r="H3" t="s">
        <v>68</v>
      </c>
      <c r="I3" s="8" t="s">
        <v>38</v>
      </c>
      <c r="J3" s="39">
        <v>8.9989999999999987E-2</v>
      </c>
      <c r="K3" s="40">
        <v>0.14499499999999999</v>
      </c>
      <c r="L3" s="41">
        <v>13.333230212066676</v>
      </c>
      <c r="M3" s="9"/>
      <c r="N3" s="9"/>
      <c r="O3" s="2" t="s">
        <v>47</v>
      </c>
      <c r="R3" t="s">
        <v>38</v>
      </c>
    </row>
    <row r="4" spans="1:18" x14ac:dyDescent="0.55000000000000004">
      <c r="A4" s="2">
        <v>2</v>
      </c>
      <c r="B4" s="2">
        <v>2</v>
      </c>
      <c r="C4" s="3">
        <v>1.1000000000000001</v>
      </c>
      <c r="D4" s="37">
        <v>0.93</v>
      </c>
      <c r="E4" s="2" t="s">
        <v>6</v>
      </c>
      <c r="F4" s="24">
        <v>0.19</v>
      </c>
      <c r="G4" s="24">
        <v>0.27999000000000002</v>
      </c>
      <c r="H4" s="2" t="s">
        <v>69</v>
      </c>
      <c r="I4" s="8" t="s">
        <v>39</v>
      </c>
      <c r="J4" s="39">
        <v>8.9990000000000014E-2</v>
      </c>
      <c r="K4" s="40">
        <v>0.23499500000000001</v>
      </c>
      <c r="L4" s="41">
        <v>18.585117311520456</v>
      </c>
      <c r="M4" s="9"/>
      <c r="N4" s="9"/>
      <c r="O4" s="2" t="s">
        <v>48</v>
      </c>
      <c r="R4" s="2" t="s">
        <v>39</v>
      </c>
    </row>
    <row r="5" spans="1:18" x14ac:dyDescent="0.55000000000000004">
      <c r="A5" s="2">
        <v>3</v>
      </c>
      <c r="B5" s="2">
        <v>3</v>
      </c>
      <c r="C5" s="3">
        <v>1.2</v>
      </c>
      <c r="D5" s="37">
        <v>0.93500000000000005</v>
      </c>
      <c r="E5" s="2"/>
      <c r="F5" s="24">
        <v>0.28000000000000003</v>
      </c>
      <c r="G5" s="24">
        <v>0.34998999999999997</v>
      </c>
      <c r="H5" s="2" t="s">
        <v>70</v>
      </c>
      <c r="I5" s="8" t="s">
        <v>40</v>
      </c>
      <c r="J5" s="39">
        <v>6.9989999999999941E-2</v>
      </c>
      <c r="K5" s="40">
        <v>0.31499500000000002</v>
      </c>
      <c r="L5" s="41">
        <v>27.060950577762078</v>
      </c>
      <c r="M5" s="9"/>
      <c r="N5" s="9"/>
      <c r="O5" s="2" t="s">
        <v>49</v>
      </c>
      <c r="R5" s="2" t="s">
        <v>40</v>
      </c>
    </row>
    <row r="6" spans="1:18" x14ac:dyDescent="0.55000000000000004">
      <c r="A6" s="2">
        <v>4</v>
      </c>
      <c r="B6" s="2">
        <v>4</v>
      </c>
      <c r="C6" s="3">
        <v>1.3</v>
      </c>
      <c r="D6" s="37">
        <v>0.94</v>
      </c>
      <c r="E6" s="2"/>
      <c r="F6" s="24">
        <v>0.35</v>
      </c>
      <c r="G6" s="24">
        <v>0.59999000000000002</v>
      </c>
      <c r="H6" s="2" t="s">
        <v>71</v>
      </c>
      <c r="I6" s="8" t="s">
        <v>41</v>
      </c>
      <c r="J6" s="39">
        <v>0.24999000000000005</v>
      </c>
      <c r="K6" s="40">
        <v>0.474995</v>
      </c>
      <c r="L6" s="41">
        <v>34.287794307386442</v>
      </c>
      <c r="M6" s="9"/>
      <c r="N6" s="9"/>
      <c r="O6" s="2" t="s">
        <v>50</v>
      </c>
      <c r="R6" s="2" t="s">
        <v>41</v>
      </c>
    </row>
    <row r="7" spans="1:18" x14ac:dyDescent="0.55000000000000004">
      <c r="A7" s="2">
        <v>5</v>
      </c>
      <c r="B7" s="2">
        <v>5</v>
      </c>
      <c r="C7" s="3">
        <v>1.4</v>
      </c>
      <c r="D7" s="37">
        <v>0.94499999999999995</v>
      </c>
      <c r="E7" s="2"/>
      <c r="G7" s="2"/>
      <c r="O7" s="2" t="s">
        <v>51</v>
      </c>
    </row>
    <row r="8" spans="1:18" x14ac:dyDescent="0.55000000000000004">
      <c r="A8" s="2">
        <v>6</v>
      </c>
      <c r="B8" s="2">
        <v>6</v>
      </c>
      <c r="C8" s="3">
        <v>1.5</v>
      </c>
      <c r="D8" s="37">
        <v>0.95</v>
      </c>
      <c r="E8" s="2"/>
      <c r="G8" s="2"/>
      <c r="O8" s="2" t="s">
        <v>52</v>
      </c>
    </row>
    <row r="9" spans="1:18" x14ac:dyDescent="0.55000000000000004">
      <c r="A9" s="2">
        <v>7</v>
      </c>
      <c r="B9" s="2">
        <v>7</v>
      </c>
      <c r="C9" s="3">
        <v>1.6</v>
      </c>
      <c r="D9" s="37">
        <v>0.95499999999999996</v>
      </c>
      <c r="E9" s="2"/>
      <c r="G9" s="2"/>
      <c r="O9" s="2" t="s">
        <v>53</v>
      </c>
    </row>
    <row r="10" spans="1:18" x14ac:dyDescent="0.55000000000000004">
      <c r="B10" s="2">
        <v>8</v>
      </c>
      <c r="C10" s="3">
        <v>1.7</v>
      </c>
      <c r="D10" s="37">
        <v>0.96</v>
      </c>
      <c r="E10" s="2"/>
      <c r="G10" s="2"/>
      <c r="O10" s="2" t="s">
        <v>54</v>
      </c>
    </row>
    <row r="11" spans="1:18" x14ac:dyDescent="0.55000000000000004">
      <c r="B11" s="2">
        <v>9</v>
      </c>
      <c r="C11" s="3">
        <v>1.8</v>
      </c>
      <c r="D11" s="37">
        <v>0.96499999999999997</v>
      </c>
      <c r="E11" s="2"/>
      <c r="G11" s="2"/>
      <c r="O11" s="2" t="s">
        <v>55</v>
      </c>
    </row>
    <row r="12" spans="1:18" x14ac:dyDescent="0.55000000000000004">
      <c r="B12" s="2">
        <v>10</v>
      </c>
      <c r="C12" s="3">
        <v>1.9</v>
      </c>
      <c r="D12" s="37">
        <v>0.97</v>
      </c>
      <c r="E12" s="2"/>
      <c r="G12" s="2"/>
      <c r="O12" s="2" t="s">
        <v>56</v>
      </c>
    </row>
    <row r="13" spans="1:18" x14ac:dyDescent="0.55000000000000004">
      <c r="B13" s="2">
        <v>11</v>
      </c>
      <c r="C13" s="3">
        <v>2</v>
      </c>
      <c r="D13" s="37">
        <v>0.97499999999999998</v>
      </c>
      <c r="E13" s="2"/>
      <c r="G13" s="2"/>
      <c r="O13" s="2" t="s">
        <v>57</v>
      </c>
    </row>
    <row r="14" spans="1:18" x14ac:dyDescent="0.55000000000000004">
      <c r="B14" s="2">
        <v>12</v>
      </c>
      <c r="C14" s="3">
        <v>2.1</v>
      </c>
      <c r="D14" s="37">
        <v>0.98</v>
      </c>
      <c r="E14" s="2"/>
      <c r="G14" s="2"/>
      <c r="O14" s="2" t="s">
        <v>58</v>
      </c>
    </row>
    <row r="15" spans="1:18" x14ac:dyDescent="0.55000000000000004">
      <c r="B15" s="2">
        <v>13</v>
      </c>
      <c r="C15" s="3">
        <v>2.2000000000000002</v>
      </c>
      <c r="D15" s="37">
        <v>0.98499999999999999</v>
      </c>
      <c r="E15" s="2"/>
      <c r="G15" s="2"/>
      <c r="O15" s="2" t="s">
        <v>59</v>
      </c>
    </row>
    <row r="16" spans="1:18" x14ac:dyDescent="0.55000000000000004">
      <c r="B16" s="2">
        <v>14</v>
      </c>
      <c r="C16" s="3">
        <v>2.2999999999999998</v>
      </c>
      <c r="D16" s="37">
        <v>0.99</v>
      </c>
      <c r="E16" s="2"/>
      <c r="G16" s="2"/>
      <c r="O16" s="2" t="s">
        <v>60</v>
      </c>
    </row>
    <row r="17" spans="2:15" x14ac:dyDescent="0.55000000000000004">
      <c r="B17" s="2">
        <v>15</v>
      </c>
      <c r="C17" s="3">
        <v>2.4</v>
      </c>
      <c r="D17" s="37">
        <v>0.995</v>
      </c>
      <c r="E17" s="2"/>
      <c r="G17" s="2"/>
      <c r="O17" s="2" t="s">
        <v>61</v>
      </c>
    </row>
    <row r="18" spans="2:15" x14ac:dyDescent="0.55000000000000004">
      <c r="B18" s="2">
        <v>16</v>
      </c>
      <c r="C18" s="3">
        <v>2.5</v>
      </c>
      <c r="D18" s="37">
        <v>1</v>
      </c>
      <c r="E18" s="2"/>
      <c r="G18" s="2"/>
      <c r="O18" s="2" t="s">
        <v>62</v>
      </c>
    </row>
    <row r="19" spans="2:15" x14ac:dyDescent="0.55000000000000004">
      <c r="B19" s="2">
        <v>17</v>
      </c>
      <c r="C19" s="3">
        <v>2.6</v>
      </c>
      <c r="D19" s="2"/>
      <c r="E19" s="2"/>
      <c r="G19" s="2"/>
      <c r="O19" s="2" t="s">
        <v>63</v>
      </c>
    </row>
    <row r="20" spans="2:15" x14ac:dyDescent="0.55000000000000004">
      <c r="B20" s="2">
        <v>18</v>
      </c>
      <c r="C20" s="3">
        <v>2.7</v>
      </c>
      <c r="D20" s="2"/>
      <c r="E20" s="2"/>
      <c r="G20" s="2"/>
      <c r="O20" s="2" t="s">
        <v>64</v>
      </c>
    </row>
    <row r="21" spans="2:15" x14ac:dyDescent="0.55000000000000004">
      <c r="B21" s="2">
        <v>19</v>
      </c>
      <c r="C21" s="3">
        <v>2.8</v>
      </c>
      <c r="D21" s="2"/>
      <c r="E21" s="2"/>
      <c r="G21" s="2"/>
      <c r="O21" s="2" t="s">
        <v>65</v>
      </c>
    </row>
    <row r="22" spans="2:15" x14ac:dyDescent="0.55000000000000004">
      <c r="B22" s="2">
        <v>20</v>
      </c>
      <c r="C22" s="3">
        <v>2.9</v>
      </c>
      <c r="D22" s="2"/>
      <c r="E22" s="2"/>
      <c r="G22" s="2"/>
      <c r="O22" s="2" t="s">
        <v>106</v>
      </c>
    </row>
    <row r="23" spans="2:15" x14ac:dyDescent="0.55000000000000004">
      <c r="B23" s="2">
        <v>21</v>
      </c>
      <c r="C23" s="3">
        <v>3</v>
      </c>
      <c r="D23" s="2"/>
      <c r="E23" s="2"/>
      <c r="G23" s="2"/>
      <c r="O23" s="2" t="s">
        <v>107</v>
      </c>
    </row>
    <row r="24" spans="2:15" x14ac:dyDescent="0.55000000000000004">
      <c r="B24" s="2">
        <v>22</v>
      </c>
      <c r="C24" s="3">
        <v>3.1</v>
      </c>
      <c r="D24" s="2"/>
      <c r="E24" s="2"/>
      <c r="G24" s="2"/>
      <c r="O24" s="2" t="s">
        <v>108</v>
      </c>
    </row>
    <row r="25" spans="2:15" x14ac:dyDescent="0.55000000000000004">
      <c r="B25" s="2">
        <v>23</v>
      </c>
      <c r="C25" s="3">
        <v>3.2</v>
      </c>
      <c r="D25" s="2"/>
      <c r="E25" s="2"/>
      <c r="G25" s="2"/>
      <c r="O25" s="2" t="s">
        <v>109</v>
      </c>
    </row>
    <row r="26" spans="2:15" x14ac:dyDescent="0.55000000000000004">
      <c r="B26" s="2">
        <v>24</v>
      </c>
      <c r="C26" s="3">
        <v>3.3</v>
      </c>
      <c r="D26" s="2"/>
      <c r="E26" s="2"/>
      <c r="G26" s="2"/>
      <c r="O26" s="2" t="s">
        <v>110</v>
      </c>
    </row>
    <row r="27" spans="2:15" x14ac:dyDescent="0.55000000000000004">
      <c r="B27" s="2">
        <v>25</v>
      </c>
      <c r="C27" s="3">
        <v>3.4</v>
      </c>
      <c r="D27" s="2"/>
      <c r="E27" s="2"/>
      <c r="G27" s="2"/>
      <c r="O27" s="2" t="s">
        <v>111</v>
      </c>
    </row>
    <row r="28" spans="2:15" x14ac:dyDescent="0.55000000000000004">
      <c r="B28" s="2">
        <v>26</v>
      </c>
      <c r="C28" s="3">
        <v>3.5</v>
      </c>
      <c r="D28" s="2"/>
      <c r="E28" s="2"/>
      <c r="G28" s="2"/>
      <c r="O28" s="2" t="s">
        <v>112</v>
      </c>
    </row>
    <row r="29" spans="2:15" x14ac:dyDescent="0.55000000000000004">
      <c r="B29" s="2">
        <v>27</v>
      </c>
      <c r="C29" s="3">
        <v>3.6</v>
      </c>
      <c r="D29" s="2"/>
      <c r="E29" s="2"/>
      <c r="G29" s="2"/>
      <c r="O29" s="2" t="s">
        <v>113</v>
      </c>
    </row>
    <row r="30" spans="2:15" x14ac:dyDescent="0.55000000000000004">
      <c r="B30" s="2">
        <v>28</v>
      </c>
      <c r="C30" s="3">
        <v>3.7</v>
      </c>
      <c r="D30" s="2"/>
      <c r="E30" s="2"/>
      <c r="G30" s="2"/>
      <c r="O30" s="2" t="s">
        <v>114</v>
      </c>
    </row>
    <row r="31" spans="2:15" x14ac:dyDescent="0.55000000000000004">
      <c r="B31" s="2">
        <v>29</v>
      </c>
      <c r="C31" s="3">
        <v>3.8</v>
      </c>
      <c r="D31" s="2"/>
      <c r="E31" s="2"/>
      <c r="G31" s="2"/>
      <c r="O31" s="2" t="s">
        <v>115</v>
      </c>
    </row>
    <row r="32" spans="2:15" x14ac:dyDescent="0.55000000000000004">
      <c r="B32" s="2">
        <v>30</v>
      </c>
      <c r="C32" s="3">
        <v>3.9</v>
      </c>
      <c r="D32" s="2"/>
      <c r="E32" s="2"/>
      <c r="G32" s="2"/>
      <c r="O32" s="2" t="s">
        <v>116</v>
      </c>
    </row>
    <row r="33" spans="2:15" x14ac:dyDescent="0.55000000000000004">
      <c r="B33" s="2">
        <v>31</v>
      </c>
      <c r="C33" s="3">
        <v>4</v>
      </c>
      <c r="D33" s="2"/>
      <c r="E33" s="2"/>
      <c r="G33" s="2"/>
      <c r="O33" s="2" t="s">
        <v>117</v>
      </c>
    </row>
    <row r="34" spans="2:15" x14ac:dyDescent="0.55000000000000004">
      <c r="B34" s="2">
        <v>32</v>
      </c>
      <c r="C34" s="3">
        <v>4.0999999999999996</v>
      </c>
      <c r="D34" s="2"/>
      <c r="E34" s="2"/>
      <c r="G34" s="2"/>
      <c r="O34" s="2" t="s">
        <v>118</v>
      </c>
    </row>
    <row r="35" spans="2:15" x14ac:dyDescent="0.55000000000000004">
      <c r="B35" s="2">
        <v>33</v>
      </c>
      <c r="C35" s="3">
        <v>4.2</v>
      </c>
      <c r="D35" s="2"/>
      <c r="E35" s="2"/>
      <c r="G35" s="2"/>
      <c r="O35" s="2" t="s">
        <v>119</v>
      </c>
    </row>
    <row r="36" spans="2:15" x14ac:dyDescent="0.55000000000000004">
      <c r="B36" s="2">
        <v>34</v>
      </c>
      <c r="C36" s="3">
        <v>4.3</v>
      </c>
      <c r="D36" s="2"/>
      <c r="E36" s="2"/>
      <c r="G36" s="2"/>
      <c r="O36" s="2" t="s">
        <v>120</v>
      </c>
    </row>
    <row r="37" spans="2:15" x14ac:dyDescent="0.55000000000000004">
      <c r="B37" s="2">
        <v>35</v>
      </c>
      <c r="C37" s="3">
        <v>4.4000000000000004</v>
      </c>
      <c r="D37" s="2"/>
      <c r="E37" s="2"/>
      <c r="G37" s="2"/>
      <c r="O37" s="2" t="s">
        <v>121</v>
      </c>
    </row>
    <row r="38" spans="2:15" x14ac:dyDescent="0.55000000000000004">
      <c r="B38" s="2">
        <v>36</v>
      </c>
      <c r="C38" s="3">
        <v>4.5</v>
      </c>
      <c r="D38" s="2"/>
      <c r="E38" s="2"/>
      <c r="G38" s="2"/>
      <c r="O38" s="2" t="s">
        <v>122</v>
      </c>
    </row>
    <row r="39" spans="2:15" x14ac:dyDescent="0.55000000000000004">
      <c r="B39" s="2">
        <v>37</v>
      </c>
      <c r="C39" s="3">
        <v>4.5999999999999996</v>
      </c>
      <c r="D39" s="2"/>
      <c r="E39" s="2"/>
      <c r="G39" s="2"/>
      <c r="O39" s="2" t="s">
        <v>123</v>
      </c>
    </row>
    <row r="40" spans="2:15" x14ac:dyDescent="0.55000000000000004">
      <c r="B40" s="2">
        <v>38</v>
      </c>
      <c r="C40" s="3">
        <v>4.7</v>
      </c>
      <c r="D40" s="2"/>
      <c r="E40" s="2"/>
      <c r="G40" s="2"/>
      <c r="O40" s="2" t="s">
        <v>124</v>
      </c>
    </row>
    <row r="41" spans="2:15" x14ac:dyDescent="0.55000000000000004">
      <c r="B41" s="2">
        <v>39</v>
      </c>
      <c r="C41" s="3">
        <v>4.8</v>
      </c>
      <c r="D41" s="2"/>
      <c r="E41" s="2"/>
      <c r="G41" s="2"/>
      <c r="O41" s="2" t="s">
        <v>125</v>
      </c>
    </row>
    <row r="42" spans="2:15" x14ac:dyDescent="0.55000000000000004">
      <c r="B42" s="2">
        <v>40</v>
      </c>
      <c r="C42" s="3">
        <v>4.9000000000000004</v>
      </c>
      <c r="D42" s="2"/>
      <c r="E42" s="2"/>
      <c r="G42" s="2"/>
      <c r="O42" s="2" t="s">
        <v>126</v>
      </c>
    </row>
    <row r="43" spans="2:15" x14ac:dyDescent="0.55000000000000004">
      <c r="B43" s="2">
        <v>41</v>
      </c>
      <c r="C43" s="3">
        <v>5</v>
      </c>
      <c r="D43" s="2"/>
      <c r="E43" s="2"/>
      <c r="G43" s="2"/>
      <c r="O43" s="2" t="s">
        <v>127</v>
      </c>
    </row>
    <row r="44" spans="2:15" x14ac:dyDescent="0.55000000000000004">
      <c r="B44" s="2">
        <v>42</v>
      </c>
      <c r="C44" s="3">
        <v>5.0999999999999996</v>
      </c>
      <c r="D44" s="2"/>
      <c r="E44" s="2"/>
      <c r="G44" s="2"/>
      <c r="O44" s="2" t="s">
        <v>128</v>
      </c>
    </row>
    <row r="45" spans="2:15" x14ac:dyDescent="0.55000000000000004">
      <c r="B45" s="2">
        <v>43</v>
      </c>
      <c r="C45" s="3">
        <v>5.2</v>
      </c>
      <c r="D45" s="2"/>
      <c r="E45" s="2"/>
      <c r="G45" s="2"/>
      <c r="O45" s="2" t="s">
        <v>129</v>
      </c>
    </row>
    <row r="46" spans="2:15" x14ac:dyDescent="0.55000000000000004">
      <c r="B46" s="2">
        <v>44</v>
      </c>
      <c r="C46" s="3">
        <v>5.3</v>
      </c>
      <c r="D46" s="2"/>
      <c r="E46" s="2"/>
      <c r="G46" s="2"/>
      <c r="O46" s="2" t="s">
        <v>130</v>
      </c>
    </row>
    <row r="47" spans="2:15" x14ac:dyDescent="0.55000000000000004">
      <c r="B47" s="2">
        <v>45</v>
      </c>
      <c r="C47" s="3">
        <v>5.4</v>
      </c>
      <c r="D47" s="2"/>
      <c r="E47" s="2"/>
      <c r="G47" s="2"/>
      <c r="O47" s="2" t="s">
        <v>131</v>
      </c>
    </row>
    <row r="48" spans="2:15" x14ac:dyDescent="0.55000000000000004">
      <c r="B48" s="2">
        <v>46</v>
      </c>
      <c r="C48" s="3">
        <v>5.5</v>
      </c>
      <c r="D48" s="2"/>
      <c r="E48" s="2"/>
      <c r="G48" s="2"/>
      <c r="O48" s="2" t="s">
        <v>132</v>
      </c>
    </row>
    <row r="49" spans="2:15" x14ac:dyDescent="0.55000000000000004">
      <c r="B49" s="2">
        <v>47</v>
      </c>
      <c r="C49" s="3">
        <v>5.6</v>
      </c>
      <c r="D49" s="2"/>
      <c r="E49" s="2"/>
      <c r="G49" s="2"/>
      <c r="O49" s="2" t="s">
        <v>133</v>
      </c>
    </row>
    <row r="50" spans="2:15" x14ac:dyDescent="0.55000000000000004">
      <c r="B50" s="2">
        <v>48</v>
      </c>
      <c r="C50" s="3">
        <v>5.7</v>
      </c>
      <c r="D50" s="2"/>
      <c r="E50" s="2"/>
      <c r="G50" s="2"/>
      <c r="O50" s="2" t="s">
        <v>134</v>
      </c>
    </row>
    <row r="51" spans="2:15" x14ac:dyDescent="0.55000000000000004">
      <c r="B51" s="2">
        <v>49</v>
      </c>
      <c r="C51" s="3">
        <v>5.8</v>
      </c>
      <c r="D51" s="2"/>
      <c r="E51" s="2"/>
      <c r="G51" s="2"/>
      <c r="O51" s="2" t="s">
        <v>135</v>
      </c>
    </row>
    <row r="52" spans="2:15" x14ac:dyDescent="0.55000000000000004">
      <c r="B52" s="2">
        <v>50</v>
      </c>
      <c r="C52" s="3">
        <v>5.9</v>
      </c>
      <c r="D52" s="2"/>
      <c r="E52" s="2"/>
      <c r="G52" s="2"/>
      <c r="O52" s="2"/>
    </row>
    <row r="53" spans="2:15" x14ac:dyDescent="0.55000000000000004">
      <c r="B53" s="2">
        <v>51</v>
      </c>
      <c r="C53" s="3">
        <v>6</v>
      </c>
      <c r="D53" s="2"/>
      <c r="E53" s="2"/>
      <c r="G53" s="2"/>
      <c r="O53" s="2"/>
    </row>
    <row r="54" spans="2:15" x14ac:dyDescent="0.55000000000000004">
      <c r="B54" s="2">
        <v>52</v>
      </c>
      <c r="C54" s="3">
        <v>6.1</v>
      </c>
      <c r="D54" s="2"/>
      <c r="E54" s="2"/>
      <c r="G54" s="2"/>
      <c r="O54" s="2"/>
    </row>
    <row r="55" spans="2:15" x14ac:dyDescent="0.55000000000000004">
      <c r="B55" s="2">
        <v>53</v>
      </c>
      <c r="C55" s="3">
        <v>6.2</v>
      </c>
      <c r="D55" s="2"/>
      <c r="E55" s="2"/>
      <c r="G55" s="2"/>
      <c r="O55" s="2"/>
    </row>
    <row r="56" spans="2:15" x14ac:dyDescent="0.55000000000000004">
      <c r="B56" s="2">
        <v>54</v>
      </c>
      <c r="C56" s="3">
        <v>6.3</v>
      </c>
      <c r="D56" s="2"/>
      <c r="E56" s="2"/>
      <c r="G56" s="2"/>
      <c r="O56" s="2"/>
    </row>
    <row r="57" spans="2:15" x14ac:dyDescent="0.55000000000000004">
      <c r="B57" s="2">
        <v>55</v>
      </c>
      <c r="C57" s="3">
        <v>6.4</v>
      </c>
      <c r="D57" s="2"/>
      <c r="E57" s="2"/>
      <c r="G57" s="2"/>
      <c r="O57" s="2"/>
    </row>
    <row r="58" spans="2:15" x14ac:dyDescent="0.55000000000000004">
      <c r="B58" s="2">
        <v>56</v>
      </c>
      <c r="C58" s="3">
        <v>6.5</v>
      </c>
      <c r="D58" s="2"/>
      <c r="E58" s="2"/>
      <c r="G58" s="2"/>
      <c r="O58" s="2"/>
    </row>
    <row r="59" spans="2:15" x14ac:dyDescent="0.55000000000000004">
      <c r="B59" s="2">
        <v>57</v>
      </c>
      <c r="C59" s="3">
        <v>6.6</v>
      </c>
      <c r="D59" s="2"/>
      <c r="E59" s="2"/>
      <c r="G59" s="2"/>
      <c r="O59" s="2"/>
    </row>
    <row r="60" spans="2:15" x14ac:dyDescent="0.55000000000000004">
      <c r="B60" s="2">
        <v>58</v>
      </c>
      <c r="C60" s="3">
        <v>6.7</v>
      </c>
      <c r="D60" s="2"/>
      <c r="E60" s="2"/>
      <c r="G60" s="2"/>
      <c r="O60" s="2"/>
    </row>
    <row r="61" spans="2:15" x14ac:dyDescent="0.55000000000000004">
      <c r="B61" s="2">
        <v>59</v>
      </c>
      <c r="C61" s="3">
        <v>6.8</v>
      </c>
      <c r="D61" s="2"/>
      <c r="E61" s="2"/>
      <c r="G61" s="2"/>
      <c r="O61" s="2"/>
    </row>
    <row r="62" spans="2:15" x14ac:dyDescent="0.55000000000000004">
      <c r="B62" s="2">
        <v>60</v>
      </c>
      <c r="C62" s="3">
        <v>6.9</v>
      </c>
      <c r="D62" s="2"/>
      <c r="E62" s="2"/>
      <c r="G62" s="2"/>
      <c r="O62" s="2"/>
    </row>
    <row r="63" spans="2:15" x14ac:dyDescent="0.55000000000000004">
      <c r="B63" s="2">
        <v>61</v>
      </c>
      <c r="C63" s="3">
        <v>7</v>
      </c>
      <c r="D63" s="2"/>
      <c r="E63" s="2"/>
      <c r="G63" s="2"/>
      <c r="O63" s="2"/>
    </row>
    <row r="64" spans="2:15" x14ac:dyDescent="0.55000000000000004">
      <c r="B64" s="2">
        <v>62</v>
      </c>
      <c r="C64" s="3">
        <v>7.1</v>
      </c>
      <c r="D64" s="2"/>
      <c r="E64" s="2"/>
      <c r="G64" s="2"/>
      <c r="O64" s="2"/>
    </row>
    <row r="65" spans="2:15" x14ac:dyDescent="0.55000000000000004">
      <c r="B65" s="2">
        <v>63</v>
      </c>
      <c r="C65" s="3">
        <v>7.2</v>
      </c>
      <c r="D65" s="2"/>
      <c r="E65" s="2"/>
      <c r="G65" s="2"/>
      <c r="O65" s="2"/>
    </row>
    <row r="66" spans="2:15" x14ac:dyDescent="0.55000000000000004">
      <c r="B66" s="2">
        <v>64</v>
      </c>
      <c r="C66" s="3">
        <v>7.3</v>
      </c>
      <c r="D66" s="2"/>
      <c r="E66" s="2"/>
      <c r="G66" s="2"/>
      <c r="O66" s="2"/>
    </row>
    <row r="67" spans="2:15" x14ac:dyDescent="0.55000000000000004">
      <c r="B67" s="2">
        <v>65</v>
      </c>
      <c r="C67" s="3">
        <v>7.4</v>
      </c>
      <c r="D67" s="2"/>
      <c r="E67" s="2"/>
      <c r="G67" s="2"/>
      <c r="O67" s="2"/>
    </row>
    <row r="68" spans="2:15" x14ac:dyDescent="0.55000000000000004">
      <c r="B68" s="2">
        <v>66</v>
      </c>
      <c r="C68" s="3">
        <v>7.5</v>
      </c>
      <c r="D68" s="2"/>
      <c r="E68" s="2"/>
      <c r="G68" s="2"/>
    </row>
    <row r="69" spans="2:15" x14ac:dyDescent="0.55000000000000004">
      <c r="B69" s="2">
        <v>67</v>
      </c>
      <c r="C69" s="3">
        <v>7.6</v>
      </c>
      <c r="D69" s="2"/>
      <c r="E69" s="2"/>
      <c r="G69" s="2"/>
    </row>
    <row r="70" spans="2:15" x14ac:dyDescent="0.55000000000000004">
      <c r="B70" s="2">
        <v>68</v>
      </c>
      <c r="C70" s="3">
        <v>7.7</v>
      </c>
      <c r="D70" s="2"/>
      <c r="E70" s="2"/>
      <c r="G70" s="2"/>
    </row>
    <row r="71" spans="2:15" x14ac:dyDescent="0.55000000000000004">
      <c r="B71" s="2">
        <v>69</v>
      </c>
      <c r="C71" s="3">
        <v>7.8</v>
      </c>
      <c r="D71" s="2"/>
      <c r="E71" s="2"/>
      <c r="G71" s="2"/>
    </row>
    <row r="72" spans="2:15" x14ac:dyDescent="0.55000000000000004">
      <c r="B72" s="2">
        <v>70</v>
      </c>
      <c r="C72" s="3">
        <v>7.9</v>
      </c>
      <c r="D72" s="2"/>
      <c r="E72" s="2"/>
      <c r="G72" s="2"/>
    </row>
    <row r="73" spans="2:15" x14ac:dyDescent="0.55000000000000004">
      <c r="B73" s="2">
        <v>71</v>
      </c>
      <c r="C73" s="3">
        <v>8</v>
      </c>
      <c r="D73" s="2"/>
      <c r="E73" s="2"/>
      <c r="G73" s="2"/>
    </row>
    <row r="74" spans="2:15" x14ac:dyDescent="0.55000000000000004">
      <c r="B74" s="2">
        <v>72</v>
      </c>
      <c r="C74" s="3">
        <v>8.1</v>
      </c>
      <c r="D74" s="2"/>
      <c r="E74" s="2"/>
      <c r="G74" s="2"/>
    </row>
    <row r="75" spans="2:15" x14ac:dyDescent="0.55000000000000004">
      <c r="B75" s="2">
        <v>73</v>
      </c>
      <c r="C75" s="3">
        <v>8.1999999999999993</v>
      </c>
      <c r="D75" s="2"/>
      <c r="E75" s="2"/>
      <c r="G75" s="2"/>
    </row>
    <row r="76" spans="2:15" x14ac:dyDescent="0.55000000000000004">
      <c r="B76" s="2">
        <v>74</v>
      </c>
      <c r="C76" s="3">
        <v>8.3000000000000007</v>
      </c>
      <c r="D76" s="2"/>
      <c r="E76" s="2"/>
      <c r="G76" s="2"/>
    </row>
    <row r="77" spans="2:15" x14ac:dyDescent="0.55000000000000004">
      <c r="B77" s="2">
        <v>75</v>
      </c>
      <c r="C77" s="3">
        <v>8.4</v>
      </c>
      <c r="D77" s="2"/>
      <c r="E77" s="2"/>
      <c r="G77" s="2"/>
    </row>
    <row r="78" spans="2:15" x14ac:dyDescent="0.55000000000000004">
      <c r="B78" s="2">
        <v>76</v>
      </c>
      <c r="C78" s="3">
        <v>8.5</v>
      </c>
      <c r="D78" s="2"/>
      <c r="E78" s="2"/>
      <c r="G78" s="2"/>
    </row>
    <row r="79" spans="2:15" x14ac:dyDescent="0.55000000000000004">
      <c r="B79" s="2">
        <v>77</v>
      </c>
      <c r="C79" s="3">
        <v>8.6</v>
      </c>
      <c r="D79" s="2"/>
      <c r="E79" s="2"/>
      <c r="G79" s="2"/>
    </row>
    <row r="80" spans="2:15" x14ac:dyDescent="0.55000000000000004">
      <c r="B80" s="2">
        <v>78</v>
      </c>
      <c r="C80" s="3">
        <v>8.6999999999999993</v>
      </c>
      <c r="D80" s="2"/>
      <c r="E80" s="2"/>
      <c r="G80" s="2"/>
    </row>
    <row r="81" spans="2:7" x14ac:dyDescent="0.55000000000000004">
      <c r="B81" s="2">
        <v>79</v>
      </c>
      <c r="C81" s="3">
        <v>8.8000000000000007</v>
      </c>
      <c r="D81" s="2"/>
      <c r="E81" s="2"/>
      <c r="G81" s="2"/>
    </row>
    <row r="82" spans="2:7" x14ac:dyDescent="0.55000000000000004">
      <c r="B82" s="2">
        <v>80</v>
      </c>
      <c r="C82" s="3">
        <v>8.9</v>
      </c>
      <c r="D82" s="2"/>
      <c r="E82" s="2"/>
      <c r="G82" s="2"/>
    </row>
    <row r="83" spans="2:7" x14ac:dyDescent="0.55000000000000004">
      <c r="B83" s="2">
        <v>81</v>
      </c>
      <c r="C83" s="3">
        <v>9</v>
      </c>
      <c r="D83" s="2"/>
      <c r="E83" s="2"/>
      <c r="G83" s="2"/>
    </row>
    <row r="84" spans="2:7" x14ac:dyDescent="0.55000000000000004">
      <c r="B84" s="2">
        <v>82</v>
      </c>
      <c r="C84" s="3">
        <v>9.1</v>
      </c>
      <c r="D84" s="2"/>
      <c r="E84" s="2"/>
      <c r="G84" s="2"/>
    </row>
    <row r="85" spans="2:7" x14ac:dyDescent="0.55000000000000004">
      <c r="B85" s="2">
        <v>83</v>
      </c>
      <c r="C85" s="3">
        <v>9.1999999999999993</v>
      </c>
      <c r="D85" s="2"/>
      <c r="E85" s="2"/>
      <c r="G85" s="2"/>
    </row>
    <row r="86" spans="2:7" x14ac:dyDescent="0.55000000000000004">
      <c r="B86" s="2">
        <v>84</v>
      </c>
      <c r="C86" s="3">
        <v>9.3000000000000007</v>
      </c>
      <c r="D86" s="2"/>
      <c r="E86" s="2"/>
      <c r="G86" s="2"/>
    </row>
    <row r="87" spans="2:7" x14ac:dyDescent="0.55000000000000004">
      <c r="B87" s="2">
        <v>85</v>
      </c>
      <c r="C87" s="3">
        <v>9.4</v>
      </c>
      <c r="D87" s="2"/>
      <c r="E87" s="2"/>
      <c r="G87" s="2"/>
    </row>
    <row r="88" spans="2:7" x14ac:dyDescent="0.55000000000000004">
      <c r="B88" s="2">
        <v>86</v>
      </c>
      <c r="C88" s="3">
        <v>9.5</v>
      </c>
      <c r="D88" s="2"/>
      <c r="E88" s="2"/>
      <c r="G88" s="2"/>
    </row>
    <row r="89" spans="2:7" x14ac:dyDescent="0.55000000000000004">
      <c r="B89" s="2">
        <v>87</v>
      </c>
      <c r="C89" s="3">
        <v>9.6</v>
      </c>
      <c r="D89" s="2"/>
      <c r="E89" s="2"/>
      <c r="G89" s="2"/>
    </row>
    <row r="90" spans="2:7" x14ac:dyDescent="0.55000000000000004">
      <c r="B90" s="2">
        <v>88</v>
      </c>
      <c r="C90" s="3">
        <v>9.6999999999999993</v>
      </c>
      <c r="D90" s="2"/>
      <c r="E90" s="2"/>
      <c r="G90" s="2"/>
    </row>
    <row r="91" spans="2:7" x14ac:dyDescent="0.55000000000000004">
      <c r="B91" s="2">
        <v>89</v>
      </c>
      <c r="C91" s="3">
        <v>9.8000000000000007</v>
      </c>
      <c r="D91" s="2"/>
      <c r="E91" s="2"/>
      <c r="G91" s="2"/>
    </row>
    <row r="92" spans="2:7" x14ac:dyDescent="0.55000000000000004">
      <c r="B92" s="2">
        <v>90</v>
      </c>
      <c r="C92" s="3">
        <v>9.9</v>
      </c>
      <c r="D92" s="2"/>
      <c r="E92" s="2"/>
      <c r="G92" s="2"/>
    </row>
    <row r="93" spans="2:7" x14ac:dyDescent="0.55000000000000004">
      <c r="B93" s="2">
        <v>91</v>
      </c>
      <c r="C93" s="3">
        <v>10</v>
      </c>
      <c r="D93" s="2"/>
      <c r="E93" s="2"/>
      <c r="G93" s="2"/>
    </row>
    <row r="94" spans="2:7" x14ac:dyDescent="0.55000000000000004">
      <c r="B94" s="2">
        <v>92</v>
      </c>
      <c r="C94" s="3">
        <v>10.1</v>
      </c>
      <c r="D94" s="2"/>
      <c r="E94" s="2"/>
      <c r="G94" s="2"/>
    </row>
    <row r="95" spans="2:7" x14ac:dyDescent="0.55000000000000004">
      <c r="B95" s="2">
        <v>93</v>
      </c>
      <c r="C95" s="3">
        <v>10.199999999999999</v>
      </c>
      <c r="D95" s="2"/>
      <c r="E95" s="2"/>
      <c r="G95" s="2"/>
    </row>
    <row r="96" spans="2:7" x14ac:dyDescent="0.55000000000000004">
      <c r="B96" s="2">
        <v>94</v>
      </c>
      <c r="C96" s="3">
        <v>10.3</v>
      </c>
      <c r="D96" s="2"/>
      <c r="E96" s="2"/>
      <c r="G96" s="2"/>
    </row>
    <row r="97" spans="2:7" x14ac:dyDescent="0.55000000000000004">
      <c r="B97" s="2">
        <v>95</v>
      </c>
      <c r="C97" s="3">
        <v>10.4</v>
      </c>
      <c r="D97" s="2"/>
      <c r="E97" s="2"/>
      <c r="G97" s="2"/>
    </row>
    <row r="98" spans="2:7" x14ac:dyDescent="0.55000000000000004">
      <c r="B98" s="2">
        <v>96</v>
      </c>
      <c r="C98" s="3">
        <v>10.5</v>
      </c>
      <c r="D98" s="2"/>
      <c r="E98" s="2"/>
      <c r="G98" s="2"/>
    </row>
    <row r="99" spans="2:7" x14ac:dyDescent="0.55000000000000004">
      <c r="B99" s="2">
        <v>97</v>
      </c>
      <c r="C99" s="3">
        <v>10.6</v>
      </c>
      <c r="D99" s="2"/>
      <c r="E99" s="2"/>
      <c r="G99" s="2"/>
    </row>
    <row r="100" spans="2:7" x14ac:dyDescent="0.55000000000000004">
      <c r="B100" s="2">
        <v>98</v>
      </c>
      <c r="C100" s="3">
        <v>10.7</v>
      </c>
      <c r="D100" s="2"/>
      <c r="E100" s="2"/>
      <c r="G100" s="2"/>
    </row>
    <row r="101" spans="2:7" x14ac:dyDescent="0.55000000000000004">
      <c r="B101" s="2">
        <v>99</v>
      </c>
      <c r="C101" s="3">
        <v>10.8</v>
      </c>
      <c r="D101" s="2"/>
      <c r="E101" s="2"/>
      <c r="G101" s="2"/>
    </row>
    <row r="102" spans="2:7" x14ac:dyDescent="0.55000000000000004">
      <c r="B102" s="2">
        <v>100</v>
      </c>
      <c r="C102" s="3">
        <v>10.9</v>
      </c>
      <c r="D102" s="2"/>
      <c r="E102" s="2"/>
      <c r="G102" s="2"/>
    </row>
    <row r="103" spans="2:7" x14ac:dyDescent="0.55000000000000004">
      <c r="B103" s="2"/>
      <c r="C103" s="3">
        <v>11</v>
      </c>
      <c r="D103" s="2"/>
      <c r="E103" s="2"/>
      <c r="G103" s="2"/>
    </row>
    <row r="104" spans="2:7" x14ac:dyDescent="0.55000000000000004">
      <c r="B104" s="2"/>
      <c r="C104" s="3">
        <v>11.1</v>
      </c>
      <c r="D104" s="2"/>
      <c r="E104" s="2"/>
      <c r="G104" s="2"/>
    </row>
    <row r="105" spans="2:7" x14ac:dyDescent="0.55000000000000004">
      <c r="B105" s="2"/>
      <c r="C105" s="3">
        <v>11.2</v>
      </c>
      <c r="D105" s="2"/>
      <c r="E105" s="2"/>
      <c r="G105" s="2"/>
    </row>
    <row r="106" spans="2:7" x14ac:dyDescent="0.55000000000000004">
      <c r="B106" s="2"/>
      <c r="C106" s="3">
        <v>11.3</v>
      </c>
      <c r="D106" s="2"/>
      <c r="E106" s="2"/>
      <c r="G106" s="2"/>
    </row>
    <row r="107" spans="2:7" x14ac:dyDescent="0.55000000000000004">
      <c r="B107" s="2"/>
      <c r="C107" s="3">
        <v>11.4</v>
      </c>
      <c r="D107" s="2"/>
      <c r="E107" s="2"/>
      <c r="G107" s="2"/>
    </row>
    <row r="108" spans="2:7" x14ac:dyDescent="0.55000000000000004">
      <c r="B108" s="2"/>
      <c r="C108" s="3">
        <v>11.5</v>
      </c>
      <c r="D108" s="2"/>
      <c r="E108" s="2"/>
      <c r="G108" s="2"/>
    </row>
    <row r="109" spans="2:7" x14ac:dyDescent="0.55000000000000004">
      <c r="B109" s="2"/>
      <c r="C109" s="3">
        <v>11.6</v>
      </c>
      <c r="D109" s="2"/>
      <c r="E109" s="2"/>
      <c r="G109" s="2"/>
    </row>
    <row r="110" spans="2:7" x14ac:dyDescent="0.55000000000000004">
      <c r="B110" s="2"/>
      <c r="C110" s="3">
        <v>11.7</v>
      </c>
      <c r="D110" s="2"/>
      <c r="E110" s="2"/>
      <c r="G110" s="2"/>
    </row>
    <row r="111" spans="2:7" x14ac:dyDescent="0.55000000000000004">
      <c r="B111" s="2"/>
      <c r="C111" s="3">
        <v>11.8</v>
      </c>
      <c r="D111" s="2"/>
      <c r="E111" s="2"/>
      <c r="G111" s="2"/>
    </row>
    <row r="112" spans="2:7" x14ac:dyDescent="0.55000000000000004">
      <c r="B112" s="2"/>
      <c r="C112" s="3">
        <v>11.9</v>
      </c>
      <c r="D112" s="2"/>
      <c r="E112" s="2"/>
      <c r="G112" s="2"/>
    </row>
    <row r="113" spans="2:7" x14ac:dyDescent="0.55000000000000004">
      <c r="B113" s="2"/>
      <c r="C113" s="3">
        <v>12</v>
      </c>
      <c r="D113" s="2"/>
      <c r="E113" s="2"/>
      <c r="G113" s="2"/>
    </row>
    <row r="114" spans="2:7" x14ac:dyDescent="0.55000000000000004">
      <c r="B114" s="2"/>
      <c r="C114" s="3">
        <v>12.1</v>
      </c>
      <c r="D114" s="2"/>
      <c r="E114" s="2"/>
      <c r="G114" s="2"/>
    </row>
    <row r="115" spans="2:7" x14ac:dyDescent="0.55000000000000004">
      <c r="B115" s="2"/>
      <c r="C115" s="3">
        <v>12.2</v>
      </c>
      <c r="D115" s="2"/>
      <c r="E115" s="2"/>
      <c r="G115" s="2"/>
    </row>
    <row r="116" spans="2:7" x14ac:dyDescent="0.55000000000000004">
      <c r="B116" s="2"/>
      <c r="C116" s="3">
        <v>12.3</v>
      </c>
      <c r="D116" s="2"/>
      <c r="E116" s="2"/>
      <c r="G116" s="2"/>
    </row>
    <row r="117" spans="2:7" x14ac:dyDescent="0.55000000000000004">
      <c r="B117" s="2"/>
      <c r="C117" s="3">
        <v>12.4</v>
      </c>
      <c r="D117" s="2"/>
      <c r="E117" s="2"/>
      <c r="G117" s="2"/>
    </row>
    <row r="118" spans="2:7" x14ac:dyDescent="0.55000000000000004">
      <c r="B118" s="2"/>
      <c r="C118" s="3">
        <v>12.5</v>
      </c>
      <c r="D118" s="2"/>
      <c r="E118" s="2"/>
      <c r="G118" s="2"/>
    </row>
    <row r="119" spans="2:7" x14ac:dyDescent="0.55000000000000004">
      <c r="B119" s="2"/>
      <c r="C119" s="3">
        <v>12.6</v>
      </c>
      <c r="D119" s="2"/>
      <c r="E119" s="2"/>
      <c r="G119" s="2"/>
    </row>
    <row r="120" spans="2:7" x14ac:dyDescent="0.55000000000000004">
      <c r="B120" s="2"/>
      <c r="C120" s="3">
        <v>12.7</v>
      </c>
      <c r="D120" s="2"/>
      <c r="E120" s="2"/>
      <c r="G120" s="2"/>
    </row>
    <row r="121" spans="2:7" x14ac:dyDescent="0.55000000000000004">
      <c r="B121" s="2"/>
      <c r="C121" s="3">
        <v>12.8</v>
      </c>
      <c r="D121" s="2"/>
      <c r="E121" s="2"/>
      <c r="G121" s="2"/>
    </row>
    <row r="122" spans="2:7" x14ac:dyDescent="0.55000000000000004">
      <c r="B122" s="2"/>
      <c r="C122" s="3">
        <v>12.9</v>
      </c>
      <c r="D122" s="2"/>
      <c r="E122" s="2"/>
      <c r="G122" s="2"/>
    </row>
    <row r="123" spans="2:7" x14ac:dyDescent="0.55000000000000004">
      <c r="B123" s="2"/>
      <c r="C123" s="3">
        <v>13</v>
      </c>
      <c r="D123" s="2"/>
      <c r="E123" s="2"/>
      <c r="G123" s="2"/>
    </row>
    <row r="124" spans="2:7" x14ac:dyDescent="0.55000000000000004">
      <c r="B124" s="2"/>
      <c r="C124" s="3">
        <v>13.1</v>
      </c>
      <c r="D124" s="2"/>
      <c r="E124" s="2"/>
      <c r="G124" s="2"/>
    </row>
    <row r="125" spans="2:7" x14ac:dyDescent="0.55000000000000004">
      <c r="B125" s="2"/>
      <c r="C125" s="3">
        <v>13.2</v>
      </c>
      <c r="D125" s="2"/>
      <c r="E125" s="2"/>
      <c r="G125" s="2"/>
    </row>
    <row r="126" spans="2:7" x14ac:dyDescent="0.55000000000000004">
      <c r="B126" s="2"/>
      <c r="C126" s="3">
        <v>13.3</v>
      </c>
      <c r="D126" s="2"/>
      <c r="E126" s="2"/>
      <c r="G126" s="2"/>
    </row>
    <row r="127" spans="2:7" x14ac:dyDescent="0.55000000000000004">
      <c r="B127" s="2"/>
      <c r="C127" s="3">
        <v>13.4</v>
      </c>
      <c r="D127" s="2"/>
      <c r="E127" s="2"/>
      <c r="G127" s="2"/>
    </row>
    <row r="128" spans="2:7" x14ac:dyDescent="0.55000000000000004">
      <c r="B128" s="2"/>
      <c r="C128" s="3">
        <v>13.5</v>
      </c>
      <c r="D128" s="2"/>
      <c r="E128" s="2"/>
      <c r="G128" s="2"/>
    </row>
    <row r="129" spans="2:7" x14ac:dyDescent="0.55000000000000004">
      <c r="B129" s="2"/>
      <c r="C129" s="3">
        <v>13.6</v>
      </c>
      <c r="D129" s="2"/>
      <c r="E129" s="2"/>
      <c r="G129" s="2"/>
    </row>
    <row r="130" spans="2:7" x14ac:dyDescent="0.55000000000000004">
      <c r="B130" s="2"/>
      <c r="C130" s="3">
        <v>13.7</v>
      </c>
      <c r="D130" s="2"/>
      <c r="E130" s="2"/>
      <c r="G130" s="2"/>
    </row>
    <row r="131" spans="2:7" x14ac:dyDescent="0.55000000000000004">
      <c r="B131" s="2"/>
      <c r="C131" s="3">
        <v>13.8</v>
      </c>
      <c r="D131" s="2"/>
      <c r="E131" s="2"/>
      <c r="G131" s="2"/>
    </row>
    <row r="132" spans="2:7" x14ac:dyDescent="0.55000000000000004">
      <c r="B132" s="2"/>
      <c r="C132" s="3">
        <v>13.9</v>
      </c>
      <c r="D132" s="2"/>
      <c r="E132" s="2"/>
      <c r="G132" s="2"/>
    </row>
    <row r="133" spans="2:7" x14ac:dyDescent="0.55000000000000004">
      <c r="B133" s="2"/>
      <c r="C133" s="3">
        <v>14</v>
      </c>
      <c r="D133" s="2"/>
      <c r="E133" s="2"/>
      <c r="G133" s="2"/>
    </row>
    <row r="134" spans="2:7" x14ac:dyDescent="0.55000000000000004">
      <c r="B134" s="2"/>
      <c r="C134" s="3">
        <v>14.1</v>
      </c>
      <c r="D134" s="2"/>
      <c r="E134" s="2"/>
      <c r="G134" s="2"/>
    </row>
    <row r="135" spans="2:7" x14ac:dyDescent="0.55000000000000004">
      <c r="B135" s="2"/>
      <c r="C135" s="3">
        <v>14.2</v>
      </c>
      <c r="D135" s="2"/>
      <c r="E135" s="2"/>
      <c r="G135" s="2"/>
    </row>
    <row r="136" spans="2:7" x14ac:dyDescent="0.55000000000000004">
      <c r="B136" s="2"/>
      <c r="C136" s="3">
        <v>14.3</v>
      </c>
      <c r="D136" s="2"/>
      <c r="E136" s="2"/>
      <c r="G136" s="2"/>
    </row>
    <row r="137" spans="2:7" x14ac:dyDescent="0.55000000000000004">
      <c r="B137" s="2"/>
      <c r="C137" s="3">
        <v>14.4</v>
      </c>
      <c r="D137" s="2"/>
      <c r="E137" s="2"/>
      <c r="G137" s="2"/>
    </row>
    <row r="138" spans="2:7" x14ac:dyDescent="0.55000000000000004">
      <c r="B138" s="2"/>
      <c r="C138" s="3">
        <v>14.5</v>
      </c>
      <c r="D138" s="2"/>
      <c r="E138" s="2"/>
      <c r="G138" s="2"/>
    </row>
    <row r="139" spans="2:7" x14ac:dyDescent="0.55000000000000004">
      <c r="B139" s="2"/>
      <c r="C139" s="3">
        <v>14.6</v>
      </c>
      <c r="D139" s="2"/>
      <c r="E139" s="2"/>
      <c r="G139" s="2"/>
    </row>
    <row r="140" spans="2:7" x14ac:dyDescent="0.55000000000000004">
      <c r="B140" s="2"/>
      <c r="C140" s="3">
        <v>14.7</v>
      </c>
      <c r="D140" s="2"/>
      <c r="E140" s="2"/>
      <c r="G140" s="2"/>
    </row>
    <row r="141" spans="2:7" x14ac:dyDescent="0.55000000000000004">
      <c r="B141" s="2"/>
      <c r="C141" s="3">
        <v>14.8</v>
      </c>
      <c r="D141" s="2"/>
      <c r="E141" s="2"/>
      <c r="G141" s="2"/>
    </row>
    <row r="142" spans="2:7" x14ac:dyDescent="0.55000000000000004">
      <c r="B142" s="2"/>
      <c r="C142" s="3">
        <v>14.9</v>
      </c>
      <c r="D142" s="2"/>
      <c r="E142" s="2"/>
      <c r="G142" s="2"/>
    </row>
    <row r="143" spans="2:7" x14ac:dyDescent="0.55000000000000004">
      <c r="B143" s="2"/>
      <c r="C143" s="3">
        <v>15</v>
      </c>
      <c r="D143" s="2"/>
      <c r="E143" s="2"/>
      <c r="G143" s="2"/>
    </row>
    <row r="144" spans="2:7" x14ac:dyDescent="0.55000000000000004">
      <c r="C144" s="3">
        <v>15.1</v>
      </c>
    </row>
    <row r="145" spans="3:3" x14ac:dyDescent="0.55000000000000004">
      <c r="C145" s="3">
        <v>15.2</v>
      </c>
    </row>
    <row r="146" spans="3:3" x14ac:dyDescent="0.55000000000000004">
      <c r="C146" s="3">
        <v>15.3</v>
      </c>
    </row>
    <row r="147" spans="3:3" x14ac:dyDescent="0.55000000000000004">
      <c r="C147" s="3">
        <v>15.4</v>
      </c>
    </row>
    <row r="148" spans="3:3" x14ac:dyDescent="0.55000000000000004">
      <c r="C148" s="3">
        <v>15.5</v>
      </c>
    </row>
    <row r="149" spans="3:3" x14ac:dyDescent="0.55000000000000004">
      <c r="C149" s="3">
        <v>15.6</v>
      </c>
    </row>
    <row r="150" spans="3:3" x14ac:dyDescent="0.55000000000000004">
      <c r="C150" s="3">
        <v>15.7</v>
      </c>
    </row>
    <row r="151" spans="3:3" x14ac:dyDescent="0.55000000000000004">
      <c r="C151" s="3">
        <v>15.8</v>
      </c>
    </row>
    <row r="152" spans="3:3" x14ac:dyDescent="0.55000000000000004">
      <c r="C152" s="3">
        <v>15.9</v>
      </c>
    </row>
    <row r="153" spans="3:3" x14ac:dyDescent="0.55000000000000004">
      <c r="C153" s="3">
        <v>16</v>
      </c>
    </row>
    <row r="154" spans="3:3" x14ac:dyDescent="0.55000000000000004">
      <c r="C154" s="3">
        <v>16.100000000000001</v>
      </c>
    </row>
    <row r="155" spans="3:3" x14ac:dyDescent="0.55000000000000004">
      <c r="C155" s="3">
        <v>16.2</v>
      </c>
    </row>
    <row r="156" spans="3:3" x14ac:dyDescent="0.55000000000000004">
      <c r="C156" s="3">
        <v>16.3</v>
      </c>
    </row>
    <row r="157" spans="3:3" x14ac:dyDescent="0.55000000000000004">
      <c r="C157" s="3">
        <v>16.399999999999999</v>
      </c>
    </row>
    <row r="158" spans="3:3" x14ac:dyDescent="0.55000000000000004">
      <c r="C158" s="3">
        <v>16.5</v>
      </c>
    </row>
    <row r="159" spans="3:3" x14ac:dyDescent="0.55000000000000004">
      <c r="C159" s="3">
        <v>16.600000000000001</v>
      </c>
    </row>
    <row r="160" spans="3:3" x14ac:dyDescent="0.55000000000000004">
      <c r="C160" s="3">
        <v>16.7</v>
      </c>
    </row>
    <row r="161" spans="3:3" x14ac:dyDescent="0.55000000000000004">
      <c r="C161" s="3">
        <v>16.8</v>
      </c>
    </row>
    <row r="162" spans="3:3" x14ac:dyDescent="0.55000000000000004">
      <c r="C162" s="3">
        <v>16.899999999999999</v>
      </c>
    </row>
    <row r="163" spans="3:3" x14ac:dyDescent="0.55000000000000004">
      <c r="C163" s="3">
        <v>17</v>
      </c>
    </row>
    <row r="164" spans="3:3" x14ac:dyDescent="0.55000000000000004">
      <c r="C164" s="3">
        <v>17.100000000000001</v>
      </c>
    </row>
    <row r="165" spans="3:3" x14ac:dyDescent="0.55000000000000004">
      <c r="C165" s="3">
        <v>17.2</v>
      </c>
    </row>
    <row r="166" spans="3:3" x14ac:dyDescent="0.55000000000000004">
      <c r="C166" s="3">
        <v>17.3</v>
      </c>
    </row>
    <row r="167" spans="3:3" x14ac:dyDescent="0.55000000000000004">
      <c r="C167" s="3">
        <v>17.399999999999999</v>
      </c>
    </row>
    <row r="168" spans="3:3" x14ac:dyDescent="0.55000000000000004">
      <c r="C168" s="3">
        <v>17.5</v>
      </c>
    </row>
    <row r="169" spans="3:3" x14ac:dyDescent="0.55000000000000004">
      <c r="C169" s="3">
        <v>17.600000000000001</v>
      </c>
    </row>
    <row r="170" spans="3:3" x14ac:dyDescent="0.55000000000000004">
      <c r="C170" s="3">
        <v>17.7</v>
      </c>
    </row>
    <row r="171" spans="3:3" x14ac:dyDescent="0.55000000000000004">
      <c r="C171" s="3">
        <v>17.8</v>
      </c>
    </row>
    <row r="172" spans="3:3" x14ac:dyDescent="0.55000000000000004">
      <c r="C172" s="3">
        <v>17.899999999999999</v>
      </c>
    </row>
    <row r="173" spans="3:3" x14ac:dyDescent="0.55000000000000004">
      <c r="C173" s="3">
        <v>18</v>
      </c>
    </row>
    <row r="174" spans="3:3" x14ac:dyDescent="0.55000000000000004">
      <c r="C174" s="3">
        <v>18.100000000000001</v>
      </c>
    </row>
    <row r="175" spans="3:3" x14ac:dyDescent="0.55000000000000004">
      <c r="C175" s="3">
        <v>18.2</v>
      </c>
    </row>
    <row r="176" spans="3:3" x14ac:dyDescent="0.55000000000000004">
      <c r="C176" s="3">
        <v>18.3</v>
      </c>
    </row>
    <row r="177" spans="3:3" x14ac:dyDescent="0.55000000000000004">
      <c r="C177" s="3">
        <v>18.399999999999999</v>
      </c>
    </row>
    <row r="178" spans="3:3" x14ac:dyDescent="0.55000000000000004">
      <c r="C178" s="3">
        <v>18.5</v>
      </c>
    </row>
    <row r="179" spans="3:3" x14ac:dyDescent="0.55000000000000004">
      <c r="C179" s="3">
        <v>18.600000000000001</v>
      </c>
    </row>
    <row r="180" spans="3:3" x14ac:dyDescent="0.55000000000000004">
      <c r="C180" s="3">
        <v>18.7</v>
      </c>
    </row>
    <row r="181" spans="3:3" x14ac:dyDescent="0.55000000000000004">
      <c r="C181" s="3">
        <v>18.8</v>
      </c>
    </row>
    <row r="182" spans="3:3" x14ac:dyDescent="0.55000000000000004">
      <c r="C182" s="3">
        <v>18.899999999999999</v>
      </c>
    </row>
    <row r="183" spans="3:3" x14ac:dyDescent="0.55000000000000004">
      <c r="C183" s="3">
        <v>19</v>
      </c>
    </row>
    <row r="184" spans="3:3" x14ac:dyDescent="0.55000000000000004">
      <c r="C184" s="3">
        <v>19.100000000000001</v>
      </c>
    </row>
    <row r="185" spans="3:3" x14ac:dyDescent="0.55000000000000004">
      <c r="C185" s="3">
        <v>19.2</v>
      </c>
    </row>
    <row r="186" spans="3:3" x14ac:dyDescent="0.55000000000000004">
      <c r="C186" s="3">
        <v>19.3</v>
      </c>
    </row>
    <row r="187" spans="3:3" x14ac:dyDescent="0.55000000000000004">
      <c r="C187" s="3">
        <v>19.399999999999999</v>
      </c>
    </row>
    <row r="188" spans="3:3" x14ac:dyDescent="0.55000000000000004">
      <c r="C188" s="3">
        <v>19.5</v>
      </c>
    </row>
    <row r="189" spans="3:3" x14ac:dyDescent="0.55000000000000004">
      <c r="C189" s="3">
        <v>19.600000000000001</v>
      </c>
    </row>
    <row r="190" spans="3:3" x14ac:dyDescent="0.55000000000000004">
      <c r="C190" s="3">
        <v>19.7</v>
      </c>
    </row>
    <row r="191" spans="3:3" x14ac:dyDescent="0.55000000000000004">
      <c r="C191" s="3">
        <v>19.8</v>
      </c>
    </row>
    <row r="192" spans="3:3" x14ac:dyDescent="0.55000000000000004">
      <c r="C192" s="3">
        <v>19.899999999999999</v>
      </c>
    </row>
    <row r="193" spans="3:3" x14ac:dyDescent="0.55000000000000004">
      <c r="C193" s="3">
        <v>20</v>
      </c>
    </row>
    <row r="194" spans="3:3" x14ac:dyDescent="0.55000000000000004">
      <c r="C194" s="3">
        <v>20.100000000000001</v>
      </c>
    </row>
    <row r="195" spans="3:3" x14ac:dyDescent="0.55000000000000004">
      <c r="C195" s="3">
        <v>20.2</v>
      </c>
    </row>
    <row r="196" spans="3:3" x14ac:dyDescent="0.55000000000000004">
      <c r="C196" s="3">
        <v>20.3</v>
      </c>
    </row>
    <row r="197" spans="3:3" x14ac:dyDescent="0.55000000000000004">
      <c r="C197" s="3">
        <v>20.399999999999999</v>
      </c>
    </row>
    <row r="198" spans="3:3" x14ac:dyDescent="0.55000000000000004">
      <c r="C198" s="3">
        <v>20.5</v>
      </c>
    </row>
    <row r="199" spans="3:3" x14ac:dyDescent="0.55000000000000004">
      <c r="C199" s="3">
        <v>20.6</v>
      </c>
    </row>
    <row r="200" spans="3:3" x14ac:dyDescent="0.55000000000000004">
      <c r="C200" s="3">
        <v>20.7</v>
      </c>
    </row>
    <row r="201" spans="3:3" x14ac:dyDescent="0.55000000000000004">
      <c r="C201" s="3">
        <v>20.8</v>
      </c>
    </row>
    <row r="202" spans="3:3" x14ac:dyDescent="0.55000000000000004">
      <c r="C202" s="3">
        <v>20.9</v>
      </c>
    </row>
    <row r="203" spans="3:3" x14ac:dyDescent="0.55000000000000004">
      <c r="C203" s="3">
        <v>21</v>
      </c>
    </row>
    <row r="204" spans="3:3" x14ac:dyDescent="0.55000000000000004">
      <c r="C204" s="3">
        <v>21.1</v>
      </c>
    </row>
    <row r="205" spans="3:3" x14ac:dyDescent="0.55000000000000004">
      <c r="C205" s="3">
        <v>21.2</v>
      </c>
    </row>
    <row r="206" spans="3:3" x14ac:dyDescent="0.55000000000000004">
      <c r="C206" s="3">
        <v>21.3</v>
      </c>
    </row>
    <row r="207" spans="3:3" x14ac:dyDescent="0.55000000000000004">
      <c r="C207" s="3">
        <v>21.4</v>
      </c>
    </row>
    <row r="208" spans="3:3" x14ac:dyDescent="0.55000000000000004">
      <c r="C208" s="3">
        <v>21.5</v>
      </c>
    </row>
    <row r="209" spans="3:3" x14ac:dyDescent="0.55000000000000004">
      <c r="C209" s="3">
        <v>21.6</v>
      </c>
    </row>
    <row r="210" spans="3:3" x14ac:dyDescent="0.55000000000000004">
      <c r="C210" s="3">
        <v>21.7</v>
      </c>
    </row>
    <row r="211" spans="3:3" x14ac:dyDescent="0.55000000000000004">
      <c r="C211" s="3">
        <v>21.8</v>
      </c>
    </row>
    <row r="212" spans="3:3" x14ac:dyDescent="0.55000000000000004">
      <c r="C212" s="3">
        <v>21.9</v>
      </c>
    </row>
    <row r="213" spans="3:3" x14ac:dyDescent="0.55000000000000004">
      <c r="C213" s="3">
        <v>22</v>
      </c>
    </row>
    <row r="214" spans="3:3" x14ac:dyDescent="0.55000000000000004">
      <c r="C214" s="3">
        <v>22.1</v>
      </c>
    </row>
    <row r="215" spans="3:3" x14ac:dyDescent="0.55000000000000004">
      <c r="C215" s="3">
        <v>22.2</v>
      </c>
    </row>
    <row r="216" spans="3:3" x14ac:dyDescent="0.55000000000000004">
      <c r="C216" s="3">
        <v>22.3</v>
      </c>
    </row>
    <row r="217" spans="3:3" x14ac:dyDescent="0.55000000000000004">
      <c r="C217" s="3">
        <v>22.4</v>
      </c>
    </row>
    <row r="218" spans="3:3" x14ac:dyDescent="0.55000000000000004">
      <c r="C218" s="3">
        <v>22.5</v>
      </c>
    </row>
    <row r="219" spans="3:3" x14ac:dyDescent="0.55000000000000004">
      <c r="C219" s="3">
        <v>22.6</v>
      </c>
    </row>
    <row r="220" spans="3:3" x14ac:dyDescent="0.55000000000000004">
      <c r="C220" s="3">
        <v>22.7</v>
      </c>
    </row>
    <row r="221" spans="3:3" x14ac:dyDescent="0.55000000000000004">
      <c r="C221" s="3">
        <v>22.8</v>
      </c>
    </row>
    <row r="222" spans="3:3" x14ac:dyDescent="0.55000000000000004">
      <c r="C222" s="3">
        <v>22.9</v>
      </c>
    </row>
    <row r="223" spans="3:3" x14ac:dyDescent="0.55000000000000004">
      <c r="C223" s="3">
        <v>23</v>
      </c>
    </row>
    <row r="224" spans="3:3" x14ac:dyDescent="0.55000000000000004">
      <c r="C224" s="3">
        <v>23.1</v>
      </c>
    </row>
    <row r="225" spans="3:3" x14ac:dyDescent="0.55000000000000004">
      <c r="C225" s="3">
        <v>23.2</v>
      </c>
    </row>
    <row r="226" spans="3:3" x14ac:dyDescent="0.55000000000000004">
      <c r="C226" s="3">
        <v>23.3</v>
      </c>
    </row>
    <row r="227" spans="3:3" x14ac:dyDescent="0.55000000000000004">
      <c r="C227" s="3">
        <v>23.4</v>
      </c>
    </row>
    <row r="228" spans="3:3" x14ac:dyDescent="0.55000000000000004">
      <c r="C228" s="3">
        <v>23.5</v>
      </c>
    </row>
    <row r="229" spans="3:3" x14ac:dyDescent="0.55000000000000004">
      <c r="C229" s="3">
        <v>23.6</v>
      </c>
    </row>
    <row r="230" spans="3:3" x14ac:dyDescent="0.55000000000000004">
      <c r="C230" s="3">
        <v>23.7</v>
      </c>
    </row>
    <row r="231" spans="3:3" x14ac:dyDescent="0.55000000000000004">
      <c r="C231" s="3">
        <v>23.8</v>
      </c>
    </row>
    <row r="232" spans="3:3" x14ac:dyDescent="0.55000000000000004">
      <c r="C232" s="3">
        <v>23.9</v>
      </c>
    </row>
    <row r="233" spans="3:3" x14ac:dyDescent="0.55000000000000004">
      <c r="C233" s="3">
        <v>24</v>
      </c>
    </row>
    <row r="234" spans="3:3" x14ac:dyDescent="0.55000000000000004">
      <c r="C234" s="3">
        <v>24.1</v>
      </c>
    </row>
    <row r="235" spans="3:3" x14ac:dyDescent="0.55000000000000004">
      <c r="C235" s="3">
        <v>24.2</v>
      </c>
    </row>
    <row r="236" spans="3:3" x14ac:dyDescent="0.55000000000000004">
      <c r="C236" s="3">
        <v>24.3</v>
      </c>
    </row>
    <row r="237" spans="3:3" x14ac:dyDescent="0.55000000000000004">
      <c r="C237" s="3">
        <v>24.4</v>
      </c>
    </row>
    <row r="238" spans="3:3" x14ac:dyDescent="0.55000000000000004">
      <c r="C238" s="3">
        <v>24.5</v>
      </c>
    </row>
    <row r="239" spans="3:3" x14ac:dyDescent="0.55000000000000004">
      <c r="C239" s="3">
        <v>24.6</v>
      </c>
    </row>
    <row r="240" spans="3:3" x14ac:dyDescent="0.55000000000000004">
      <c r="C240" s="3">
        <v>24.7</v>
      </c>
    </row>
    <row r="241" spans="3:3" x14ac:dyDescent="0.55000000000000004">
      <c r="C241" s="3">
        <v>24.8</v>
      </c>
    </row>
    <row r="242" spans="3:3" x14ac:dyDescent="0.55000000000000004">
      <c r="C242" s="3">
        <v>24.9</v>
      </c>
    </row>
    <row r="243" spans="3:3" x14ac:dyDescent="0.55000000000000004">
      <c r="C243" s="3">
        <v>25</v>
      </c>
    </row>
    <row r="244" spans="3:3" x14ac:dyDescent="0.55000000000000004">
      <c r="C244" s="3">
        <v>25.1</v>
      </c>
    </row>
    <row r="245" spans="3:3" x14ac:dyDescent="0.55000000000000004">
      <c r="C245" s="3">
        <v>25.2</v>
      </c>
    </row>
    <row r="246" spans="3:3" x14ac:dyDescent="0.55000000000000004">
      <c r="C246" s="3">
        <v>25.3</v>
      </c>
    </row>
    <row r="247" spans="3:3" x14ac:dyDescent="0.55000000000000004">
      <c r="C247" s="3">
        <v>25.4</v>
      </c>
    </row>
    <row r="248" spans="3:3" x14ac:dyDescent="0.55000000000000004">
      <c r="C248" s="3">
        <v>25.5</v>
      </c>
    </row>
    <row r="249" spans="3:3" x14ac:dyDescent="0.55000000000000004">
      <c r="C249" s="3">
        <v>25.6</v>
      </c>
    </row>
    <row r="250" spans="3:3" x14ac:dyDescent="0.55000000000000004">
      <c r="C250" s="3">
        <v>25.7</v>
      </c>
    </row>
    <row r="251" spans="3:3" x14ac:dyDescent="0.55000000000000004">
      <c r="C251" s="3">
        <v>25.8</v>
      </c>
    </row>
    <row r="252" spans="3:3" x14ac:dyDescent="0.55000000000000004">
      <c r="C252" s="3">
        <v>25.9</v>
      </c>
    </row>
    <row r="253" spans="3:3" x14ac:dyDescent="0.55000000000000004">
      <c r="C253" s="3">
        <v>26</v>
      </c>
    </row>
    <row r="254" spans="3:3" x14ac:dyDescent="0.55000000000000004">
      <c r="C254" s="3">
        <v>26.1</v>
      </c>
    </row>
    <row r="255" spans="3:3" x14ac:dyDescent="0.55000000000000004">
      <c r="C255" s="3">
        <v>26.2</v>
      </c>
    </row>
    <row r="256" spans="3:3" x14ac:dyDescent="0.55000000000000004">
      <c r="C256" s="3">
        <v>26.3</v>
      </c>
    </row>
    <row r="257" spans="3:3" x14ac:dyDescent="0.55000000000000004">
      <c r="C257" s="3">
        <v>26.4</v>
      </c>
    </row>
    <row r="258" spans="3:3" x14ac:dyDescent="0.55000000000000004">
      <c r="C258" s="3">
        <v>26.5</v>
      </c>
    </row>
    <row r="259" spans="3:3" x14ac:dyDescent="0.55000000000000004">
      <c r="C259" s="3">
        <v>26.6</v>
      </c>
    </row>
    <row r="260" spans="3:3" x14ac:dyDescent="0.55000000000000004">
      <c r="C260" s="3">
        <v>26.7</v>
      </c>
    </row>
    <row r="261" spans="3:3" x14ac:dyDescent="0.55000000000000004">
      <c r="C261" s="3">
        <v>26.8</v>
      </c>
    </row>
    <row r="262" spans="3:3" x14ac:dyDescent="0.55000000000000004">
      <c r="C262" s="3">
        <v>26.9</v>
      </c>
    </row>
    <row r="263" spans="3:3" x14ac:dyDescent="0.55000000000000004">
      <c r="C263" s="3">
        <v>27</v>
      </c>
    </row>
    <row r="264" spans="3:3" x14ac:dyDescent="0.55000000000000004">
      <c r="C264" s="3">
        <v>27.1</v>
      </c>
    </row>
    <row r="265" spans="3:3" x14ac:dyDescent="0.55000000000000004">
      <c r="C265" s="3">
        <v>27.2</v>
      </c>
    </row>
    <row r="266" spans="3:3" x14ac:dyDescent="0.55000000000000004">
      <c r="C266" s="3">
        <v>27.3</v>
      </c>
    </row>
    <row r="267" spans="3:3" x14ac:dyDescent="0.55000000000000004">
      <c r="C267" s="3">
        <v>27.4</v>
      </c>
    </row>
    <row r="268" spans="3:3" x14ac:dyDescent="0.55000000000000004">
      <c r="C268" s="3">
        <v>27.5</v>
      </c>
    </row>
    <row r="269" spans="3:3" x14ac:dyDescent="0.55000000000000004">
      <c r="C269" s="3">
        <v>27.6</v>
      </c>
    </row>
    <row r="270" spans="3:3" x14ac:dyDescent="0.55000000000000004">
      <c r="C270" s="3">
        <v>27.7</v>
      </c>
    </row>
    <row r="271" spans="3:3" x14ac:dyDescent="0.55000000000000004">
      <c r="C271" s="3">
        <v>27.8</v>
      </c>
    </row>
    <row r="272" spans="3:3" x14ac:dyDescent="0.55000000000000004">
      <c r="C272" s="3">
        <v>27.9</v>
      </c>
    </row>
    <row r="273" spans="3:3" x14ac:dyDescent="0.55000000000000004">
      <c r="C273" s="3">
        <v>28</v>
      </c>
    </row>
    <row r="274" spans="3:3" x14ac:dyDescent="0.55000000000000004">
      <c r="C274" s="3">
        <v>28.1</v>
      </c>
    </row>
    <row r="275" spans="3:3" x14ac:dyDescent="0.55000000000000004">
      <c r="C275" s="3">
        <v>28.2</v>
      </c>
    </row>
    <row r="276" spans="3:3" x14ac:dyDescent="0.55000000000000004">
      <c r="C276" s="3">
        <v>28.3</v>
      </c>
    </row>
    <row r="277" spans="3:3" x14ac:dyDescent="0.55000000000000004">
      <c r="C277" s="3">
        <v>28.4</v>
      </c>
    </row>
    <row r="278" spans="3:3" x14ac:dyDescent="0.55000000000000004">
      <c r="C278" s="3">
        <v>28.5</v>
      </c>
    </row>
    <row r="279" spans="3:3" x14ac:dyDescent="0.55000000000000004">
      <c r="C279" s="3">
        <v>28.6</v>
      </c>
    </row>
    <row r="280" spans="3:3" x14ac:dyDescent="0.55000000000000004">
      <c r="C280" s="3">
        <v>28.7</v>
      </c>
    </row>
    <row r="281" spans="3:3" x14ac:dyDescent="0.55000000000000004">
      <c r="C281" s="3">
        <v>28.8</v>
      </c>
    </row>
    <row r="282" spans="3:3" x14ac:dyDescent="0.55000000000000004">
      <c r="C282" s="3">
        <v>28.9</v>
      </c>
    </row>
    <row r="283" spans="3:3" x14ac:dyDescent="0.55000000000000004">
      <c r="C283" s="3">
        <v>29</v>
      </c>
    </row>
    <row r="284" spans="3:3" x14ac:dyDescent="0.55000000000000004">
      <c r="C284" s="3">
        <v>29.1</v>
      </c>
    </row>
    <row r="285" spans="3:3" x14ac:dyDescent="0.55000000000000004">
      <c r="C285" s="3">
        <v>29.2</v>
      </c>
    </row>
    <row r="286" spans="3:3" x14ac:dyDescent="0.55000000000000004">
      <c r="C286" s="3">
        <v>29.3</v>
      </c>
    </row>
    <row r="287" spans="3:3" x14ac:dyDescent="0.55000000000000004">
      <c r="C287" s="3">
        <v>29.4</v>
      </c>
    </row>
    <row r="288" spans="3:3" x14ac:dyDescent="0.55000000000000004">
      <c r="C288" s="3">
        <v>29.5</v>
      </c>
    </row>
    <row r="289" spans="3:3" x14ac:dyDescent="0.55000000000000004">
      <c r="C289" s="3">
        <v>29.6</v>
      </c>
    </row>
    <row r="290" spans="3:3" x14ac:dyDescent="0.55000000000000004">
      <c r="C290" s="3">
        <v>29.7</v>
      </c>
    </row>
    <row r="291" spans="3:3" x14ac:dyDescent="0.55000000000000004">
      <c r="C291" s="3">
        <v>29.8</v>
      </c>
    </row>
    <row r="292" spans="3:3" x14ac:dyDescent="0.55000000000000004">
      <c r="C292" s="3">
        <v>29.9</v>
      </c>
    </row>
    <row r="293" spans="3:3" x14ac:dyDescent="0.55000000000000004">
      <c r="C293" s="3">
        <v>30</v>
      </c>
    </row>
    <row r="294" spans="3:3" x14ac:dyDescent="0.55000000000000004">
      <c r="C294" s="3">
        <v>30.1</v>
      </c>
    </row>
    <row r="295" spans="3:3" x14ac:dyDescent="0.55000000000000004">
      <c r="C295" s="3">
        <v>30.2</v>
      </c>
    </row>
    <row r="296" spans="3:3" x14ac:dyDescent="0.55000000000000004">
      <c r="C296" s="3">
        <v>30.3</v>
      </c>
    </row>
    <row r="297" spans="3:3" x14ac:dyDescent="0.55000000000000004">
      <c r="C297" s="3">
        <v>30.4</v>
      </c>
    </row>
    <row r="298" spans="3:3" x14ac:dyDescent="0.55000000000000004">
      <c r="C298" s="3">
        <v>30.5</v>
      </c>
    </row>
    <row r="299" spans="3:3" x14ac:dyDescent="0.55000000000000004">
      <c r="C299" s="3">
        <v>30.6</v>
      </c>
    </row>
    <row r="300" spans="3:3" x14ac:dyDescent="0.55000000000000004">
      <c r="C300" s="3">
        <v>30.7</v>
      </c>
    </row>
    <row r="301" spans="3:3" x14ac:dyDescent="0.55000000000000004">
      <c r="C301" s="3">
        <v>30.8</v>
      </c>
    </row>
    <row r="302" spans="3:3" x14ac:dyDescent="0.55000000000000004">
      <c r="C302" s="3">
        <v>30.9</v>
      </c>
    </row>
    <row r="303" spans="3:3" x14ac:dyDescent="0.55000000000000004">
      <c r="C303" s="3">
        <v>31</v>
      </c>
    </row>
    <row r="304" spans="3:3" x14ac:dyDescent="0.55000000000000004">
      <c r="C304" s="3">
        <v>31.1</v>
      </c>
    </row>
    <row r="305" spans="3:3" x14ac:dyDescent="0.55000000000000004">
      <c r="C305" s="3">
        <v>31.2</v>
      </c>
    </row>
    <row r="306" spans="3:3" x14ac:dyDescent="0.55000000000000004">
      <c r="C306" s="3">
        <v>31.3</v>
      </c>
    </row>
    <row r="307" spans="3:3" x14ac:dyDescent="0.55000000000000004">
      <c r="C307" s="3">
        <v>31.4</v>
      </c>
    </row>
    <row r="308" spans="3:3" x14ac:dyDescent="0.55000000000000004">
      <c r="C308" s="3">
        <v>31.5</v>
      </c>
    </row>
    <row r="309" spans="3:3" x14ac:dyDescent="0.55000000000000004">
      <c r="C309" s="3">
        <v>31.6</v>
      </c>
    </row>
    <row r="310" spans="3:3" x14ac:dyDescent="0.55000000000000004">
      <c r="C310" s="3">
        <v>31.7</v>
      </c>
    </row>
    <row r="311" spans="3:3" x14ac:dyDescent="0.55000000000000004">
      <c r="C311" s="3">
        <v>31.8</v>
      </c>
    </row>
    <row r="312" spans="3:3" x14ac:dyDescent="0.55000000000000004">
      <c r="C312" s="3">
        <v>31.9</v>
      </c>
    </row>
    <row r="313" spans="3:3" x14ac:dyDescent="0.55000000000000004">
      <c r="C313" s="3">
        <v>32</v>
      </c>
    </row>
    <row r="314" spans="3:3" x14ac:dyDescent="0.55000000000000004">
      <c r="C314" s="3">
        <v>32.1</v>
      </c>
    </row>
    <row r="315" spans="3:3" x14ac:dyDescent="0.55000000000000004">
      <c r="C315" s="3">
        <v>32.200000000000003</v>
      </c>
    </row>
    <row r="316" spans="3:3" x14ac:dyDescent="0.55000000000000004">
      <c r="C316" s="3">
        <v>32.299999999999997</v>
      </c>
    </row>
    <row r="317" spans="3:3" x14ac:dyDescent="0.55000000000000004">
      <c r="C317" s="3">
        <v>32.4</v>
      </c>
    </row>
    <row r="318" spans="3:3" x14ac:dyDescent="0.55000000000000004">
      <c r="C318" s="3">
        <v>32.5</v>
      </c>
    </row>
    <row r="319" spans="3:3" x14ac:dyDescent="0.55000000000000004">
      <c r="C319" s="3">
        <v>32.6</v>
      </c>
    </row>
    <row r="320" spans="3:3" x14ac:dyDescent="0.55000000000000004">
      <c r="C320" s="3">
        <v>32.700000000000003</v>
      </c>
    </row>
    <row r="321" spans="3:3" x14ac:dyDescent="0.55000000000000004">
      <c r="C321" s="3">
        <v>32.799999999999997</v>
      </c>
    </row>
    <row r="322" spans="3:3" x14ac:dyDescent="0.55000000000000004">
      <c r="C322" s="3">
        <v>32.9</v>
      </c>
    </row>
    <row r="323" spans="3:3" x14ac:dyDescent="0.55000000000000004">
      <c r="C323" s="3">
        <v>33</v>
      </c>
    </row>
    <row r="324" spans="3:3" x14ac:dyDescent="0.55000000000000004">
      <c r="C324" s="3">
        <v>33.1</v>
      </c>
    </row>
    <row r="325" spans="3:3" x14ac:dyDescent="0.55000000000000004">
      <c r="C325" s="3">
        <v>33.200000000000003</v>
      </c>
    </row>
    <row r="326" spans="3:3" x14ac:dyDescent="0.55000000000000004">
      <c r="C326" s="3">
        <v>33.299999999999997</v>
      </c>
    </row>
    <row r="327" spans="3:3" x14ac:dyDescent="0.55000000000000004">
      <c r="C327" s="3">
        <v>33.4</v>
      </c>
    </row>
    <row r="328" spans="3:3" x14ac:dyDescent="0.55000000000000004">
      <c r="C328" s="3">
        <v>33.5</v>
      </c>
    </row>
    <row r="329" spans="3:3" x14ac:dyDescent="0.55000000000000004">
      <c r="C329" s="3">
        <v>33.6</v>
      </c>
    </row>
    <row r="330" spans="3:3" x14ac:dyDescent="0.55000000000000004">
      <c r="C330" s="3">
        <v>33.700000000000003</v>
      </c>
    </row>
    <row r="331" spans="3:3" x14ac:dyDescent="0.55000000000000004">
      <c r="C331" s="3">
        <v>33.799999999999997</v>
      </c>
    </row>
    <row r="332" spans="3:3" x14ac:dyDescent="0.55000000000000004">
      <c r="C332" s="3">
        <v>33.9</v>
      </c>
    </row>
    <row r="333" spans="3:3" x14ac:dyDescent="0.55000000000000004">
      <c r="C333" s="3">
        <v>34</v>
      </c>
    </row>
    <row r="334" spans="3:3" x14ac:dyDescent="0.55000000000000004">
      <c r="C334" s="3">
        <v>34.1</v>
      </c>
    </row>
    <row r="335" spans="3:3" x14ac:dyDescent="0.55000000000000004">
      <c r="C335" s="3">
        <v>34.200000000000003</v>
      </c>
    </row>
    <row r="336" spans="3:3" x14ac:dyDescent="0.55000000000000004">
      <c r="C336" s="3">
        <v>34.299999999999997</v>
      </c>
    </row>
    <row r="337" spans="3:3" x14ac:dyDescent="0.55000000000000004">
      <c r="C337" s="3">
        <v>34.4</v>
      </c>
    </row>
    <row r="338" spans="3:3" x14ac:dyDescent="0.55000000000000004">
      <c r="C338" s="3">
        <v>34.5</v>
      </c>
    </row>
    <row r="339" spans="3:3" x14ac:dyDescent="0.55000000000000004">
      <c r="C339" s="3">
        <v>34.6</v>
      </c>
    </row>
    <row r="340" spans="3:3" x14ac:dyDescent="0.55000000000000004">
      <c r="C340" s="3">
        <v>34.700000000000003</v>
      </c>
    </row>
    <row r="341" spans="3:3" x14ac:dyDescent="0.55000000000000004">
      <c r="C341" s="3">
        <v>34.799999999999997</v>
      </c>
    </row>
    <row r="342" spans="3:3" x14ac:dyDescent="0.55000000000000004">
      <c r="C342" s="3">
        <v>34.9</v>
      </c>
    </row>
    <row r="343" spans="3:3" x14ac:dyDescent="0.55000000000000004">
      <c r="C343" s="3">
        <v>35</v>
      </c>
    </row>
    <row r="344" spans="3:3" x14ac:dyDescent="0.55000000000000004">
      <c r="C344" s="3">
        <v>35.1</v>
      </c>
    </row>
    <row r="345" spans="3:3" x14ac:dyDescent="0.55000000000000004">
      <c r="C345" s="3">
        <v>35.200000000000003</v>
      </c>
    </row>
    <row r="346" spans="3:3" x14ac:dyDescent="0.55000000000000004">
      <c r="C346" s="3">
        <v>35.299999999999997</v>
      </c>
    </row>
    <row r="347" spans="3:3" x14ac:dyDescent="0.55000000000000004">
      <c r="C347" s="3">
        <v>35.4</v>
      </c>
    </row>
    <row r="348" spans="3:3" x14ac:dyDescent="0.55000000000000004">
      <c r="C348" s="3">
        <v>35.5</v>
      </c>
    </row>
    <row r="349" spans="3:3" x14ac:dyDescent="0.55000000000000004">
      <c r="C349" s="3">
        <v>35.6</v>
      </c>
    </row>
    <row r="350" spans="3:3" x14ac:dyDescent="0.55000000000000004">
      <c r="C350" s="3">
        <v>35.700000000000003</v>
      </c>
    </row>
    <row r="351" spans="3:3" x14ac:dyDescent="0.55000000000000004">
      <c r="C351" s="3">
        <v>35.799999999999997</v>
      </c>
    </row>
    <row r="352" spans="3:3" x14ac:dyDescent="0.55000000000000004">
      <c r="C352" s="3">
        <v>35.9</v>
      </c>
    </row>
    <row r="353" spans="3:3" x14ac:dyDescent="0.55000000000000004">
      <c r="C353" s="3">
        <v>36</v>
      </c>
    </row>
    <row r="354" spans="3:3" x14ac:dyDescent="0.55000000000000004">
      <c r="C354" s="3">
        <v>36.1</v>
      </c>
    </row>
    <row r="355" spans="3:3" x14ac:dyDescent="0.55000000000000004">
      <c r="C355" s="3">
        <v>36.200000000000003</v>
      </c>
    </row>
    <row r="356" spans="3:3" x14ac:dyDescent="0.55000000000000004">
      <c r="C356" s="3">
        <v>36.299999999999997</v>
      </c>
    </row>
    <row r="357" spans="3:3" x14ac:dyDescent="0.55000000000000004">
      <c r="C357" s="3">
        <v>36.4</v>
      </c>
    </row>
    <row r="358" spans="3:3" x14ac:dyDescent="0.55000000000000004">
      <c r="C358" s="3">
        <v>36.5</v>
      </c>
    </row>
    <row r="359" spans="3:3" x14ac:dyDescent="0.55000000000000004">
      <c r="C359" s="3">
        <v>36.6</v>
      </c>
    </row>
    <row r="360" spans="3:3" x14ac:dyDescent="0.55000000000000004">
      <c r="C360" s="3">
        <v>36.700000000000003</v>
      </c>
    </row>
    <row r="361" spans="3:3" x14ac:dyDescent="0.55000000000000004">
      <c r="C361" s="3">
        <v>36.799999999999997</v>
      </c>
    </row>
    <row r="362" spans="3:3" x14ac:dyDescent="0.55000000000000004">
      <c r="C362" s="3">
        <v>36.9</v>
      </c>
    </row>
    <row r="363" spans="3:3" x14ac:dyDescent="0.55000000000000004">
      <c r="C363" s="3">
        <v>37</v>
      </c>
    </row>
    <row r="364" spans="3:3" x14ac:dyDescent="0.55000000000000004">
      <c r="C364" s="3">
        <v>37.1</v>
      </c>
    </row>
    <row r="365" spans="3:3" x14ac:dyDescent="0.55000000000000004">
      <c r="C365" s="3">
        <v>37.200000000000003</v>
      </c>
    </row>
    <row r="366" spans="3:3" x14ac:dyDescent="0.55000000000000004">
      <c r="C366" s="3">
        <v>37.299999999999997</v>
      </c>
    </row>
    <row r="367" spans="3:3" x14ac:dyDescent="0.55000000000000004">
      <c r="C367" s="3">
        <v>37.4</v>
      </c>
    </row>
    <row r="368" spans="3:3" x14ac:dyDescent="0.55000000000000004">
      <c r="C368" s="3">
        <v>37.5</v>
      </c>
    </row>
    <row r="369" spans="3:3" x14ac:dyDescent="0.55000000000000004">
      <c r="C369" s="3">
        <v>37.6</v>
      </c>
    </row>
    <row r="370" spans="3:3" x14ac:dyDescent="0.55000000000000004">
      <c r="C370" s="3">
        <v>37.700000000000003</v>
      </c>
    </row>
    <row r="371" spans="3:3" x14ac:dyDescent="0.55000000000000004">
      <c r="C371" s="3">
        <v>37.799999999999997</v>
      </c>
    </row>
    <row r="372" spans="3:3" x14ac:dyDescent="0.55000000000000004">
      <c r="C372" s="3">
        <v>37.9</v>
      </c>
    </row>
    <row r="373" spans="3:3" x14ac:dyDescent="0.55000000000000004">
      <c r="C373" s="3">
        <v>38</v>
      </c>
    </row>
    <row r="374" spans="3:3" x14ac:dyDescent="0.55000000000000004">
      <c r="C374" s="3">
        <v>38.1</v>
      </c>
    </row>
    <row r="375" spans="3:3" x14ac:dyDescent="0.55000000000000004">
      <c r="C375" s="3">
        <v>38.200000000000003</v>
      </c>
    </row>
    <row r="376" spans="3:3" x14ac:dyDescent="0.55000000000000004">
      <c r="C376" s="3">
        <v>38.299999999999997</v>
      </c>
    </row>
    <row r="377" spans="3:3" x14ac:dyDescent="0.55000000000000004">
      <c r="C377" s="3">
        <v>38.4</v>
      </c>
    </row>
    <row r="378" spans="3:3" x14ac:dyDescent="0.55000000000000004">
      <c r="C378" s="3">
        <v>38.5</v>
      </c>
    </row>
    <row r="379" spans="3:3" x14ac:dyDescent="0.55000000000000004">
      <c r="C379" s="3">
        <v>38.6</v>
      </c>
    </row>
    <row r="380" spans="3:3" x14ac:dyDescent="0.55000000000000004">
      <c r="C380" s="3">
        <v>38.700000000000003</v>
      </c>
    </row>
    <row r="381" spans="3:3" x14ac:dyDescent="0.55000000000000004">
      <c r="C381" s="3">
        <v>38.799999999999997</v>
      </c>
    </row>
    <row r="382" spans="3:3" x14ac:dyDescent="0.55000000000000004">
      <c r="C382" s="3">
        <v>38.9</v>
      </c>
    </row>
    <row r="383" spans="3:3" x14ac:dyDescent="0.55000000000000004">
      <c r="C383" s="3">
        <v>39</v>
      </c>
    </row>
    <row r="384" spans="3:3" x14ac:dyDescent="0.55000000000000004">
      <c r="C384" s="3">
        <v>39.1</v>
      </c>
    </row>
    <row r="385" spans="3:3" x14ac:dyDescent="0.55000000000000004">
      <c r="C385" s="3">
        <v>39.200000000000003</v>
      </c>
    </row>
    <row r="386" spans="3:3" x14ac:dyDescent="0.55000000000000004">
      <c r="C386" s="3">
        <v>39.299999999999997</v>
      </c>
    </row>
    <row r="387" spans="3:3" x14ac:dyDescent="0.55000000000000004">
      <c r="C387" s="3">
        <v>39.4</v>
      </c>
    </row>
    <row r="388" spans="3:3" x14ac:dyDescent="0.55000000000000004">
      <c r="C388" s="3">
        <v>39.5</v>
      </c>
    </row>
    <row r="389" spans="3:3" x14ac:dyDescent="0.55000000000000004">
      <c r="C389" s="3">
        <v>39.6</v>
      </c>
    </row>
    <row r="390" spans="3:3" x14ac:dyDescent="0.55000000000000004">
      <c r="C390" s="3">
        <v>39.700000000000003</v>
      </c>
    </row>
    <row r="391" spans="3:3" x14ac:dyDescent="0.55000000000000004">
      <c r="C391" s="3">
        <v>39.799999999999997</v>
      </c>
    </row>
    <row r="392" spans="3:3" x14ac:dyDescent="0.55000000000000004">
      <c r="C392" s="3">
        <v>39.9</v>
      </c>
    </row>
    <row r="393" spans="3:3" x14ac:dyDescent="0.55000000000000004">
      <c r="C393" s="3">
        <v>40</v>
      </c>
    </row>
    <row r="394" spans="3:3" x14ac:dyDescent="0.55000000000000004">
      <c r="C394" s="3">
        <v>40.1</v>
      </c>
    </row>
    <row r="395" spans="3:3" x14ac:dyDescent="0.55000000000000004">
      <c r="C395" s="3">
        <v>40.200000000000003</v>
      </c>
    </row>
    <row r="396" spans="3:3" x14ac:dyDescent="0.55000000000000004">
      <c r="C396" s="3">
        <v>40.299999999999997</v>
      </c>
    </row>
    <row r="397" spans="3:3" x14ac:dyDescent="0.55000000000000004">
      <c r="C397" s="3">
        <v>40.4</v>
      </c>
    </row>
    <row r="398" spans="3:3" x14ac:dyDescent="0.55000000000000004">
      <c r="C398" s="3">
        <v>40.5</v>
      </c>
    </row>
    <row r="399" spans="3:3" x14ac:dyDescent="0.55000000000000004">
      <c r="C399" s="3">
        <v>40.6</v>
      </c>
    </row>
    <row r="400" spans="3:3" x14ac:dyDescent="0.55000000000000004">
      <c r="C400" s="3">
        <v>40.700000000000003</v>
      </c>
    </row>
    <row r="401" spans="3:3" x14ac:dyDescent="0.55000000000000004">
      <c r="C401" s="3">
        <v>40.799999999999997</v>
      </c>
    </row>
    <row r="402" spans="3:3" x14ac:dyDescent="0.55000000000000004">
      <c r="C402" s="3">
        <v>40.9</v>
      </c>
    </row>
    <row r="403" spans="3:3" x14ac:dyDescent="0.55000000000000004">
      <c r="C403" s="3">
        <v>41</v>
      </c>
    </row>
    <row r="404" spans="3:3" x14ac:dyDescent="0.55000000000000004">
      <c r="C404" s="3">
        <v>41.1</v>
      </c>
    </row>
    <row r="405" spans="3:3" x14ac:dyDescent="0.55000000000000004">
      <c r="C405" s="3">
        <v>41.2</v>
      </c>
    </row>
    <row r="406" spans="3:3" x14ac:dyDescent="0.55000000000000004">
      <c r="C406" s="3">
        <v>41.3</v>
      </c>
    </row>
    <row r="407" spans="3:3" x14ac:dyDescent="0.55000000000000004">
      <c r="C407" s="3">
        <v>41.4</v>
      </c>
    </row>
    <row r="408" spans="3:3" x14ac:dyDescent="0.55000000000000004">
      <c r="C408" s="3">
        <v>41.5</v>
      </c>
    </row>
    <row r="409" spans="3:3" x14ac:dyDescent="0.55000000000000004">
      <c r="C409" s="3">
        <v>41.6</v>
      </c>
    </row>
    <row r="410" spans="3:3" x14ac:dyDescent="0.55000000000000004">
      <c r="C410" s="3">
        <v>41.7</v>
      </c>
    </row>
    <row r="411" spans="3:3" x14ac:dyDescent="0.55000000000000004">
      <c r="C411" s="3">
        <v>41.8</v>
      </c>
    </row>
    <row r="412" spans="3:3" x14ac:dyDescent="0.55000000000000004">
      <c r="C412" s="3">
        <v>41.9</v>
      </c>
    </row>
    <row r="413" spans="3:3" x14ac:dyDescent="0.55000000000000004">
      <c r="C413" s="3">
        <v>42</v>
      </c>
    </row>
    <row r="414" spans="3:3" x14ac:dyDescent="0.55000000000000004">
      <c r="C414" s="3">
        <v>42.1</v>
      </c>
    </row>
    <row r="415" spans="3:3" x14ac:dyDescent="0.55000000000000004">
      <c r="C415" s="3">
        <v>42.2</v>
      </c>
    </row>
    <row r="416" spans="3:3" x14ac:dyDescent="0.55000000000000004">
      <c r="C416" s="3">
        <v>42.3</v>
      </c>
    </row>
    <row r="417" spans="3:3" x14ac:dyDescent="0.55000000000000004">
      <c r="C417" s="3">
        <v>42.4</v>
      </c>
    </row>
    <row r="418" spans="3:3" x14ac:dyDescent="0.55000000000000004">
      <c r="C418" s="3">
        <v>42.5</v>
      </c>
    </row>
    <row r="419" spans="3:3" x14ac:dyDescent="0.55000000000000004">
      <c r="C419" s="3">
        <v>42.6</v>
      </c>
    </row>
    <row r="420" spans="3:3" x14ac:dyDescent="0.55000000000000004">
      <c r="C420" s="3">
        <v>42.7</v>
      </c>
    </row>
    <row r="421" spans="3:3" x14ac:dyDescent="0.55000000000000004">
      <c r="C421" s="3">
        <v>42.8</v>
      </c>
    </row>
    <row r="422" spans="3:3" x14ac:dyDescent="0.55000000000000004">
      <c r="C422" s="3">
        <v>42.9</v>
      </c>
    </row>
    <row r="423" spans="3:3" x14ac:dyDescent="0.55000000000000004">
      <c r="C423" s="3">
        <v>43</v>
      </c>
    </row>
    <row r="424" spans="3:3" x14ac:dyDescent="0.55000000000000004">
      <c r="C424" s="3">
        <v>43.1</v>
      </c>
    </row>
    <row r="425" spans="3:3" x14ac:dyDescent="0.55000000000000004">
      <c r="C425" s="3">
        <v>43.2</v>
      </c>
    </row>
    <row r="426" spans="3:3" x14ac:dyDescent="0.55000000000000004">
      <c r="C426" s="3">
        <v>43.3</v>
      </c>
    </row>
    <row r="427" spans="3:3" x14ac:dyDescent="0.55000000000000004">
      <c r="C427" s="3">
        <v>43.4</v>
      </c>
    </row>
    <row r="428" spans="3:3" x14ac:dyDescent="0.55000000000000004">
      <c r="C428" s="3">
        <v>43.5</v>
      </c>
    </row>
    <row r="429" spans="3:3" x14ac:dyDescent="0.55000000000000004">
      <c r="C429" s="3">
        <v>43.6</v>
      </c>
    </row>
    <row r="430" spans="3:3" x14ac:dyDescent="0.55000000000000004">
      <c r="C430" s="3">
        <v>43.7</v>
      </c>
    </row>
    <row r="431" spans="3:3" x14ac:dyDescent="0.55000000000000004">
      <c r="C431" s="3">
        <v>43.8</v>
      </c>
    </row>
    <row r="432" spans="3:3" x14ac:dyDescent="0.55000000000000004">
      <c r="C432" s="3">
        <v>43.9</v>
      </c>
    </row>
    <row r="433" spans="3:3" x14ac:dyDescent="0.55000000000000004">
      <c r="C433" s="3">
        <v>44</v>
      </c>
    </row>
    <row r="434" spans="3:3" x14ac:dyDescent="0.55000000000000004">
      <c r="C434" s="3">
        <v>44.1</v>
      </c>
    </row>
    <row r="435" spans="3:3" x14ac:dyDescent="0.55000000000000004">
      <c r="C435" s="3">
        <v>44.2</v>
      </c>
    </row>
    <row r="436" spans="3:3" x14ac:dyDescent="0.55000000000000004">
      <c r="C436" s="3">
        <v>44.3</v>
      </c>
    </row>
    <row r="437" spans="3:3" x14ac:dyDescent="0.55000000000000004">
      <c r="C437" s="3">
        <v>44.4</v>
      </c>
    </row>
    <row r="438" spans="3:3" x14ac:dyDescent="0.55000000000000004">
      <c r="C438" s="3">
        <v>44.5</v>
      </c>
    </row>
    <row r="439" spans="3:3" x14ac:dyDescent="0.55000000000000004">
      <c r="C439" s="3">
        <v>44.6</v>
      </c>
    </row>
    <row r="440" spans="3:3" x14ac:dyDescent="0.55000000000000004">
      <c r="C440" s="3">
        <v>44.7</v>
      </c>
    </row>
    <row r="441" spans="3:3" x14ac:dyDescent="0.55000000000000004">
      <c r="C441" s="3">
        <v>44.8</v>
      </c>
    </row>
    <row r="442" spans="3:3" x14ac:dyDescent="0.55000000000000004">
      <c r="C442" s="3">
        <v>44.9</v>
      </c>
    </row>
    <row r="443" spans="3:3" x14ac:dyDescent="0.55000000000000004">
      <c r="C443" s="3">
        <v>45</v>
      </c>
    </row>
    <row r="444" spans="3:3" x14ac:dyDescent="0.55000000000000004">
      <c r="C444" s="3">
        <v>45.1</v>
      </c>
    </row>
    <row r="445" spans="3:3" x14ac:dyDescent="0.55000000000000004">
      <c r="C445" s="3">
        <v>45.2</v>
      </c>
    </row>
    <row r="446" spans="3:3" x14ac:dyDescent="0.55000000000000004">
      <c r="C446" s="3">
        <v>45.3</v>
      </c>
    </row>
    <row r="447" spans="3:3" x14ac:dyDescent="0.55000000000000004">
      <c r="C447" s="3">
        <v>45.4</v>
      </c>
    </row>
    <row r="448" spans="3:3" x14ac:dyDescent="0.55000000000000004">
      <c r="C448" s="3">
        <v>45.5</v>
      </c>
    </row>
    <row r="449" spans="3:3" x14ac:dyDescent="0.55000000000000004">
      <c r="C449" s="3">
        <v>45.6</v>
      </c>
    </row>
    <row r="450" spans="3:3" x14ac:dyDescent="0.55000000000000004">
      <c r="C450" s="3">
        <v>45.7</v>
      </c>
    </row>
    <row r="451" spans="3:3" x14ac:dyDescent="0.55000000000000004">
      <c r="C451" s="3">
        <v>45.8</v>
      </c>
    </row>
    <row r="452" spans="3:3" x14ac:dyDescent="0.55000000000000004">
      <c r="C452" s="3">
        <v>45.9</v>
      </c>
    </row>
    <row r="453" spans="3:3" x14ac:dyDescent="0.55000000000000004">
      <c r="C453" s="3">
        <v>46</v>
      </c>
    </row>
    <row r="454" spans="3:3" x14ac:dyDescent="0.55000000000000004">
      <c r="C454" s="3">
        <v>46.1</v>
      </c>
    </row>
    <row r="455" spans="3:3" x14ac:dyDescent="0.55000000000000004">
      <c r="C455" s="3">
        <v>46.2</v>
      </c>
    </row>
    <row r="456" spans="3:3" x14ac:dyDescent="0.55000000000000004">
      <c r="C456" s="3">
        <v>46.3</v>
      </c>
    </row>
    <row r="457" spans="3:3" x14ac:dyDescent="0.55000000000000004">
      <c r="C457" s="3">
        <v>46.4</v>
      </c>
    </row>
    <row r="458" spans="3:3" x14ac:dyDescent="0.55000000000000004">
      <c r="C458" s="3">
        <v>46.5</v>
      </c>
    </row>
    <row r="459" spans="3:3" x14ac:dyDescent="0.55000000000000004">
      <c r="C459" s="3">
        <v>46.6</v>
      </c>
    </row>
    <row r="460" spans="3:3" x14ac:dyDescent="0.55000000000000004">
      <c r="C460" s="3">
        <v>46.7</v>
      </c>
    </row>
    <row r="461" spans="3:3" x14ac:dyDescent="0.55000000000000004">
      <c r="C461" s="3">
        <v>46.8</v>
      </c>
    </row>
    <row r="462" spans="3:3" x14ac:dyDescent="0.55000000000000004">
      <c r="C462" s="3">
        <v>46.9</v>
      </c>
    </row>
    <row r="463" spans="3:3" x14ac:dyDescent="0.55000000000000004">
      <c r="C463" s="3">
        <v>47</v>
      </c>
    </row>
    <row r="464" spans="3:3" x14ac:dyDescent="0.55000000000000004">
      <c r="C464" s="3">
        <v>47.1</v>
      </c>
    </row>
    <row r="465" spans="3:3" x14ac:dyDescent="0.55000000000000004">
      <c r="C465" s="3">
        <v>47.2</v>
      </c>
    </row>
    <row r="466" spans="3:3" x14ac:dyDescent="0.55000000000000004">
      <c r="C466" s="3">
        <v>47.3</v>
      </c>
    </row>
    <row r="467" spans="3:3" x14ac:dyDescent="0.55000000000000004">
      <c r="C467" s="3">
        <v>47.4</v>
      </c>
    </row>
    <row r="468" spans="3:3" x14ac:dyDescent="0.55000000000000004">
      <c r="C468" s="3">
        <v>47.5</v>
      </c>
    </row>
    <row r="469" spans="3:3" x14ac:dyDescent="0.55000000000000004">
      <c r="C469" s="3">
        <v>47.6</v>
      </c>
    </row>
    <row r="470" spans="3:3" x14ac:dyDescent="0.55000000000000004">
      <c r="C470" s="3">
        <v>47.7</v>
      </c>
    </row>
    <row r="471" spans="3:3" x14ac:dyDescent="0.55000000000000004">
      <c r="C471" s="3">
        <v>47.8</v>
      </c>
    </row>
    <row r="472" spans="3:3" x14ac:dyDescent="0.55000000000000004">
      <c r="C472" s="3">
        <v>47.9</v>
      </c>
    </row>
    <row r="473" spans="3:3" x14ac:dyDescent="0.55000000000000004">
      <c r="C473" s="3">
        <v>48</v>
      </c>
    </row>
    <row r="474" spans="3:3" x14ac:dyDescent="0.55000000000000004">
      <c r="C474" s="3">
        <v>48.1</v>
      </c>
    </row>
    <row r="475" spans="3:3" x14ac:dyDescent="0.55000000000000004">
      <c r="C475" s="3">
        <v>48.2</v>
      </c>
    </row>
    <row r="476" spans="3:3" x14ac:dyDescent="0.55000000000000004">
      <c r="C476" s="3">
        <v>48.3</v>
      </c>
    </row>
    <row r="477" spans="3:3" x14ac:dyDescent="0.55000000000000004">
      <c r="C477" s="3">
        <v>48.4</v>
      </c>
    </row>
    <row r="478" spans="3:3" x14ac:dyDescent="0.55000000000000004">
      <c r="C478" s="3">
        <v>48.5</v>
      </c>
    </row>
    <row r="479" spans="3:3" x14ac:dyDescent="0.55000000000000004">
      <c r="C479" s="3">
        <v>48.6</v>
      </c>
    </row>
    <row r="480" spans="3:3" x14ac:dyDescent="0.55000000000000004">
      <c r="C480" s="3">
        <v>48.7</v>
      </c>
    </row>
    <row r="481" spans="3:3" x14ac:dyDescent="0.55000000000000004">
      <c r="C481" s="3">
        <v>48.8</v>
      </c>
    </row>
    <row r="482" spans="3:3" x14ac:dyDescent="0.55000000000000004">
      <c r="C482" s="3">
        <v>48.9</v>
      </c>
    </row>
    <row r="483" spans="3:3" x14ac:dyDescent="0.55000000000000004">
      <c r="C483" s="3">
        <v>49</v>
      </c>
    </row>
    <row r="484" spans="3:3" x14ac:dyDescent="0.55000000000000004">
      <c r="C484" s="3">
        <v>49.1</v>
      </c>
    </row>
    <row r="485" spans="3:3" x14ac:dyDescent="0.55000000000000004">
      <c r="C485" s="3">
        <v>49.2</v>
      </c>
    </row>
    <row r="486" spans="3:3" x14ac:dyDescent="0.55000000000000004">
      <c r="C486" s="3">
        <v>49.3</v>
      </c>
    </row>
    <row r="487" spans="3:3" x14ac:dyDescent="0.55000000000000004">
      <c r="C487" s="3">
        <v>49.4</v>
      </c>
    </row>
    <row r="488" spans="3:3" x14ac:dyDescent="0.55000000000000004">
      <c r="C488" s="3">
        <v>49.5</v>
      </c>
    </row>
    <row r="489" spans="3:3" x14ac:dyDescent="0.55000000000000004">
      <c r="C489" s="3">
        <v>49.6</v>
      </c>
    </row>
    <row r="490" spans="3:3" x14ac:dyDescent="0.55000000000000004">
      <c r="C490" s="3">
        <v>49.7</v>
      </c>
    </row>
    <row r="491" spans="3:3" x14ac:dyDescent="0.55000000000000004">
      <c r="C491" s="3">
        <v>49.8</v>
      </c>
    </row>
    <row r="492" spans="3:3" x14ac:dyDescent="0.55000000000000004">
      <c r="C492" s="3">
        <v>49.9</v>
      </c>
    </row>
    <row r="493" spans="3:3" x14ac:dyDescent="0.55000000000000004">
      <c r="C493" s="3">
        <v>50</v>
      </c>
    </row>
    <row r="494" spans="3:3" x14ac:dyDescent="0.55000000000000004">
      <c r="C494" s="3">
        <v>50.1</v>
      </c>
    </row>
    <row r="495" spans="3:3" x14ac:dyDescent="0.55000000000000004">
      <c r="C495" s="3">
        <v>50.2</v>
      </c>
    </row>
    <row r="496" spans="3:3" x14ac:dyDescent="0.55000000000000004">
      <c r="C496" s="3">
        <v>50.3</v>
      </c>
    </row>
    <row r="497" spans="3:3" x14ac:dyDescent="0.55000000000000004">
      <c r="C497" s="3">
        <v>50.4</v>
      </c>
    </row>
    <row r="498" spans="3:3" x14ac:dyDescent="0.55000000000000004">
      <c r="C498" s="3">
        <v>50.5</v>
      </c>
    </row>
    <row r="499" spans="3:3" x14ac:dyDescent="0.55000000000000004">
      <c r="C499" s="3">
        <v>50.6</v>
      </c>
    </row>
    <row r="500" spans="3:3" x14ac:dyDescent="0.55000000000000004">
      <c r="C500" s="3">
        <v>50.7</v>
      </c>
    </row>
    <row r="501" spans="3:3" x14ac:dyDescent="0.55000000000000004">
      <c r="C501" s="3">
        <v>50.8</v>
      </c>
    </row>
    <row r="502" spans="3:3" x14ac:dyDescent="0.55000000000000004">
      <c r="C502" s="3">
        <v>50.9</v>
      </c>
    </row>
    <row r="503" spans="3:3" x14ac:dyDescent="0.55000000000000004">
      <c r="C503" s="3">
        <v>51</v>
      </c>
    </row>
    <row r="504" spans="3:3" x14ac:dyDescent="0.55000000000000004">
      <c r="C504" s="3">
        <v>51.1</v>
      </c>
    </row>
    <row r="505" spans="3:3" x14ac:dyDescent="0.55000000000000004">
      <c r="C505" s="3">
        <v>51.2</v>
      </c>
    </row>
    <row r="506" spans="3:3" x14ac:dyDescent="0.55000000000000004">
      <c r="C506" s="3">
        <v>51.3</v>
      </c>
    </row>
    <row r="507" spans="3:3" x14ac:dyDescent="0.55000000000000004">
      <c r="C507" s="3">
        <v>51.4</v>
      </c>
    </row>
    <row r="508" spans="3:3" x14ac:dyDescent="0.55000000000000004">
      <c r="C508" s="3">
        <v>51.5</v>
      </c>
    </row>
    <row r="509" spans="3:3" x14ac:dyDescent="0.55000000000000004">
      <c r="C509" s="3">
        <v>51.6</v>
      </c>
    </row>
    <row r="510" spans="3:3" x14ac:dyDescent="0.55000000000000004">
      <c r="C510" s="3">
        <v>51.7</v>
      </c>
    </row>
    <row r="511" spans="3:3" x14ac:dyDescent="0.55000000000000004">
      <c r="C511" s="3">
        <v>51.8</v>
      </c>
    </row>
    <row r="512" spans="3:3" x14ac:dyDescent="0.55000000000000004">
      <c r="C512" s="3">
        <v>51.9</v>
      </c>
    </row>
    <row r="513" spans="3:3" x14ac:dyDescent="0.55000000000000004">
      <c r="C513" s="3">
        <v>52</v>
      </c>
    </row>
    <row r="514" spans="3:3" x14ac:dyDescent="0.55000000000000004">
      <c r="C514" s="3">
        <v>52.1</v>
      </c>
    </row>
    <row r="515" spans="3:3" x14ac:dyDescent="0.55000000000000004">
      <c r="C515" s="3">
        <v>52.2</v>
      </c>
    </row>
    <row r="516" spans="3:3" x14ac:dyDescent="0.55000000000000004">
      <c r="C516" s="3">
        <v>52.3</v>
      </c>
    </row>
    <row r="517" spans="3:3" x14ac:dyDescent="0.55000000000000004">
      <c r="C517" s="3">
        <v>52.4</v>
      </c>
    </row>
    <row r="518" spans="3:3" x14ac:dyDescent="0.55000000000000004">
      <c r="C518" s="3">
        <v>52.5</v>
      </c>
    </row>
    <row r="519" spans="3:3" x14ac:dyDescent="0.55000000000000004">
      <c r="C519" s="3">
        <v>52.6</v>
      </c>
    </row>
    <row r="520" spans="3:3" x14ac:dyDescent="0.55000000000000004">
      <c r="C520" s="3">
        <v>52.7</v>
      </c>
    </row>
    <row r="521" spans="3:3" x14ac:dyDescent="0.55000000000000004">
      <c r="C521" s="3">
        <v>52.8</v>
      </c>
    </row>
    <row r="522" spans="3:3" x14ac:dyDescent="0.55000000000000004">
      <c r="C522" s="3">
        <v>52.9</v>
      </c>
    </row>
    <row r="523" spans="3:3" x14ac:dyDescent="0.55000000000000004">
      <c r="C523" s="3">
        <v>53</v>
      </c>
    </row>
    <row r="524" spans="3:3" x14ac:dyDescent="0.55000000000000004">
      <c r="C524" s="3">
        <v>53.1</v>
      </c>
    </row>
    <row r="525" spans="3:3" x14ac:dyDescent="0.55000000000000004">
      <c r="C525" s="3">
        <v>53.2</v>
      </c>
    </row>
    <row r="526" spans="3:3" x14ac:dyDescent="0.55000000000000004">
      <c r="C526" s="3">
        <v>53.3</v>
      </c>
    </row>
    <row r="527" spans="3:3" x14ac:dyDescent="0.55000000000000004">
      <c r="C527" s="3">
        <v>53.4</v>
      </c>
    </row>
    <row r="528" spans="3:3" x14ac:dyDescent="0.55000000000000004">
      <c r="C528" s="3">
        <v>53.5</v>
      </c>
    </row>
    <row r="529" spans="3:3" x14ac:dyDescent="0.55000000000000004">
      <c r="C529" s="3">
        <v>53.6</v>
      </c>
    </row>
    <row r="530" spans="3:3" x14ac:dyDescent="0.55000000000000004">
      <c r="C530" s="3">
        <v>53.7</v>
      </c>
    </row>
    <row r="531" spans="3:3" x14ac:dyDescent="0.55000000000000004">
      <c r="C531" s="3">
        <v>53.8</v>
      </c>
    </row>
    <row r="532" spans="3:3" x14ac:dyDescent="0.55000000000000004">
      <c r="C532" s="3">
        <v>53.9</v>
      </c>
    </row>
    <row r="533" spans="3:3" x14ac:dyDescent="0.55000000000000004">
      <c r="C533" s="3">
        <v>54</v>
      </c>
    </row>
    <row r="534" spans="3:3" x14ac:dyDescent="0.55000000000000004">
      <c r="C534" s="3">
        <v>54.1</v>
      </c>
    </row>
    <row r="535" spans="3:3" x14ac:dyDescent="0.55000000000000004">
      <c r="C535" s="3">
        <v>54.2</v>
      </c>
    </row>
    <row r="536" spans="3:3" x14ac:dyDescent="0.55000000000000004">
      <c r="C536" s="3">
        <v>54.3</v>
      </c>
    </row>
    <row r="537" spans="3:3" x14ac:dyDescent="0.55000000000000004">
      <c r="C537" s="3">
        <v>54.4</v>
      </c>
    </row>
    <row r="538" spans="3:3" x14ac:dyDescent="0.55000000000000004">
      <c r="C538" s="3">
        <v>54.5</v>
      </c>
    </row>
    <row r="539" spans="3:3" x14ac:dyDescent="0.55000000000000004">
      <c r="C539" s="3">
        <v>54.6</v>
      </c>
    </row>
    <row r="540" spans="3:3" x14ac:dyDescent="0.55000000000000004">
      <c r="C540" s="3">
        <v>54.7</v>
      </c>
    </row>
    <row r="541" spans="3:3" x14ac:dyDescent="0.55000000000000004">
      <c r="C541" s="3">
        <v>54.8</v>
      </c>
    </row>
    <row r="542" spans="3:3" x14ac:dyDescent="0.55000000000000004">
      <c r="C542" s="3">
        <v>54.9</v>
      </c>
    </row>
    <row r="543" spans="3:3" x14ac:dyDescent="0.55000000000000004">
      <c r="C543" s="3">
        <v>55</v>
      </c>
    </row>
    <row r="544" spans="3:3" x14ac:dyDescent="0.55000000000000004">
      <c r="C544" s="3">
        <v>55.1</v>
      </c>
    </row>
    <row r="545" spans="3:3" x14ac:dyDescent="0.55000000000000004">
      <c r="C545" s="3">
        <v>55.2</v>
      </c>
    </row>
    <row r="546" spans="3:3" x14ac:dyDescent="0.55000000000000004">
      <c r="C546" s="3">
        <v>55.3</v>
      </c>
    </row>
    <row r="547" spans="3:3" x14ac:dyDescent="0.55000000000000004">
      <c r="C547" s="3">
        <v>55.4</v>
      </c>
    </row>
    <row r="548" spans="3:3" x14ac:dyDescent="0.55000000000000004">
      <c r="C548" s="3">
        <v>55.5</v>
      </c>
    </row>
    <row r="549" spans="3:3" x14ac:dyDescent="0.55000000000000004">
      <c r="C549" s="3">
        <v>55.6</v>
      </c>
    </row>
    <row r="550" spans="3:3" x14ac:dyDescent="0.55000000000000004">
      <c r="C550" s="3">
        <v>55.7</v>
      </c>
    </row>
    <row r="551" spans="3:3" x14ac:dyDescent="0.55000000000000004">
      <c r="C551" s="3">
        <v>55.8</v>
      </c>
    </row>
    <row r="552" spans="3:3" x14ac:dyDescent="0.55000000000000004">
      <c r="C552" s="3">
        <v>55.9</v>
      </c>
    </row>
    <row r="553" spans="3:3" x14ac:dyDescent="0.55000000000000004">
      <c r="C553" s="3">
        <v>56</v>
      </c>
    </row>
    <row r="554" spans="3:3" x14ac:dyDescent="0.55000000000000004">
      <c r="C554" s="3">
        <v>56.1</v>
      </c>
    </row>
    <row r="555" spans="3:3" x14ac:dyDescent="0.55000000000000004">
      <c r="C555" s="3">
        <v>56.2</v>
      </c>
    </row>
    <row r="556" spans="3:3" x14ac:dyDescent="0.55000000000000004">
      <c r="C556" s="3">
        <v>56.3</v>
      </c>
    </row>
    <row r="557" spans="3:3" x14ac:dyDescent="0.55000000000000004">
      <c r="C557" s="3">
        <v>56.4</v>
      </c>
    </row>
    <row r="558" spans="3:3" x14ac:dyDescent="0.55000000000000004">
      <c r="C558" s="3">
        <v>56.5</v>
      </c>
    </row>
    <row r="559" spans="3:3" x14ac:dyDescent="0.55000000000000004">
      <c r="C559" s="3">
        <v>56.6</v>
      </c>
    </row>
    <row r="560" spans="3:3" x14ac:dyDescent="0.55000000000000004">
      <c r="C560" s="3">
        <v>56.7</v>
      </c>
    </row>
    <row r="561" spans="3:3" x14ac:dyDescent="0.55000000000000004">
      <c r="C561" s="3">
        <v>56.8</v>
      </c>
    </row>
    <row r="562" spans="3:3" x14ac:dyDescent="0.55000000000000004">
      <c r="C562" s="3">
        <v>56.9</v>
      </c>
    </row>
    <row r="563" spans="3:3" x14ac:dyDescent="0.55000000000000004">
      <c r="C563" s="3">
        <v>57</v>
      </c>
    </row>
    <row r="564" spans="3:3" x14ac:dyDescent="0.55000000000000004">
      <c r="C564" s="3">
        <v>57.1</v>
      </c>
    </row>
    <row r="565" spans="3:3" x14ac:dyDescent="0.55000000000000004">
      <c r="C565" s="3">
        <v>57.2</v>
      </c>
    </row>
    <row r="566" spans="3:3" x14ac:dyDescent="0.55000000000000004">
      <c r="C566" s="3">
        <v>57.3</v>
      </c>
    </row>
    <row r="567" spans="3:3" x14ac:dyDescent="0.55000000000000004">
      <c r="C567" s="3">
        <v>57.4</v>
      </c>
    </row>
    <row r="568" spans="3:3" x14ac:dyDescent="0.55000000000000004">
      <c r="C568" s="3">
        <v>57.5</v>
      </c>
    </row>
    <row r="569" spans="3:3" x14ac:dyDescent="0.55000000000000004">
      <c r="C569" s="3">
        <v>57.6</v>
      </c>
    </row>
    <row r="570" spans="3:3" x14ac:dyDescent="0.55000000000000004">
      <c r="C570" s="3">
        <v>57.7</v>
      </c>
    </row>
    <row r="571" spans="3:3" x14ac:dyDescent="0.55000000000000004">
      <c r="C571" s="3">
        <v>57.8</v>
      </c>
    </row>
    <row r="572" spans="3:3" x14ac:dyDescent="0.55000000000000004">
      <c r="C572" s="3">
        <v>57.9</v>
      </c>
    </row>
    <row r="573" spans="3:3" x14ac:dyDescent="0.55000000000000004">
      <c r="C573" s="3">
        <v>58</v>
      </c>
    </row>
    <row r="574" spans="3:3" x14ac:dyDescent="0.55000000000000004">
      <c r="C574" s="3">
        <v>58.1</v>
      </c>
    </row>
    <row r="575" spans="3:3" x14ac:dyDescent="0.55000000000000004">
      <c r="C575" s="3">
        <v>58.2</v>
      </c>
    </row>
    <row r="576" spans="3:3" x14ac:dyDescent="0.55000000000000004">
      <c r="C576" s="3">
        <v>58.3</v>
      </c>
    </row>
    <row r="577" spans="3:3" x14ac:dyDescent="0.55000000000000004">
      <c r="C577" s="3">
        <v>58.4</v>
      </c>
    </row>
    <row r="578" spans="3:3" x14ac:dyDescent="0.55000000000000004">
      <c r="C578" s="3">
        <v>58.5</v>
      </c>
    </row>
    <row r="579" spans="3:3" x14ac:dyDescent="0.55000000000000004">
      <c r="C579" s="3">
        <v>58.6</v>
      </c>
    </row>
    <row r="580" spans="3:3" x14ac:dyDescent="0.55000000000000004">
      <c r="C580" s="3">
        <v>58.7</v>
      </c>
    </row>
    <row r="581" spans="3:3" x14ac:dyDescent="0.55000000000000004">
      <c r="C581" s="3">
        <v>58.8</v>
      </c>
    </row>
    <row r="582" spans="3:3" x14ac:dyDescent="0.55000000000000004">
      <c r="C582" s="3">
        <v>58.9</v>
      </c>
    </row>
    <row r="583" spans="3:3" x14ac:dyDescent="0.55000000000000004">
      <c r="C583" s="3">
        <v>59</v>
      </c>
    </row>
    <row r="584" spans="3:3" x14ac:dyDescent="0.55000000000000004">
      <c r="C584" s="3">
        <v>59.1</v>
      </c>
    </row>
    <row r="585" spans="3:3" x14ac:dyDescent="0.55000000000000004">
      <c r="C585" s="3">
        <v>59.2</v>
      </c>
    </row>
    <row r="586" spans="3:3" x14ac:dyDescent="0.55000000000000004">
      <c r="C586" s="3">
        <v>59.3</v>
      </c>
    </row>
    <row r="587" spans="3:3" x14ac:dyDescent="0.55000000000000004">
      <c r="C587" s="3">
        <v>59.4</v>
      </c>
    </row>
    <row r="588" spans="3:3" x14ac:dyDescent="0.55000000000000004">
      <c r="C588" s="3">
        <v>59.5</v>
      </c>
    </row>
    <row r="589" spans="3:3" x14ac:dyDescent="0.55000000000000004">
      <c r="C589" s="3">
        <v>59.6</v>
      </c>
    </row>
    <row r="590" spans="3:3" x14ac:dyDescent="0.55000000000000004">
      <c r="C590" s="3">
        <v>59.7</v>
      </c>
    </row>
    <row r="591" spans="3:3" x14ac:dyDescent="0.55000000000000004">
      <c r="C591" s="3">
        <v>59.8</v>
      </c>
    </row>
    <row r="592" spans="3:3" x14ac:dyDescent="0.55000000000000004">
      <c r="C592" s="3">
        <v>59.9</v>
      </c>
    </row>
    <row r="593" spans="3:3" x14ac:dyDescent="0.55000000000000004">
      <c r="C593" s="3">
        <v>60</v>
      </c>
    </row>
    <row r="594" spans="3:3" x14ac:dyDescent="0.55000000000000004">
      <c r="C594" s="3">
        <v>60.1</v>
      </c>
    </row>
    <row r="595" spans="3:3" x14ac:dyDescent="0.55000000000000004">
      <c r="C595" s="3">
        <v>60.2</v>
      </c>
    </row>
    <row r="596" spans="3:3" x14ac:dyDescent="0.55000000000000004">
      <c r="C596" s="3">
        <v>60.3</v>
      </c>
    </row>
    <row r="597" spans="3:3" x14ac:dyDescent="0.55000000000000004">
      <c r="C597" s="3">
        <v>60.4</v>
      </c>
    </row>
    <row r="598" spans="3:3" x14ac:dyDescent="0.55000000000000004">
      <c r="C598" s="3">
        <v>60.5</v>
      </c>
    </row>
    <row r="599" spans="3:3" x14ac:dyDescent="0.55000000000000004">
      <c r="C599" s="3">
        <v>60.6</v>
      </c>
    </row>
    <row r="600" spans="3:3" x14ac:dyDescent="0.55000000000000004">
      <c r="C600" s="3">
        <v>60.7</v>
      </c>
    </row>
    <row r="601" spans="3:3" x14ac:dyDescent="0.55000000000000004">
      <c r="C601" s="3">
        <v>60.8</v>
      </c>
    </row>
    <row r="602" spans="3:3" x14ac:dyDescent="0.55000000000000004">
      <c r="C602" s="3">
        <v>60.9</v>
      </c>
    </row>
    <row r="603" spans="3:3" x14ac:dyDescent="0.55000000000000004">
      <c r="C603" s="3">
        <v>61</v>
      </c>
    </row>
    <row r="604" spans="3:3" x14ac:dyDescent="0.55000000000000004">
      <c r="C604" s="3">
        <v>61.1</v>
      </c>
    </row>
    <row r="605" spans="3:3" x14ac:dyDescent="0.55000000000000004">
      <c r="C605" s="3">
        <v>61.2</v>
      </c>
    </row>
    <row r="606" spans="3:3" x14ac:dyDescent="0.55000000000000004">
      <c r="C606" s="3">
        <v>61.3</v>
      </c>
    </row>
    <row r="607" spans="3:3" x14ac:dyDescent="0.55000000000000004">
      <c r="C607" s="3">
        <v>61.4</v>
      </c>
    </row>
    <row r="608" spans="3:3" x14ac:dyDescent="0.55000000000000004">
      <c r="C608" s="3">
        <v>61.5</v>
      </c>
    </row>
    <row r="609" spans="3:3" x14ac:dyDescent="0.55000000000000004">
      <c r="C609" s="3">
        <v>61.6</v>
      </c>
    </row>
    <row r="610" spans="3:3" x14ac:dyDescent="0.55000000000000004">
      <c r="C610" s="3">
        <v>61.7</v>
      </c>
    </row>
    <row r="611" spans="3:3" x14ac:dyDescent="0.55000000000000004">
      <c r="C611" s="3">
        <v>61.8</v>
      </c>
    </row>
    <row r="612" spans="3:3" x14ac:dyDescent="0.55000000000000004">
      <c r="C612" s="3">
        <v>61.9</v>
      </c>
    </row>
    <row r="613" spans="3:3" x14ac:dyDescent="0.55000000000000004">
      <c r="C613" s="3">
        <v>62</v>
      </c>
    </row>
    <row r="614" spans="3:3" x14ac:dyDescent="0.55000000000000004">
      <c r="C614" s="3">
        <v>62.1</v>
      </c>
    </row>
    <row r="615" spans="3:3" x14ac:dyDescent="0.55000000000000004">
      <c r="C615" s="3">
        <v>62.2</v>
      </c>
    </row>
    <row r="616" spans="3:3" x14ac:dyDescent="0.55000000000000004">
      <c r="C616" s="3">
        <v>62.3</v>
      </c>
    </row>
    <row r="617" spans="3:3" x14ac:dyDescent="0.55000000000000004">
      <c r="C617" s="3">
        <v>62.4</v>
      </c>
    </row>
    <row r="618" spans="3:3" x14ac:dyDescent="0.55000000000000004">
      <c r="C618" s="3">
        <v>62.5</v>
      </c>
    </row>
    <row r="619" spans="3:3" x14ac:dyDescent="0.55000000000000004">
      <c r="C619" s="3">
        <v>62.6</v>
      </c>
    </row>
    <row r="620" spans="3:3" x14ac:dyDescent="0.55000000000000004">
      <c r="C620" s="3">
        <v>62.7</v>
      </c>
    </row>
    <row r="621" spans="3:3" x14ac:dyDescent="0.55000000000000004">
      <c r="C621" s="3">
        <v>62.8</v>
      </c>
    </row>
    <row r="622" spans="3:3" x14ac:dyDescent="0.55000000000000004">
      <c r="C622" s="3">
        <v>62.9</v>
      </c>
    </row>
    <row r="623" spans="3:3" x14ac:dyDescent="0.55000000000000004">
      <c r="C623" s="3">
        <v>63</v>
      </c>
    </row>
    <row r="624" spans="3:3" x14ac:dyDescent="0.55000000000000004">
      <c r="C624" s="3">
        <v>63.1</v>
      </c>
    </row>
    <row r="625" spans="3:3" x14ac:dyDescent="0.55000000000000004">
      <c r="C625" s="3">
        <v>63.2</v>
      </c>
    </row>
    <row r="626" spans="3:3" x14ac:dyDescent="0.55000000000000004">
      <c r="C626" s="3">
        <v>63.3</v>
      </c>
    </row>
    <row r="627" spans="3:3" x14ac:dyDescent="0.55000000000000004">
      <c r="C627" s="3">
        <v>63.4</v>
      </c>
    </row>
    <row r="628" spans="3:3" x14ac:dyDescent="0.55000000000000004">
      <c r="C628" s="3">
        <v>63.5</v>
      </c>
    </row>
    <row r="629" spans="3:3" x14ac:dyDescent="0.55000000000000004">
      <c r="C629" s="3">
        <v>63.6</v>
      </c>
    </row>
    <row r="630" spans="3:3" x14ac:dyDescent="0.55000000000000004">
      <c r="C630" s="3">
        <v>63.7</v>
      </c>
    </row>
    <row r="631" spans="3:3" x14ac:dyDescent="0.55000000000000004">
      <c r="C631" s="3">
        <v>63.8</v>
      </c>
    </row>
    <row r="632" spans="3:3" x14ac:dyDescent="0.55000000000000004">
      <c r="C632" s="3">
        <v>63.9</v>
      </c>
    </row>
    <row r="633" spans="3:3" x14ac:dyDescent="0.55000000000000004">
      <c r="C633" s="3">
        <v>64</v>
      </c>
    </row>
    <row r="634" spans="3:3" x14ac:dyDescent="0.55000000000000004">
      <c r="C634" s="3">
        <v>64.099999999999994</v>
      </c>
    </row>
    <row r="635" spans="3:3" x14ac:dyDescent="0.55000000000000004">
      <c r="C635" s="3">
        <v>64.2</v>
      </c>
    </row>
    <row r="636" spans="3:3" x14ac:dyDescent="0.55000000000000004">
      <c r="C636" s="3">
        <v>64.3</v>
      </c>
    </row>
    <row r="637" spans="3:3" x14ac:dyDescent="0.55000000000000004">
      <c r="C637" s="3">
        <v>64.400000000000006</v>
      </c>
    </row>
    <row r="638" spans="3:3" x14ac:dyDescent="0.55000000000000004">
      <c r="C638" s="3">
        <v>64.5</v>
      </c>
    </row>
    <row r="639" spans="3:3" x14ac:dyDescent="0.55000000000000004">
      <c r="C639" s="3">
        <v>64.599999999999994</v>
      </c>
    </row>
    <row r="640" spans="3:3" x14ac:dyDescent="0.55000000000000004">
      <c r="C640" s="3">
        <v>64.7</v>
      </c>
    </row>
    <row r="641" spans="3:3" x14ac:dyDescent="0.55000000000000004">
      <c r="C641" s="3">
        <v>64.8</v>
      </c>
    </row>
    <row r="642" spans="3:3" x14ac:dyDescent="0.55000000000000004">
      <c r="C642" s="3">
        <v>64.900000000000006</v>
      </c>
    </row>
    <row r="643" spans="3:3" x14ac:dyDescent="0.55000000000000004">
      <c r="C643" s="3">
        <v>65</v>
      </c>
    </row>
    <row r="644" spans="3:3" x14ac:dyDescent="0.55000000000000004">
      <c r="C644" s="3">
        <v>65.099999999999994</v>
      </c>
    </row>
    <row r="645" spans="3:3" x14ac:dyDescent="0.55000000000000004">
      <c r="C645" s="3">
        <v>65.2</v>
      </c>
    </row>
    <row r="646" spans="3:3" x14ac:dyDescent="0.55000000000000004">
      <c r="C646" s="3">
        <v>65.3</v>
      </c>
    </row>
    <row r="647" spans="3:3" x14ac:dyDescent="0.55000000000000004">
      <c r="C647" s="3">
        <v>65.400000000000006</v>
      </c>
    </row>
    <row r="648" spans="3:3" x14ac:dyDescent="0.55000000000000004">
      <c r="C648" s="3">
        <v>65.5</v>
      </c>
    </row>
    <row r="649" spans="3:3" x14ac:dyDescent="0.55000000000000004">
      <c r="C649" s="3">
        <v>65.599999999999994</v>
      </c>
    </row>
    <row r="650" spans="3:3" x14ac:dyDescent="0.55000000000000004">
      <c r="C650" s="3">
        <v>65.7</v>
      </c>
    </row>
    <row r="651" spans="3:3" x14ac:dyDescent="0.55000000000000004">
      <c r="C651" s="3">
        <v>65.8</v>
      </c>
    </row>
    <row r="652" spans="3:3" x14ac:dyDescent="0.55000000000000004">
      <c r="C652" s="3">
        <v>65.900000000000006</v>
      </c>
    </row>
    <row r="653" spans="3:3" x14ac:dyDescent="0.55000000000000004">
      <c r="C653" s="3">
        <v>66</v>
      </c>
    </row>
    <row r="654" spans="3:3" x14ac:dyDescent="0.55000000000000004">
      <c r="C654" s="3">
        <v>66.099999999999994</v>
      </c>
    </row>
    <row r="655" spans="3:3" x14ac:dyDescent="0.55000000000000004">
      <c r="C655" s="3">
        <v>66.2</v>
      </c>
    </row>
    <row r="656" spans="3:3" x14ac:dyDescent="0.55000000000000004">
      <c r="C656" s="3">
        <v>66.3</v>
      </c>
    </row>
    <row r="657" spans="3:3" x14ac:dyDescent="0.55000000000000004">
      <c r="C657" s="3">
        <v>66.400000000000006</v>
      </c>
    </row>
    <row r="658" spans="3:3" x14ac:dyDescent="0.55000000000000004">
      <c r="C658" s="3">
        <v>66.5</v>
      </c>
    </row>
    <row r="659" spans="3:3" x14ac:dyDescent="0.55000000000000004">
      <c r="C659" s="3">
        <v>66.599999999999994</v>
      </c>
    </row>
    <row r="660" spans="3:3" x14ac:dyDescent="0.55000000000000004">
      <c r="C660" s="3">
        <v>66.7</v>
      </c>
    </row>
    <row r="661" spans="3:3" x14ac:dyDescent="0.55000000000000004">
      <c r="C661" s="3">
        <v>66.8</v>
      </c>
    </row>
    <row r="662" spans="3:3" x14ac:dyDescent="0.55000000000000004">
      <c r="C662" s="3">
        <v>66.900000000000006</v>
      </c>
    </row>
    <row r="663" spans="3:3" x14ac:dyDescent="0.55000000000000004">
      <c r="C663" s="3">
        <v>67</v>
      </c>
    </row>
    <row r="664" spans="3:3" x14ac:dyDescent="0.55000000000000004">
      <c r="C664" s="3">
        <v>67.099999999999994</v>
      </c>
    </row>
    <row r="665" spans="3:3" x14ac:dyDescent="0.55000000000000004">
      <c r="C665" s="3">
        <v>67.2</v>
      </c>
    </row>
    <row r="666" spans="3:3" x14ac:dyDescent="0.55000000000000004">
      <c r="C666" s="3">
        <v>67.3</v>
      </c>
    </row>
    <row r="667" spans="3:3" x14ac:dyDescent="0.55000000000000004">
      <c r="C667" s="3">
        <v>67.400000000000006</v>
      </c>
    </row>
    <row r="668" spans="3:3" x14ac:dyDescent="0.55000000000000004">
      <c r="C668" s="3">
        <v>67.5</v>
      </c>
    </row>
    <row r="669" spans="3:3" x14ac:dyDescent="0.55000000000000004">
      <c r="C669" s="3">
        <v>67.599999999999994</v>
      </c>
    </row>
    <row r="670" spans="3:3" x14ac:dyDescent="0.55000000000000004">
      <c r="C670" s="3">
        <v>67.7</v>
      </c>
    </row>
    <row r="671" spans="3:3" x14ac:dyDescent="0.55000000000000004">
      <c r="C671" s="3">
        <v>67.8</v>
      </c>
    </row>
    <row r="672" spans="3:3" x14ac:dyDescent="0.55000000000000004">
      <c r="C672" s="3">
        <v>67.900000000000006</v>
      </c>
    </row>
    <row r="673" spans="3:3" x14ac:dyDescent="0.55000000000000004">
      <c r="C673" s="3">
        <v>68</v>
      </c>
    </row>
    <row r="674" spans="3:3" x14ac:dyDescent="0.55000000000000004">
      <c r="C674" s="3">
        <v>68.099999999999994</v>
      </c>
    </row>
    <row r="675" spans="3:3" x14ac:dyDescent="0.55000000000000004">
      <c r="C675" s="3">
        <v>68.2</v>
      </c>
    </row>
    <row r="676" spans="3:3" x14ac:dyDescent="0.55000000000000004">
      <c r="C676" s="3">
        <v>68.3</v>
      </c>
    </row>
    <row r="677" spans="3:3" x14ac:dyDescent="0.55000000000000004">
      <c r="C677" s="3">
        <v>68.400000000000006</v>
      </c>
    </row>
    <row r="678" spans="3:3" x14ac:dyDescent="0.55000000000000004">
      <c r="C678" s="3">
        <v>68.5</v>
      </c>
    </row>
    <row r="679" spans="3:3" x14ac:dyDescent="0.55000000000000004">
      <c r="C679" s="3">
        <v>68.599999999999994</v>
      </c>
    </row>
    <row r="680" spans="3:3" x14ac:dyDescent="0.55000000000000004">
      <c r="C680" s="3">
        <v>68.7</v>
      </c>
    </row>
    <row r="681" spans="3:3" x14ac:dyDescent="0.55000000000000004">
      <c r="C681" s="3">
        <v>68.8</v>
      </c>
    </row>
    <row r="682" spans="3:3" x14ac:dyDescent="0.55000000000000004">
      <c r="C682" s="3">
        <v>68.900000000000006</v>
      </c>
    </row>
    <row r="683" spans="3:3" x14ac:dyDescent="0.55000000000000004">
      <c r="C683" s="3">
        <v>69</v>
      </c>
    </row>
    <row r="684" spans="3:3" x14ac:dyDescent="0.55000000000000004">
      <c r="C684" s="3">
        <v>69.099999999999994</v>
      </c>
    </row>
    <row r="685" spans="3:3" x14ac:dyDescent="0.55000000000000004">
      <c r="C685" s="3">
        <v>69.2</v>
      </c>
    </row>
    <row r="686" spans="3:3" x14ac:dyDescent="0.55000000000000004">
      <c r="C686" s="3">
        <v>69.3</v>
      </c>
    </row>
    <row r="687" spans="3:3" x14ac:dyDescent="0.55000000000000004">
      <c r="C687" s="3">
        <v>69.400000000000006</v>
      </c>
    </row>
    <row r="688" spans="3:3" x14ac:dyDescent="0.55000000000000004">
      <c r="C688" s="3">
        <v>69.5</v>
      </c>
    </row>
    <row r="689" spans="3:3" x14ac:dyDescent="0.55000000000000004">
      <c r="C689" s="3">
        <v>69.599999999999994</v>
      </c>
    </row>
    <row r="690" spans="3:3" x14ac:dyDescent="0.55000000000000004">
      <c r="C690" s="3">
        <v>69.7</v>
      </c>
    </row>
    <row r="691" spans="3:3" x14ac:dyDescent="0.55000000000000004">
      <c r="C691" s="3">
        <v>69.8</v>
      </c>
    </row>
    <row r="692" spans="3:3" x14ac:dyDescent="0.55000000000000004">
      <c r="C692" s="3">
        <v>69.900000000000006</v>
      </c>
    </row>
    <row r="693" spans="3:3" x14ac:dyDescent="0.55000000000000004">
      <c r="C693" s="3">
        <v>70</v>
      </c>
    </row>
    <row r="694" spans="3:3" x14ac:dyDescent="0.55000000000000004">
      <c r="C694" s="3">
        <v>70.099999999999994</v>
      </c>
    </row>
    <row r="695" spans="3:3" x14ac:dyDescent="0.55000000000000004">
      <c r="C695" s="3">
        <v>70.2</v>
      </c>
    </row>
    <row r="696" spans="3:3" x14ac:dyDescent="0.55000000000000004">
      <c r="C696" s="3">
        <v>70.3</v>
      </c>
    </row>
    <row r="697" spans="3:3" x14ac:dyDescent="0.55000000000000004">
      <c r="C697" s="3">
        <v>70.400000000000006</v>
      </c>
    </row>
    <row r="698" spans="3:3" x14ac:dyDescent="0.55000000000000004">
      <c r="C698" s="3">
        <v>70.5</v>
      </c>
    </row>
    <row r="699" spans="3:3" x14ac:dyDescent="0.55000000000000004">
      <c r="C699" s="3">
        <v>70.599999999999994</v>
      </c>
    </row>
    <row r="700" spans="3:3" x14ac:dyDescent="0.55000000000000004">
      <c r="C700" s="3">
        <v>70.7</v>
      </c>
    </row>
    <row r="701" spans="3:3" x14ac:dyDescent="0.55000000000000004">
      <c r="C701" s="3">
        <v>70.8</v>
      </c>
    </row>
    <row r="702" spans="3:3" x14ac:dyDescent="0.55000000000000004">
      <c r="C702" s="3">
        <v>70.900000000000006</v>
      </c>
    </row>
    <row r="703" spans="3:3" x14ac:dyDescent="0.55000000000000004">
      <c r="C703" s="3">
        <v>71</v>
      </c>
    </row>
    <row r="704" spans="3:3" x14ac:dyDescent="0.55000000000000004">
      <c r="C704" s="3">
        <v>71.099999999999994</v>
      </c>
    </row>
    <row r="705" spans="3:3" x14ac:dyDescent="0.55000000000000004">
      <c r="C705" s="3">
        <v>71.2</v>
      </c>
    </row>
    <row r="706" spans="3:3" x14ac:dyDescent="0.55000000000000004">
      <c r="C706" s="3">
        <v>71.3</v>
      </c>
    </row>
    <row r="707" spans="3:3" x14ac:dyDescent="0.55000000000000004">
      <c r="C707" s="3">
        <v>71.400000000000006</v>
      </c>
    </row>
    <row r="708" spans="3:3" x14ac:dyDescent="0.55000000000000004">
      <c r="C708" s="3">
        <v>71.5</v>
      </c>
    </row>
    <row r="709" spans="3:3" x14ac:dyDescent="0.55000000000000004">
      <c r="C709" s="3">
        <v>71.599999999999994</v>
      </c>
    </row>
    <row r="710" spans="3:3" x14ac:dyDescent="0.55000000000000004">
      <c r="C710" s="3">
        <v>71.7</v>
      </c>
    </row>
    <row r="711" spans="3:3" x14ac:dyDescent="0.55000000000000004">
      <c r="C711" s="3">
        <v>71.8</v>
      </c>
    </row>
    <row r="712" spans="3:3" x14ac:dyDescent="0.55000000000000004">
      <c r="C712" s="3">
        <v>71.900000000000006</v>
      </c>
    </row>
    <row r="713" spans="3:3" x14ac:dyDescent="0.55000000000000004">
      <c r="C713" s="3">
        <v>72</v>
      </c>
    </row>
    <row r="714" spans="3:3" x14ac:dyDescent="0.55000000000000004">
      <c r="C714" s="3">
        <v>72.099999999999994</v>
      </c>
    </row>
    <row r="715" spans="3:3" x14ac:dyDescent="0.55000000000000004">
      <c r="C715" s="3">
        <v>72.2</v>
      </c>
    </row>
    <row r="716" spans="3:3" x14ac:dyDescent="0.55000000000000004">
      <c r="C716" s="3">
        <v>72.3</v>
      </c>
    </row>
    <row r="717" spans="3:3" x14ac:dyDescent="0.55000000000000004">
      <c r="C717" s="3">
        <v>72.400000000000006</v>
      </c>
    </row>
    <row r="718" spans="3:3" x14ac:dyDescent="0.55000000000000004">
      <c r="C718" s="3">
        <v>72.5</v>
      </c>
    </row>
    <row r="719" spans="3:3" x14ac:dyDescent="0.55000000000000004">
      <c r="C719" s="3">
        <v>72.599999999999994</v>
      </c>
    </row>
    <row r="720" spans="3:3" x14ac:dyDescent="0.55000000000000004">
      <c r="C720" s="3">
        <v>72.7</v>
      </c>
    </row>
    <row r="721" spans="3:3" x14ac:dyDescent="0.55000000000000004">
      <c r="C721" s="3">
        <v>72.8</v>
      </c>
    </row>
    <row r="722" spans="3:3" x14ac:dyDescent="0.55000000000000004">
      <c r="C722" s="3">
        <v>72.900000000000006</v>
      </c>
    </row>
    <row r="723" spans="3:3" x14ac:dyDescent="0.55000000000000004">
      <c r="C723" s="3">
        <v>73</v>
      </c>
    </row>
    <row r="724" spans="3:3" x14ac:dyDescent="0.55000000000000004">
      <c r="C724" s="3">
        <v>73.099999999999994</v>
      </c>
    </row>
    <row r="725" spans="3:3" x14ac:dyDescent="0.55000000000000004">
      <c r="C725" s="3">
        <v>73.2</v>
      </c>
    </row>
    <row r="726" spans="3:3" x14ac:dyDescent="0.55000000000000004">
      <c r="C726" s="3">
        <v>73.3</v>
      </c>
    </row>
    <row r="727" spans="3:3" x14ac:dyDescent="0.55000000000000004">
      <c r="C727" s="3">
        <v>73.400000000000006</v>
      </c>
    </row>
    <row r="728" spans="3:3" x14ac:dyDescent="0.55000000000000004">
      <c r="C728" s="3">
        <v>73.5</v>
      </c>
    </row>
    <row r="729" spans="3:3" x14ac:dyDescent="0.55000000000000004">
      <c r="C729" s="3">
        <v>73.599999999999994</v>
      </c>
    </row>
    <row r="730" spans="3:3" x14ac:dyDescent="0.55000000000000004">
      <c r="C730" s="3">
        <v>73.7</v>
      </c>
    </row>
    <row r="731" spans="3:3" x14ac:dyDescent="0.55000000000000004">
      <c r="C731" s="3">
        <v>73.8</v>
      </c>
    </row>
    <row r="732" spans="3:3" x14ac:dyDescent="0.55000000000000004">
      <c r="C732" s="3">
        <v>73.900000000000006</v>
      </c>
    </row>
    <row r="733" spans="3:3" x14ac:dyDescent="0.55000000000000004">
      <c r="C733" s="3">
        <v>74</v>
      </c>
    </row>
    <row r="734" spans="3:3" x14ac:dyDescent="0.55000000000000004">
      <c r="C734" s="3">
        <v>74.099999999999994</v>
      </c>
    </row>
    <row r="735" spans="3:3" x14ac:dyDescent="0.55000000000000004">
      <c r="C735" s="3">
        <v>74.2</v>
      </c>
    </row>
    <row r="736" spans="3:3" x14ac:dyDescent="0.55000000000000004">
      <c r="C736" s="3">
        <v>74.3</v>
      </c>
    </row>
    <row r="737" spans="3:3" x14ac:dyDescent="0.55000000000000004">
      <c r="C737" s="3">
        <v>74.400000000000006</v>
      </c>
    </row>
    <row r="738" spans="3:3" x14ac:dyDescent="0.55000000000000004">
      <c r="C738" s="3">
        <v>74.5</v>
      </c>
    </row>
    <row r="739" spans="3:3" x14ac:dyDescent="0.55000000000000004">
      <c r="C739" s="3">
        <v>74.599999999999994</v>
      </c>
    </row>
    <row r="740" spans="3:3" x14ac:dyDescent="0.55000000000000004">
      <c r="C740" s="3">
        <v>74.7</v>
      </c>
    </row>
    <row r="741" spans="3:3" x14ac:dyDescent="0.55000000000000004">
      <c r="C741" s="3">
        <v>74.8</v>
      </c>
    </row>
    <row r="742" spans="3:3" x14ac:dyDescent="0.55000000000000004">
      <c r="C742" s="3">
        <v>74.900000000000006</v>
      </c>
    </row>
    <row r="743" spans="3:3" x14ac:dyDescent="0.55000000000000004">
      <c r="C743" s="3">
        <v>75</v>
      </c>
    </row>
    <row r="744" spans="3:3" x14ac:dyDescent="0.55000000000000004">
      <c r="C744" s="3">
        <v>75.099999999999994</v>
      </c>
    </row>
    <row r="745" spans="3:3" x14ac:dyDescent="0.55000000000000004">
      <c r="C745" s="3">
        <v>75.2</v>
      </c>
    </row>
    <row r="746" spans="3:3" x14ac:dyDescent="0.55000000000000004">
      <c r="C746" s="3">
        <v>75.3</v>
      </c>
    </row>
    <row r="747" spans="3:3" x14ac:dyDescent="0.55000000000000004">
      <c r="C747" s="3">
        <v>75.400000000000006</v>
      </c>
    </row>
    <row r="748" spans="3:3" x14ac:dyDescent="0.55000000000000004">
      <c r="C748" s="3">
        <v>75.5</v>
      </c>
    </row>
    <row r="749" spans="3:3" x14ac:dyDescent="0.55000000000000004">
      <c r="C749" s="3">
        <v>75.599999999999994</v>
      </c>
    </row>
    <row r="750" spans="3:3" x14ac:dyDescent="0.55000000000000004">
      <c r="C750" s="3">
        <v>75.7</v>
      </c>
    </row>
    <row r="751" spans="3:3" x14ac:dyDescent="0.55000000000000004">
      <c r="C751" s="3">
        <v>75.8</v>
      </c>
    </row>
    <row r="752" spans="3:3" x14ac:dyDescent="0.55000000000000004">
      <c r="C752" s="3">
        <v>75.900000000000006</v>
      </c>
    </row>
    <row r="753" spans="3:3" x14ac:dyDescent="0.55000000000000004">
      <c r="C753" s="3">
        <v>76</v>
      </c>
    </row>
    <row r="754" spans="3:3" x14ac:dyDescent="0.55000000000000004">
      <c r="C754" s="3">
        <v>76.099999999999994</v>
      </c>
    </row>
    <row r="755" spans="3:3" x14ac:dyDescent="0.55000000000000004">
      <c r="C755" s="3">
        <v>76.2</v>
      </c>
    </row>
    <row r="756" spans="3:3" x14ac:dyDescent="0.55000000000000004">
      <c r="C756" s="3">
        <v>76.3</v>
      </c>
    </row>
    <row r="757" spans="3:3" x14ac:dyDescent="0.55000000000000004">
      <c r="C757" s="3">
        <v>76.400000000000006</v>
      </c>
    </row>
    <row r="758" spans="3:3" x14ac:dyDescent="0.55000000000000004">
      <c r="C758" s="3">
        <v>76.5</v>
      </c>
    </row>
    <row r="759" spans="3:3" x14ac:dyDescent="0.55000000000000004">
      <c r="C759" s="3">
        <v>76.599999999999994</v>
      </c>
    </row>
    <row r="760" spans="3:3" x14ac:dyDescent="0.55000000000000004">
      <c r="C760" s="3">
        <v>76.7</v>
      </c>
    </row>
    <row r="761" spans="3:3" x14ac:dyDescent="0.55000000000000004">
      <c r="C761" s="3">
        <v>76.8</v>
      </c>
    </row>
    <row r="762" spans="3:3" x14ac:dyDescent="0.55000000000000004">
      <c r="C762" s="3">
        <v>76.900000000000006</v>
      </c>
    </row>
    <row r="763" spans="3:3" x14ac:dyDescent="0.55000000000000004">
      <c r="C763" s="3">
        <v>77</v>
      </c>
    </row>
    <row r="764" spans="3:3" x14ac:dyDescent="0.55000000000000004">
      <c r="C764" s="3">
        <v>77.099999999999994</v>
      </c>
    </row>
    <row r="765" spans="3:3" x14ac:dyDescent="0.55000000000000004">
      <c r="C765" s="3">
        <v>77.2</v>
      </c>
    </row>
    <row r="766" spans="3:3" x14ac:dyDescent="0.55000000000000004">
      <c r="C766" s="3">
        <v>77.3</v>
      </c>
    </row>
    <row r="767" spans="3:3" x14ac:dyDescent="0.55000000000000004">
      <c r="C767" s="3">
        <v>77.400000000000006</v>
      </c>
    </row>
    <row r="768" spans="3:3" x14ac:dyDescent="0.55000000000000004">
      <c r="C768" s="3">
        <v>77.5</v>
      </c>
    </row>
    <row r="769" spans="3:3" x14ac:dyDescent="0.55000000000000004">
      <c r="C769" s="3">
        <v>77.599999999999994</v>
      </c>
    </row>
    <row r="770" spans="3:3" x14ac:dyDescent="0.55000000000000004">
      <c r="C770" s="3">
        <v>77.7</v>
      </c>
    </row>
    <row r="771" spans="3:3" x14ac:dyDescent="0.55000000000000004">
      <c r="C771" s="3">
        <v>77.8</v>
      </c>
    </row>
    <row r="772" spans="3:3" x14ac:dyDescent="0.55000000000000004">
      <c r="C772" s="3">
        <v>77.900000000000006</v>
      </c>
    </row>
    <row r="773" spans="3:3" x14ac:dyDescent="0.55000000000000004">
      <c r="C773" s="3">
        <v>78</v>
      </c>
    </row>
    <row r="774" spans="3:3" x14ac:dyDescent="0.55000000000000004">
      <c r="C774" s="3">
        <v>78.099999999999994</v>
      </c>
    </row>
    <row r="775" spans="3:3" x14ac:dyDescent="0.55000000000000004">
      <c r="C775" s="3">
        <v>78.2</v>
      </c>
    </row>
    <row r="776" spans="3:3" x14ac:dyDescent="0.55000000000000004">
      <c r="C776" s="3">
        <v>78.3</v>
      </c>
    </row>
    <row r="777" spans="3:3" x14ac:dyDescent="0.55000000000000004">
      <c r="C777" s="3">
        <v>78.400000000000006</v>
      </c>
    </row>
    <row r="778" spans="3:3" x14ac:dyDescent="0.55000000000000004">
      <c r="C778" s="3">
        <v>78.5</v>
      </c>
    </row>
    <row r="779" spans="3:3" x14ac:dyDescent="0.55000000000000004">
      <c r="C779" s="3">
        <v>78.599999999999994</v>
      </c>
    </row>
    <row r="780" spans="3:3" x14ac:dyDescent="0.55000000000000004">
      <c r="C780" s="3">
        <v>78.7</v>
      </c>
    </row>
    <row r="781" spans="3:3" x14ac:dyDescent="0.55000000000000004">
      <c r="C781" s="3">
        <v>78.8</v>
      </c>
    </row>
    <row r="782" spans="3:3" x14ac:dyDescent="0.55000000000000004">
      <c r="C782" s="3">
        <v>78.900000000000006</v>
      </c>
    </row>
    <row r="783" spans="3:3" x14ac:dyDescent="0.55000000000000004">
      <c r="C783" s="3">
        <v>79</v>
      </c>
    </row>
    <row r="784" spans="3:3" x14ac:dyDescent="0.55000000000000004">
      <c r="C784" s="3">
        <v>79.099999999999994</v>
      </c>
    </row>
    <row r="785" spans="3:3" x14ac:dyDescent="0.55000000000000004">
      <c r="C785" s="3">
        <v>79.2</v>
      </c>
    </row>
    <row r="786" spans="3:3" x14ac:dyDescent="0.55000000000000004">
      <c r="C786" s="3">
        <v>79.3</v>
      </c>
    </row>
    <row r="787" spans="3:3" x14ac:dyDescent="0.55000000000000004">
      <c r="C787" s="3">
        <v>79.400000000000006</v>
      </c>
    </row>
    <row r="788" spans="3:3" x14ac:dyDescent="0.55000000000000004">
      <c r="C788" s="3">
        <v>79.5</v>
      </c>
    </row>
    <row r="789" spans="3:3" x14ac:dyDescent="0.55000000000000004">
      <c r="C789" s="3">
        <v>79.599999999999994</v>
      </c>
    </row>
    <row r="790" spans="3:3" x14ac:dyDescent="0.55000000000000004">
      <c r="C790" s="3">
        <v>79.7</v>
      </c>
    </row>
    <row r="791" spans="3:3" x14ac:dyDescent="0.55000000000000004">
      <c r="C791" s="3">
        <v>79.8</v>
      </c>
    </row>
    <row r="792" spans="3:3" x14ac:dyDescent="0.55000000000000004">
      <c r="C792" s="3">
        <v>79.900000000000006</v>
      </c>
    </row>
    <row r="793" spans="3:3" x14ac:dyDescent="0.55000000000000004">
      <c r="C793" s="3">
        <v>80</v>
      </c>
    </row>
  </sheetData>
  <sheetProtection formatColumns="0" formatRows="0" selectLockedCells="1"/>
  <phoneticPr fontId="10" type="noConversion"/>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12FD4-CE69-466D-B263-453979865947}">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wsK+KGLdocZRJPDQRIjf8v9k28hCgd680aiIx20IDFqllAaFIrSxBg/j0tzz+RpsCeMoOBATGl33dHBeCfyfA==" saltValue="42R9C7mrcjS/8iFvc9pOjQ==" spinCount="100000" sheet="1" objects="1" scenarios="1" formatColumns="0" formatRows="0"/>
  <mergeCells count="1">
    <mergeCell ref="F21:L22"/>
  </mergeCells>
  <conditionalFormatting sqref="D4:D7 D9:D11 D15 D17:D18">
    <cfRule type="expression" dxfId="149" priority="7">
      <formula>D4=""</formula>
    </cfRule>
  </conditionalFormatting>
  <conditionalFormatting sqref="D21:D22">
    <cfRule type="expression" dxfId="148" priority="2">
      <formula>D21&lt;&gt;""</formula>
    </cfRule>
  </conditionalFormatting>
  <conditionalFormatting sqref="F21:L22">
    <cfRule type="expression" dxfId="147" priority="1">
      <formula>COUNTA($D$17:$D$18,$D$15)=3</formula>
    </cfRule>
  </conditionalFormatting>
  <dataValidations count="4">
    <dataValidation type="list" allowBlank="1" showInputMessage="1" showErrorMessage="1" sqref="D9" xr:uid="{3D01F53C-C8B8-47DB-B482-3F47D5EED84B}">
      <formula1>dag</formula1>
    </dataValidation>
    <dataValidation allowBlank="1" showInputMessage="1" showErrorMessage="1" sqref="D10" xr:uid="{D5E6615C-DDF4-44A7-A42C-7CCC3A4B708D}"/>
    <dataValidation type="list" allowBlank="1" showInputMessage="1" showErrorMessage="1" sqref="D15 D6" xr:uid="{3667528A-B8CC-4780-A609-782F155038E8}">
      <formula1>bez</formula1>
    </dataValidation>
    <dataValidation type="list" allowBlank="1" showInputMessage="1" showErrorMessage="1" sqref="D7" xr:uid="{C9A92868-6456-4D67-904F-CFA70B9AFF6B}">
      <formula1>bezetting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A8837-C161-495C-B2B7-96975CC9708C}">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nai4jwrp7oYurPloo3DQ05BavhIPg+skGsvsfvUJYC+sHyblc+bFKOWYGK53blm8Ytt2JqP/pB+1ei7SxqrCYg==" saltValue="xYaw0NgDINMpK6WuFPtNrQ==" spinCount="100000" sheet="1" objects="1" scenarios="1" formatColumns="0" formatRows="0"/>
  <mergeCells count="1">
    <mergeCell ref="F21:L22"/>
  </mergeCells>
  <conditionalFormatting sqref="D4:D7 D9:D11 D15 D17:D18">
    <cfRule type="expression" dxfId="146" priority="3">
      <formula>D4=""</formula>
    </cfRule>
  </conditionalFormatting>
  <conditionalFormatting sqref="D21:D22">
    <cfRule type="expression" dxfId="145" priority="2">
      <formula>D21&lt;&gt;""</formula>
    </cfRule>
  </conditionalFormatting>
  <conditionalFormatting sqref="F21:L22">
    <cfRule type="expression" dxfId="144" priority="1">
      <formula>COUNTA($D$17:$D$18,$D$15)=3</formula>
    </cfRule>
  </conditionalFormatting>
  <dataValidations count="4">
    <dataValidation type="list" allowBlank="1" showInputMessage="1" showErrorMessage="1" sqref="D7" xr:uid="{3734D14D-626F-47CF-84AC-08E24BDF0426}">
      <formula1>bezetting</formula1>
    </dataValidation>
    <dataValidation type="list" allowBlank="1" showInputMessage="1" showErrorMessage="1" sqref="D15 D6" xr:uid="{06E0C720-142D-4378-ABF5-7CD5A019E0CB}">
      <formula1>bez</formula1>
    </dataValidation>
    <dataValidation allowBlank="1" showInputMessage="1" showErrorMessage="1" sqref="D10" xr:uid="{AB80EFE6-747A-4554-9062-0380B7CE37D5}"/>
    <dataValidation type="list" allowBlank="1" showInputMessage="1" showErrorMessage="1" sqref="D9" xr:uid="{658BEE34-D472-4E73-9D5B-ACA508244272}">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3D794-5238-4489-8AF2-7E8C47B18A71}">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666bKBvGX7qqks3smsen832ZaECcT9pXMZNkkX05uK5dnbloLoWAVjly5ZFUs8HRyYa0jHNzroBo66BNbrKVfQ==" saltValue="ZRKkeuhuVaF0GhHzgUYhlw==" spinCount="100000" sheet="1" objects="1" scenarios="1" formatColumns="0" formatRows="0"/>
  <mergeCells count="1">
    <mergeCell ref="F21:L22"/>
  </mergeCells>
  <conditionalFormatting sqref="D4:D7 D9:D11 D15 D17:D18">
    <cfRule type="expression" dxfId="143" priority="3">
      <formula>D4=""</formula>
    </cfRule>
  </conditionalFormatting>
  <conditionalFormatting sqref="D21:D22">
    <cfRule type="expression" dxfId="142" priority="2">
      <formula>D21&lt;&gt;""</formula>
    </cfRule>
  </conditionalFormatting>
  <conditionalFormatting sqref="F21:L22">
    <cfRule type="expression" dxfId="141" priority="1">
      <formula>COUNTA($D$17:$D$18,$D$15)=3</formula>
    </cfRule>
  </conditionalFormatting>
  <dataValidations count="4">
    <dataValidation type="list" allowBlank="1" showInputMessage="1" showErrorMessage="1" sqref="D7" xr:uid="{778CF21D-FB7A-4446-ADDA-53A470611755}">
      <formula1>bezetting</formula1>
    </dataValidation>
    <dataValidation type="list" allowBlank="1" showInputMessage="1" showErrorMessage="1" sqref="D15 D6" xr:uid="{1DBC2E23-DD86-4E01-A04F-3113618EAC94}">
      <formula1>bez</formula1>
    </dataValidation>
    <dataValidation allowBlank="1" showInputMessage="1" showErrorMessage="1" sqref="D10" xr:uid="{9CC0053C-6779-4597-846F-62D3FA212107}"/>
    <dataValidation type="list" allowBlank="1" showInputMessage="1" showErrorMessage="1" sqref="D9" xr:uid="{BEB3EF95-48EE-4CF4-A2C0-AD9F7828E686}">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78F25-C324-4800-88D2-B50E9EDA399B}">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j/UvGYjbY9cFhpMxHXV84xUdDLkE8jSiB7Y7mNUEkhfO4qH++tcJ7IpHZQRAZSYwQYj2s7ne8PXn9I50LY4Ifg==" saltValue="BWDyq36C7O6TCeJSrKcFGQ==" spinCount="100000" sheet="1" objects="1" scenarios="1" formatColumns="0" formatRows="0"/>
  <mergeCells count="1">
    <mergeCell ref="F21:L22"/>
  </mergeCells>
  <conditionalFormatting sqref="D4:D7 D9:D11 D15 D17:D18">
    <cfRule type="expression" dxfId="140" priority="3">
      <formula>D4=""</formula>
    </cfRule>
  </conditionalFormatting>
  <conditionalFormatting sqref="D21:D22">
    <cfRule type="expression" dxfId="139" priority="2">
      <formula>D21&lt;&gt;""</formula>
    </cfRule>
  </conditionalFormatting>
  <conditionalFormatting sqref="F21:L22">
    <cfRule type="expression" dxfId="138" priority="1">
      <formula>COUNTA($D$17:$D$18,$D$15)=3</formula>
    </cfRule>
  </conditionalFormatting>
  <dataValidations count="4">
    <dataValidation type="list" allowBlank="1" showInputMessage="1" showErrorMessage="1" sqref="D7" xr:uid="{B5B2EC88-4BDA-43D0-838F-B2C02B35919B}">
      <formula1>bezetting</formula1>
    </dataValidation>
    <dataValidation type="list" allowBlank="1" showInputMessage="1" showErrorMessage="1" sqref="D15 D6" xr:uid="{3E19ABAB-3711-4A59-ACAB-0ECEC7730010}">
      <formula1>bez</formula1>
    </dataValidation>
    <dataValidation allowBlank="1" showInputMessage="1" showErrorMessage="1" sqref="D10" xr:uid="{3BAE8721-4FA7-40A3-89B6-27DF80ACD787}"/>
    <dataValidation type="list" allowBlank="1" showInputMessage="1" showErrorMessage="1" sqref="D9" xr:uid="{7BAF5CF8-6CD9-4F51-A320-4785289601B2}">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E779F-1E09-4EF3-A45B-910C31E5E23E}">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LKc8n/xLDNcNEJOS3ygifw4PHX3cMizCsfiiqqnxYDkUPFnriKAsGU0kvaO0nOc+d3PCNXcq1tOsvWdkKMoYUQ==" saltValue="Nz76xX5Tj3jAUwv3Gqq7Yg==" spinCount="100000" sheet="1" objects="1" scenarios="1" formatColumns="0" formatRows="0"/>
  <mergeCells count="1">
    <mergeCell ref="F21:L22"/>
  </mergeCells>
  <conditionalFormatting sqref="D4:D7 D9:D11 D15 D17:D18">
    <cfRule type="expression" dxfId="137" priority="3">
      <formula>D4=""</formula>
    </cfRule>
  </conditionalFormatting>
  <conditionalFormatting sqref="D21:D22">
    <cfRule type="expression" dxfId="136" priority="2">
      <formula>D21&lt;&gt;""</formula>
    </cfRule>
  </conditionalFormatting>
  <conditionalFormatting sqref="F21:L22">
    <cfRule type="expression" dxfId="135" priority="1">
      <formula>COUNTA($D$17:$D$18,$D$15)=3</formula>
    </cfRule>
  </conditionalFormatting>
  <dataValidations count="4">
    <dataValidation type="list" allowBlank="1" showInputMessage="1" showErrorMessage="1" sqref="D7" xr:uid="{5C1A65A1-E649-4BE0-8FA2-0B4B49F6C4F8}">
      <formula1>bezetting</formula1>
    </dataValidation>
    <dataValidation type="list" allowBlank="1" showInputMessage="1" showErrorMessage="1" sqref="D15 D6" xr:uid="{50E5E98A-4FBC-4445-89D0-0DBEBC17A8CA}">
      <formula1>bez</formula1>
    </dataValidation>
    <dataValidation allowBlank="1" showInputMessage="1" showErrorMessage="1" sqref="D10" xr:uid="{FD31CCA3-CD48-4F81-83E8-C91AC1462C6D}"/>
    <dataValidation type="list" allowBlank="1" showInputMessage="1" showErrorMessage="1" sqref="D9" xr:uid="{90D51C20-8874-4EDA-A1EB-A7080A5E841F}">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7AC04-2523-41B3-93EC-9D8310F517AA}">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GSyxqCNGB1HlsTwuzYDpzxokWFEqnJbbFmAMVGQIIxUQjOYgYehxOXcYIMvykQZozXAiJb7lOzsP58RpRxP3+Q==" saltValue="zzRVBenYc//7CnxW04NYGw==" spinCount="100000" sheet="1" objects="1" scenarios="1" formatColumns="0" formatRows="0"/>
  <mergeCells count="1">
    <mergeCell ref="F21:L22"/>
  </mergeCells>
  <conditionalFormatting sqref="D4:D7 D9:D11 D15 D17:D18">
    <cfRule type="expression" dxfId="134" priority="3">
      <formula>D4=""</formula>
    </cfRule>
  </conditionalFormatting>
  <conditionalFormatting sqref="D21:D22">
    <cfRule type="expression" dxfId="133" priority="2">
      <formula>D21&lt;&gt;""</formula>
    </cfRule>
  </conditionalFormatting>
  <conditionalFormatting sqref="F21:L22">
    <cfRule type="expression" dxfId="132" priority="1">
      <formula>COUNTA($D$17:$D$18,$D$15)=3</formula>
    </cfRule>
  </conditionalFormatting>
  <dataValidations count="4">
    <dataValidation type="list" allowBlank="1" showInputMessage="1" showErrorMessage="1" sqref="D7" xr:uid="{850B5741-BC81-4D23-BF1C-BD9D63A4ECE2}">
      <formula1>bezetting</formula1>
    </dataValidation>
    <dataValidation type="list" allowBlank="1" showInputMessage="1" showErrorMessage="1" sqref="D15 D6" xr:uid="{9C4520C7-F641-4616-A2A8-5A0E911AFD16}">
      <formula1>bez</formula1>
    </dataValidation>
    <dataValidation allowBlank="1" showInputMessage="1" showErrorMessage="1" sqref="D10" xr:uid="{143170B6-96FF-42E7-8290-F06EB2D4E569}"/>
    <dataValidation type="list" allowBlank="1" showInputMessage="1" showErrorMessage="1" sqref="D9" xr:uid="{34919D7E-910B-4425-8409-D4A23A9E8AA9}">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F6FB0-916F-4424-A187-3082A42CBEE5}">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bWckfeCmpfr7GxwnhJAzGwu3FTUepYT2Pbg+qLReChVbbxAS0y3WbWsg7BYk8QtoV1EP11tmtz1/U1K3pTHbaQ==" saltValue="vgBCcp2Nx+9qJtRg64U+Gg==" spinCount="100000" sheet="1" objects="1" scenarios="1" formatColumns="0" formatRows="0"/>
  <mergeCells count="1">
    <mergeCell ref="F21:L22"/>
  </mergeCells>
  <conditionalFormatting sqref="D4:D7 D9:D11 D15 D17:D18">
    <cfRule type="expression" dxfId="131" priority="3">
      <formula>D4=""</formula>
    </cfRule>
  </conditionalFormatting>
  <conditionalFormatting sqref="D21:D22">
    <cfRule type="expression" dxfId="130" priority="2">
      <formula>D21&lt;&gt;""</formula>
    </cfRule>
  </conditionalFormatting>
  <conditionalFormatting sqref="F21:L22">
    <cfRule type="expression" dxfId="129" priority="1">
      <formula>COUNTA($D$17:$D$18,$D$15)=3</formula>
    </cfRule>
  </conditionalFormatting>
  <dataValidations count="4">
    <dataValidation type="list" allowBlank="1" showInputMessage="1" showErrorMessage="1" sqref="D7" xr:uid="{EA79B6F2-CD99-4538-AA07-3D79C29578EA}">
      <formula1>bezetting</formula1>
    </dataValidation>
    <dataValidation type="list" allowBlank="1" showInputMessage="1" showErrorMessage="1" sqref="D15 D6" xr:uid="{B3835A74-6F20-440E-983E-8BB325A2FEB4}">
      <formula1>bez</formula1>
    </dataValidation>
    <dataValidation allowBlank="1" showInputMessage="1" showErrorMessage="1" sqref="D10" xr:uid="{E041A85F-E25F-4142-AA5E-F47A68791A1C}"/>
    <dataValidation type="list" allowBlank="1" showInputMessage="1" showErrorMessage="1" sqref="D9" xr:uid="{3ABCCE02-90AA-479F-9CDD-3D26869E4367}">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7227A-1060-4967-81F2-82277E7B6A8A}">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PdJNajArYbj9LLQ2E1OQrbS+wapdrrV9akgclNbNNJY6a2EEmyfOhKRavs4S8YN6r3/nZB15rWgLfQq/q0xW/w==" saltValue="IOsPUbMzy7YiwyKJHbBjaQ==" spinCount="100000" sheet="1" objects="1" scenarios="1" formatColumns="0" formatRows="0"/>
  <mergeCells count="1">
    <mergeCell ref="F21:L22"/>
  </mergeCells>
  <conditionalFormatting sqref="D4:D7 D9:D11 D15 D17:D18">
    <cfRule type="expression" dxfId="128" priority="3">
      <formula>D4=""</formula>
    </cfRule>
  </conditionalFormatting>
  <conditionalFormatting sqref="D21:D22">
    <cfRule type="expression" dxfId="127" priority="2">
      <formula>D21&lt;&gt;""</formula>
    </cfRule>
  </conditionalFormatting>
  <conditionalFormatting sqref="F21:L22">
    <cfRule type="expression" dxfId="126" priority="1">
      <formula>COUNTA($D$17:$D$18,$D$15)=3</formula>
    </cfRule>
  </conditionalFormatting>
  <dataValidations count="4">
    <dataValidation type="list" allowBlank="1" showInputMessage="1" showErrorMessage="1" sqref="D7" xr:uid="{FB21D17C-5A7D-46D5-B905-035C7BF4EAE4}">
      <formula1>bezetting</formula1>
    </dataValidation>
    <dataValidation type="list" allowBlank="1" showInputMessage="1" showErrorMessage="1" sqref="D15 D6" xr:uid="{18EB0B8A-38AE-4808-9AAA-8C21F9BB6811}">
      <formula1>bez</formula1>
    </dataValidation>
    <dataValidation allowBlank="1" showInputMessage="1" showErrorMessage="1" sqref="D10" xr:uid="{9BF95220-4125-439C-BE3C-CA2EAEB773DB}"/>
    <dataValidation type="list" allowBlank="1" showInputMessage="1" showErrorMessage="1" sqref="D9" xr:uid="{D2F1104C-8E10-43B2-B40D-8AE6E6E02BE1}">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40E6C-1756-4E98-9494-FD237A97316F}">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3sg2WCytvEvlRXBgevY4HN2gKB2fWfdNIC9QLkZzVtJuGXk8ppcsv7y0RbIghp1Dai8/PDLms83togTe+fTWuw==" saltValue="68droj+nSQVfrYq7+oympg==" spinCount="100000" sheet="1" objects="1" scenarios="1" formatColumns="0" formatRows="0"/>
  <mergeCells count="1">
    <mergeCell ref="F21:L22"/>
  </mergeCells>
  <conditionalFormatting sqref="D4:D7 D9:D11 D15 D17:D18">
    <cfRule type="expression" dxfId="125" priority="3">
      <formula>D4=""</formula>
    </cfRule>
  </conditionalFormatting>
  <conditionalFormatting sqref="D21:D22">
    <cfRule type="expression" dxfId="124" priority="2">
      <formula>D21&lt;&gt;""</formula>
    </cfRule>
  </conditionalFormatting>
  <conditionalFormatting sqref="F21:L22">
    <cfRule type="expression" dxfId="123" priority="1">
      <formula>COUNTA($D$17:$D$18,$D$15)=3</formula>
    </cfRule>
  </conditionalFormatting>
  <dataValidations count="4">
    <dataValidation type="list" allowBlank="1" showInputMessage="1" showErrorMessage="1" sqref="D7" xr:uid="{3C8E5D89-631B-45CF-A507-D9B9FE05CDDC}">
      <formula1>bezetting</formula1>
    </dataValidation>
    <dataValidation type="list" allowBlank="1" showInputMessage="1" showErrorMessage="1" sqref="D15 D6" xr:uid="{3CE8C526-96A6-47DE-89B3-E771ED927D14}">
      <formula1>bez</formula1>
    </dataValidation>
    <dataValidation allowBlank="1" showInputMessage="1" showErrorMessage="1" sqref="D10" xr:uid="{708E56DD-EC67-4216-8CB1-F6EE640452A6}"/>
    <dataValidation type="list" allowBlank="1" showInputMessage="1" showErrorMessage="1" sqref="D9" xr:uid="{14365DD7-7A50-40E3-992B-3195A575570B}">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F387C-A7AF-44A8-B2E1-5027212F76E3}">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SB5eSPytnmLiC7tP4qvuObPE4gLU/8ii1QAhmcpNJLGBhoSS0J1LEPcXOl5gGZYyr3XduFUdZspdmVR7+6bZ1g==" saltValue="cPk0HMm2ByzJM06cBbbf3A==" spinCount="100000" sheet="1" objects="1" scenarios="1" formatColumns="0" formatRows="0"/>
  <mergeCells count="1">
    <mergeCell ref="F21:L22"/>
  </mergeCells>
  <conditionalFormatting sqref="D4:D7 D9:D11 D15 D17:D18">
    <cfRule type="expression" dxfId="122" priority="3">
      <formula>D4=""</formula>
    </cfRule>
  </conditionalFormatting>
  <conditionalFormatting sqref="D21:D22">
    <cfRule type="expression" dxfId="121" priority="2">
      <formula>D21&lt;&gt;""</formula>
    </cfRule>
  </conditionalFormatting>
  <conditionalFormatting sqref="F21:L22">
    <cfRule type="expression" dxfId="120" priority="1">
      <formula>COUNTA($D$17:$D$18,$D$15)=3</formula>
    </cfRule>
  </conditionalFormatting>
  <dataValidations count="4">
    <dataValidation type="list" allowBlank="1" showInputMessage="1" showErrorMessage="1" sqref="D7" xr:uid="{6BE961A0-B2D6-4E25-A678-4FBC83F185A7}">
      <formula1>bezetting</formula1>
    </dataValidation>
    <dataValidation type="list" allowBlank="1" showInputMessage="1" showErrorMessage="1" sqref="D15 D6" xr:uid="{14322099-CFA1-4146-A84C-23E6ACD622AB}">
      <formula1>bez</formula1>
    </dataValidation>
    <dataValidation allowBlank="1" showInputMessage="1" showErrorMessage="1" sqref="D10" xr:uid="{7A2F405B-981C-425C-9B67-9A04E8722107}"/>
    <dataValidation type="list" allowBlank="1" showInputMessage="1" showErrorMessage="1" sqref="D9" xr:uid="{FD6EFCEC-2EF5-417D-A097-61C89CE326B7}">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D290A-7402-4674-84E6-1F36AE6D1205}">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y9XIW/7/NIlASuFQiiW9RLcN6w8tMPOQ2X3UT/TqyqNx2wug846fgDxcHdMzSbm6ykX9hocODQKRdLuAVzbAYA==" saltValue="/OrRgCyRoXmu3/BAz9NRBw==" spinCount="100000" sheet="1" objects="1" scenarios="1" formatColumns="0" formatRows="0"/>
  <mergeCells count="1">
    <mergeCell ref="F21:L22"/>
  </mergeCells>
  <conditionalFormatting sqref="D4:D7 D9:D11 D15 D17:D18">
    <cfRule type="expression" dxfId="119" priority="3">
      <formula>D4=""</formula>
    </cfRule>
  </conditionalFormatting>
  <conditionalFormatting sqref="D21:D22">
    <cfRule type="expression" dxfId="118" priority="2">
      <formula>D21&lt;&gt;""</formula>
    </cfRule>
  </conditionalFormatting>
  <conditionalFormatting sqref="F21:L22">
    <cfRule type="expression" dxfId="117" priority="1">
      <formula>COUNTA($D$17:$D$18,$D$15)=3</formula>
    </cfRule>
  </conditionalFormatting>
  <dataValidations count="4">
    <dataValidation type="list" allowBlank="1" showInputMessage="1" showErrorMessage="1" sqref="D7" xr:uid="{B8C7A98B-D671-4348-A899-70A848EB7D47}">
      <formula1>bezetting</formula1>
    </dataValidation>
    <dataValidation type="list" allowBlank="1" showInputMessage="1" showErrorMessage="1" sqref="D15 D6" xr:uid="{18DB4EF9-3231-4BC4-97B0-8064A38A1867}">
      <formula1>bez</formula1>
    </dataValidation>
    <dataValidation allowBlank="1" showInputMessage="1" showErrorMessage="1" sqref="D10" xr:uid="{10AFC44F-A692-43F1-8628-79CF86A6EB87}"/>
    <dataValidation type="list" allowBlank="1" showInputMessage="1" showErrorMessage="1" sqref="D9" xr:uid="{A003235B-D8E7-4623-9FF8-2EB5A902A111}">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959D8-7D39-421C-9591-3A9AECC53598}">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3SkV82wUKCJIIW8NU52erl9uX4r0K5/mDCmpG2uZTZt9hW6aq+y+N35XpVRw2c9H/TJX3G8EsgFio5jd40c+JA==" saltValue="9ZbudnPWev/wuJvjhh66yQ==" spinCount="100000" sheet="1" objects="1" scenarios="1" formatColumns="0" formatRows="0"/>
  <mergeCells count="1">
    <mergeCell ref="F21:L22"/>
  </mergeCells>
  <conditionalFormatting sqref="D4:D7 D9:D11 D15 D17:D18">
    <cfRule type="expression" dxfId="116" priority="3">
      <formula>D4=""</formula>
    </cfRule>
  </conditionalFormatting>
  <conditionalFormatting sqref="D21:D22">
    <cfRule type="expression" dxfId="115" priority="2">
      <formula>D21&lt;&gt;""</formula>
    </cfRule>
  </conditionalFormatting>
  <conditionalFormatting sqref="F21:L22">
    <cfRule type="expression" dxfId="114" priority="1">
      <formula>COUNTA($D$17:$D$18,$D$15)=3</formula>
    </cfRule>
  </conditionalFormatting>
  <dataValidations count="4">
    <dataValidation type="list" allowBlank="1" showInputMessage="1" showErrorMessage="1" sqref="D7" xr:uid="{2B391AE8-92A2-4297-9999-8C2BFA95ACFB}">
      <formula1>bezetting</formula1>
    </dataValidation>
    <dataValidation type="list" allowBlank="1" showInputMessage="1" showErrorMessage="1" sqref="D15 D6" xr:uid="{B627BA1F-9819-47B0-9F17-30235E5D9AE3}">
      <formula1>bez</formula1>
    </dataValidation>
    <dataValidation allowBlank="1" showInputMessage="1" showErrorMessage="1" sqref="D10" xr:uid="{77AA30A3-48C1-4647-AD7C-7AD9559E3CB9}"/>
    <dataValidation type="list" allowBlank="1" showInputMessage="1" showErrorMessage="1" sqref="D9" xr:uid="{9418A8A6-D461-4FFE-B3A3-AA520866327E}">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18C80-7900-425B-BE60-CADF5B65C2CB}">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kg0CH5NolEsP3twnqlB/l9QKEFiuSncOuFytjWCxuw8RX711UrT0imLZVBCL3MKb+SMRd9yqFh9tVAoxpgRMRw==" saltValue="lsHv/Sid27VHboADFoPpdw==" spinCount="100000" sheet="1" objects="1" scenarios="1" formatColumns="0" formatRows="0"/>
  <mergeCells count="1">
    <mergeCell ref="F21:L22"/>
  </mergeCells>
  <conditionalFormatting sqref="D4:D7 D9:D11 D15 D17:D18">
    <cfRule type="expression" dxfId="113" priority="3">
      <formula>D4=""</formula>
    </cfRule>
  </conditionalFormatting>
  <conditionalFormatting sqref="D21:D22">
    <cfRule type="expression" dxfId="112" priority="2">
      <formula>D21&lt;&gt;""</formula>
    </cfRule>
  </conditionalFormatting>
  <conditionalFormatting sqref="F21:L22">
    <cfRule type="expression" dxfId="111" priority="1">
      <formula>COUNTA($D$17:$D$18,$D$15)=3</formula>
    </cfRule>
  </conditionalFormatting>
  <dataValidations count="4">
    <dataValidation type="list" allowBlank="1" showInputMessage="1" showErrorMessage="1" sqref="D7" xr:uid="{5C9B395F-0692-499A-AE2C-A5BC55059CAB}">
      <formula1>bezetting</formula1>
    </dataValidation>
    <dataValidation type="list" allowBlank="1" showInputMessage="1" showErrorMessage="1" sqref="D15 D6" xr:uid="{6D8FA115-C822-4D4E-970D-BDD11B23ECFA}">
      <formula1>bez</formula1>
    </dataValidation>
    <dataValidation allowBlank="1" showInputMessage="1" showErrorMessage="1" sqref="D10" xr:uid="{41537EA4-A621-461A-ACEE-FBEEAC74F775}"/>
    <dataValidation type="list" allowBlank="1" showInputMessage="1" showErrorMessage="1" sqref="D9" xr:uid="{B0090D73-3045-456C-A90C-8127603C2F49}">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B1481-BDD2-4A46-A785-74610BD63003}">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GPxWmje2pGYLDX34NPxaauQkGoTpmu/X/Br3iGU7Buo3Ec4X4DOTB10RUI9x9oaVrnuJxt9gc93I8Y2J6qUrbA==" saltValue="BirvJSlrL78KJs17YfnDWA==" spinCount="100000" sheet="1" objects="1" scenarios="1" formatColumns="0" formatRows="0"/>
  <mergeCells count="1">
    <mergeCell ref="F21:L22"/>
  </mergeCells>
  <conditionalFormatting sqref="D4:D7 D9:D11 D15 D17:D18">
    <cfRule type="expression" dxfId="110" priority="3">
      <formula>D4=""</formula>
    </cfRule>
  </conditionalFormatting>
  <conditionalFormatting sqref="D21:D22">
    <cfRule type="expression" dxfId="109" priority="2">
      <formula>D21&lt;&gt;""</formula>
    </cfRule>
  </conditionalFormatting>
  <conditionalFormatting sqref="F21:L22">
    <cfRule type="expression" dxfId="108" priority="1">
      <formula>COUNTA($D$17:$D$18,$D$15)=3</formula>
    </cfRule>
  </conditionalFormatting>
  <dataValidations count="4">
    <dataValidation type="list" allowBlank="1" showInputMessage="1" showErrorMessage="1" sqref="D7" xr:uid="{2CCEF0AE-580E-4975-A57C-15CA32ADC8A9}">
      <formula1>bezetting</formula1>
    </dataValidation>
    <dataValidation type="list" allowBlank="1" showInputMessage="1" showErrorMessage="1" sqref="D15 D6" xr:uid="{23B9EB13-EC4B-4BCB-8298-EE4BE4029B7A}">
      <formula1>bez</formula1>
    </dataValidation>
    <dataValidation allowBlank="1" showInputMessage="1" showErrorMessage="1" sqref="D10" xr:uid="{841D96A4-7BED-4C84-A99E-97C0CA59D8B5}"/>
    <dataValidation type="list" allowBlank="1" showInputMessage="1" showErrorMessage="1" sqref="D9" xr:uid="{99C8A7A9-96EB-461C-8EE7-E4C9F2139FA2}">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B4622-3623-4923-B052-BB225BA9606E}">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wkVMYqrm3lA/sjfFTP56pNm9NW8yPqxzm+LYw2M/j5PvY/1tsuZXc9jHaBf0jNFpGqpfRKbPciN9stcB9IJ3uQ==" saltValue="eVkA1V1gKOesOhEraYfQIg==" spinCount="100000" sheet="1" objects="1" scenarios="1" formatColumns="0" formatRows="0"/>
  <mergeCells count="1">
    <mergeCell ref="F21:L22"/>
  </mergeCells>
  <conditionalFormatting sqref="D4:D7 D9:D11 D15 D17:D18">
    <cfRule type="expression" dxfId="107" priority="3">
      <formula>D4=""</formula>
    </cfRule>
  </conditionalFormatting>
  <conditionalFormatting sqref="D21:D22">
    <cfRule type="expression" dxfId="106" priority="2">
      <formula>D21&lt;&gt;""</formula>
    </cfRule>
  </conditionalFormatting>
  <conditionalFormatting sqref="F21:L22">
    <cfRule type="expression" dxfId="105" priority="1">
      <formula>COUNTA($D$17:$D$18,$D$15)=3</formula>
    </cfRule>
  </conditionalFormatting>
  <dataValidations count="4">
    <dataValidation type="list" allowBlank="1" showInputMessage="1" showErrorMessage="1" sqref="D7" xr:uid="{F96D2FA7-7A8B-4533-89E1-BFECA24126CD}">
      <formula1>bezetting</formula1>
    </dataValidation>
    <dataValidation type="list" allowBlank="1" showInputMessage="1" showErrorMessage="1" sqref="D15 D6" xr:uid="{E51FA00B-E525-4B73-9237-C64912B62847}">
      <formula1>bez</formula1>
    </dataValidation>
    <dataValidation allowBlank="1" showInputMessage="1" showErrorMessage="1" sqref="D10" xr:uid="{64474588-2F0D-4A5B-8E3C-89AC953F6506}"/>
    <dataValidation type="list" allowBlank="1" showInputMessage="1" showErrorMessage="1" sqref="D9" xr:uid="{6D72222B-01E1-4FE5-8314-FE6DD11B86A5}">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E924B-D6F8-4F32-9A9B-C8481B3CC73A}">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188G/24OFpGpQPQ73bMzS9Rlj0H5vHna/TOhgBOwd8TtXfqSOc85rV3KuJ+snI/N0tCfix019udAc+xoHNfVNw==" saltValue="tu0JOM+70KBeI1id5vuX1Q==" spinCount="100000" sheet="1" objects="1" scenarios="1" formatColumns="0" formatRows="0"/>
  <mergeCells count="1">
    <mergeCell ref="F21:L22"/>
  </mergeCells>
  <conditionalFormatting sqref="D4:D7 D9:D11 D15 D17:D18">
    <cfRule type="expression" dxfId="104" priority="3">
      <formula>D4=""</formula>
    </cfRule>
  </conditionalFormatting>
  <conditionalFormatting sqref="D21:D22">
    <cfRule type="expression" dxfId="103" priority="2">
      <formula>D21&lt;&gt;""</formula>
    </cfRule>
  </conditionalFormatting>
  <conditionalFormatting sqref="F21:L22">
    <cfRule type="expression" dxfId="102" priority="1">
      <formula>COUNTA($D$17:$D$18,$D$15)=3</formula>
    </cfRule>
  </conditionalFormatting>
  <dataValidations count="4">
    <dataValidation type="list" allowBlank="1" showInputMessage="1" showErrorMessage="1" sqref="D7" xr:uid="{C9B705C0-8879-405A-97B6-9BC6E78FDCA2}">
      <formula1>bezetting</formula1>
    </dataValidation>
    <dataValidation type="list" allowBlank="1" showInputMessage="1" showErrorMessage="1" sqref="D15 D6" xr:uid="{BB1E0553-22AE-4DFB-BA01-8A45CC69F517}">
      <formula1>bez</formula1>
    </dataValidation>
    <dataValidation allowBlank="1" showInputMessage="1" showErrorMessage="1" sqref="D10" xr:uid="{0D1C7FB7-BC6E-45E5-8797-4654C95B4819}"/>
    <dataValidation type="list" allowBlank="1" showInputMessage="1" showErrorMessage="1" sqref="D9" xr:uid="{B76BF678-7F87-4715-9577-E63C3346199E}">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D50D0-99E0-4DD1-9298-7DEC5E4FA32F}">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ZH3qTHOpRhemf1o5Bslh0Ar07QGN/2y/WwZJjzbc+3DbR2qZGvlDfiqvtREiYeUJOnIGi8a2L05BlQFPRiB5yQ==" saltValue="iR4Y9jzRR4nKpMhin9TpzQ==" spinCount="100000" sheet="1" objects="1" scenarios="1" formatColumns="0" formatRows="0"/>
  <mergeCells count="1">
    <mergeCell ref="F21:L22"/>
  </mergeCells>
  <conditionalFormatting sqref="D4:D7 D9:D11 D15 D17:D18">
    <cfRule type="expression" dxfId="101" priority="3">
      <formula>D4=""</formula>
    </cfRule>
  </conditionalFormatting>
  <conditionalFormatting sqref="D21:D22">
    <cfRule type="expression" dxfId="100" priority="2">
      <formula>D21&lt;&gt;""</formula>
    </cfRule>
  </conditionalFormatting>
  <conditionalFormatting sqref="F21:L22">
    <cfRule type="expression" dxfId="99" priority="1">
      <formula>COUNTA($D$17:$D$18,$D$15)=3</formula>
    </cfRule>
  </conditionalFormatting>
  <dataValidations count="4">
    <dataValidation type="list" allowBlank="1" showInputMessage="1" showErrorMessage="1" sqref="D7" xr:uid="{F529B0AD-DE76-4381-B2E2-2F1903E9586E}">
      <formula1>bezetting</formula1>
    </dataValidation>
    <dataValidation type="list" allowBlank="1" showInputMessage="1" showErrorMessage="1" sqref="D15 D6" xr:uid="{216F3DD9-EA2B-4380-9E6F-2CB799B99A5B}">
      <formula1>bez</formula1>
    </dataValidation>
    <dataValidation allowBlank="1" showInputMessage="1" showErrorMessage="1" sqref="D10" xr:uid="{304B6A9B-CEF7-45BE-95DE-AAA56ECED117}"/>
    <dataValidation type="list" allowBlank="1" showInputMessage="1" showErrorMessage="1" sqref="D9" xr:uid="{0F2E473A-03EF-436B-8A41-DD421439740B}">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F1424-2155-4099-9C7A-5A304079F5A3}">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dH/35jXk4RUi5wMDb7Ka1kuvHGQvrfWYIKanRzTkls+TlHpSbA19RP/30ZCxocGYnSzpBblW6Ok8koMEUrld2g==" saltValue="lCa/c6mXnWNQjNm3PUA6EQ==" spinCount="100000" sheet="1" objects="1" scenarios="1" formatColumns="0" formatRows="0"/>
  <mergeCells count="1">
    <mergeCell ref="F21:L22"/>
  </mergeCells>
  <conditionalFormatting sqref="D4:D7 D9:D11 D15 D17:D18">
    <cfRule type="expression" dxfId="98" priority="3">
      <formula>D4=""</formula>
    </cfRule>
  </conditionalFormatting>
  <conditionalFormatting sqref="D21:D22">
    <cfRule type="expression" dxfId="97" priority="2">
      <formula>D21&lt;&gt;""</formula>
    </cfRule>
  </conditionalFormatting>
  <conditionalFormatting sqref="F21:L22">
    <cfRule type="expression" dxfId="96" priority="1">
      <formula>COUNTA($D$17:$D$18,$D$15)=3</formula>
    </cfRule>
  </conditionalFormatting>
  <dataValidations count="4">
    <dataValidation type="list" allowBlank="1" showInputMessage="1" showErrorMessage="1" sqref="D7" xr:uid="{DD860E7B-5617-4545-A088-2D29DBBF72F3}">
      <formula1>bezetting</formula1>
    </dataValidation>
    <dataValidation type="list" allowBlank="1" showInputMessage="1" showErrorMessage="1" sqref="D15 D6" xr:uid="{FA6CA4CE-D51D-4387-A43E-CC67DC85BE0E}">
      <formula1>bez</formula1>
    </dataValidation>
    <dataValidation allowBlank="1" showInputMessage="1" showErrorMessage="1" sqref="D10" xr:uid="{B6F29F60-7F12-42F0-8535-16D314C73C87}"/>
    <dataValidation type="list" allowBlank="1" showInputMessage="1" showErrorMessage="1" sqref="D9" xr:uid="{E1164621-2FFC-4A86-BA8C-E3775B6F11A3}">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B3606-1343-46C8-ADB6-D7F0D23DE11F}">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VMw1Oa82t3GyyFwQ92aJow5XE2eqrCQizh0i0hkCXTTnLfclf607mq6Jv08MwFgVePc/ZXAHrMFh8w3r3biZsA==" saltValue="fBt4kh8TyOsOEh/1P4AbWA==" spinCount="100000" sheet="1" objects="1" scenarios="1" formatColumns="0" formatRows="0"/>
  <mergeCells count="1">
    <mergeCell ref="F21:L22"/>
  </mergeCells>
  <conditionalFormatting sqref="D4:D7 D9:D11 D15 D17:D18">
    <cfRule type="expression" dxfId="95" priority="3">
      <formula>D4=""</formula>
    </cfRule>
  </conditionalFormatting>
  <conditionalFormatting sqref="D21:D22">
    <cfRule type="expression" dxfId="94" priority="2">
      <formula>D21&lt;&gt;""</formula>
    </cfRule>
  </conditionalFormatting>
  <conditionalFormatting sqref="F21:L22">
    <cfRule type="expression" dxfId="93" priority="1">
      <formula>COUNTA($D$17:$D$18,$D$15)=3</formula>
    </cfRule>
  </conditionalFormatting>
  <dataValidations count="4">
    <dataValidation type="list" allowBlank="1" showInputMessage="1" showErrorMessage="1" sqref="D7" xr:uid="{DD6673D4-C250-453E-A513-A31581273539}">
      <formula1>bezetting</formula1>
    </dataValidation>
    <dataValidation type="list" allowBlank="1" showInputMessage="1" showErrorMessage="1" sqref="D15 D6" xr:uid="{62C8B2FD-5B24-4AF4-B37F-3938058AA812}">
      <formula1>bez</formula1>
    </dataValidation>
    <dataValidation allowBlank="1" showInputMessage="1" showErrorMessage="1" sqref="D10" xr:uid="{ED5013AE-91FA-42FF-8EE7-ED2981650F4E}"/>
    <dataValidation type="list" allowBlank="1" showInputMessage="1" showErrorMessage="1" sqref="D9" xr:uid="{958E69C6-51E2-457F-98B5-07124A66C1C3}">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803AB-8666-4D8B-8191-A3F50A403526}">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FlCzjoVE50mUaHUf/U7uWq+4y8sqrOXLmke2O+QlW9JFnxL0AmKF34RsjcfEsToOlmW0PqqI1Sxy5W4yhdss5Q==" saltValue="tJ4HjrmWLgwwf0gaRiPgRQ==" spinCount="100000" sheet="1" objects="1" scenarios="1" formatColumns="0" formatRows="0"/>
  <mergeCells count="1">
    <mergeCell ref="F21:L22"/>
  </mergeCells>
  <conditionalFormatting sqref="D4:D7 D9:D11 D15 D17:D18">
    <cfRule type="expression" dxfId="92" priority="3">
      <formula>D4=""</formula>
    </cfRule>
  </conditionalFormatting>
  <conditionalFormatting sqref="D21:D22">
    <cfRule type="expression" dxfId="91" priority="2">
      <formula>D21&lt;&gt;""</formula>
    </cfRule>
  </conditionalFormatting>
  <conditionalFormatting sqref="F21:L22">
    <cfRule type="expression" dxfId="90" priority="1">
      <formula>COUNTA($D$17:$D$18,$D$15)=3</formula>
    </cfRule>
  </conditionalFormatting>
  <dataValidations count="4">
    <dataValidation type="list" allowBlank="1" showInputMessage="1" showErrorMessage="1" sqref="D7" xr:uid="{2FC3D83D-1140-4D3D-B35A-3DFA1314CFCE}">
      <formula1>bezetting</formula1>
    </dataValidation>
    <dataValidation type="list" allowBlank="1" showInputMessage="1" showErrorMessage="1" sqref="D15 D6" xr:uid="{B04C1A6F-CC44-45BD-84E5-FD68EC722F95}">
      <formula1>bez</formula1>
    </dataValidation>
    <dataValidation allowBlank="1" showInputMessage="1" showErrorMessage="1" sqref="D10" xr:uid="{855A6CBD-EDD1-4640-9492-5B31CB609A8E}"/>
    <dataValidation type="list" allowBlank="1" showInputMessage="1" showErrorMessage="1" sqref="D9" xr:uid="{9249FBF5-CDDE-4084-B1FB-450A9A7C3D2A}">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58FE8-00F1-4AD4-9AE7-7382EA1F213C}">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qbjyrnTt5f8sVKrFBO3Rtgn35lC5kK1Rt+iRIMMhvYX7p/Fc7x/nQzM8KrEm9NHWay5Z1WqsdyMKOB6ymkE5Ow==" saltValue="4YIxTu/8XpEAkNrER44Z+Q==" spinCount="100000" sheet="1" objects="1" scenarios="1" formatColumns="0" formatRows="0"/>
  <mergeCells count="1">
    <mergeCell ref="F21:L22"/>
  </mergeCells>
  <conditionalFormatting sqref="D4:D7 D9:D11 D15 D17:D18">
    <cfRule type="expression" dxfId="89" priority="3">
      <formula>D4=""</formula>
    </cfRule>
  </conditionalFormatting>
  <conditionalFormatting sqref="D21:D22">
    <cfRule type="expression" dxfId="88" priority="2">
      <formula>D21&lt;&gt;""</formula>
    </cfRule>
  </conditionalFormatting>
  <conditionalFormatting sqref="F21:L22">
    <cfRule type="expression" dxfId="87" priority="1">
      <formula>COUNTA($D$17:$D$18,$D$15)=3</formula>
    </cfRule>
  </conditionalFormatting>
  <dataValidations count="4">
    <dataValidation type="list" allowBlank="1" showInputMessage="1" showErrorMessage="1" sqref="D7" xr:uid="{EDE34B9F-E409-425B-AEA4-A28D222BF3A1}">
      <formula1>bezetting</formula1>
    </dataValidation>
    <dataValidation type="list" allowBlank="1" showInputMessage="1" showErrorMessage="1" sqref="D15 D6" xr:uid="{C68EB3DA-0CF3-40B9-925D-782CAF642A33}">
      <formula1>bez</formula1>
    </dataValidation>
    <dataValidation allowBlank="1" showInputMessage="1" showErrorMessage="1" sqref="D10" xr:uid="{AAF40B3B-2F3C-4FE2-A2B1-4D5A82B1A974}"/>
    <dataValidation type="list" allowBlank="1" showInputMessage="1" showErrorMessage="1" sqref="D9" xr:uid="{53594346-03E4-4EB1-908D-1BE75A547603}">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8DD0A-DD8B-49CC-BA7E-DE39A30C8319}">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xfeEbsaOcPKSyIHpC3At9i2gSC5eOmrsUYXqHZLKX0XYeSSRLsNRbaZW0WNqOilDaVOwABqHLTVboXvLMqHUsA==" saltValue="6/LjG+KerqGyGdUA5pUjEw==" spinCount="100000" sheet="1" objects="1" scenarios="1" formatColumns="0" formatRows="0"/>
  <mergeCells count="1">
    <mergeCell ref="F21:L22"/>
  </mergeCells>
  <conditionalFormatting sqref="D4:D7 D9:D11 D15 D17:D18">
    <cfRule type="expression" dxfId="86" priority="3">
      <formula>D4=""</formula>
    </cfRule>
  </conditionalFormatting>
  <conditionalFormatting sqref="D21:D22">
    <cfRule type="expression" dxfId="85" priority="2">
      <formula>D21&lt;&gt;""</formula>
    </cfRule>
  </conditionalFormatting>
  <conditionalFormatting sqref="F21:L22">
    <cfRule type="expression" dxfId="84" priority="1">
      <formula>COUNTA($D$17:$D$18,$D$15)=3</formula>
    </cfRule>
  </conditionalFormatting>
  <dataValidations count="4">
    <dataValidation type="list" allowBlank="1" showInputMessage="1" showErrorMessage="1" sqref="D7" xr:uid="{FB0BD93E-9A2A-465E-8FB1-9291D271BA4F}">
      <formula1>bezetting</formula1>
    </dataValidation>
    <dataValidation type="list" allowBlank="1" showInputMessage="1" showErrorMessage="1" sqref="D15 D6" xr:uid="{50F3CB51-CF17-4DD1-9EA0-390D34A4D8DD}">
      <formula1>bez</formula1>
    </dataValidation>
    <dataValidation allowBlank="1" showInputMessage="1" showErrorMessage="1" sqref="D10" xr:uid="{2903F389-3D11-48CE-ADD1-D14DF328EA7F}"/>
    <dataValidation type="list" allowBlank="1" showInputMessage="1" showErrorMessage="1" sqref="D9" xr:uid="{EDABBB77-B2F5-4598-ADE5-EAFBF322E4AA}">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7B051-3F12-4C50-9195-C75A3ABC3BF6}">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V5MBL5BJPv7cIdvxIrA1j/Y5mospQElIBEbEDRsrf6fyZA5yQHao1xLnkUbXQVQughRTBkRx4pKdQ/Eufk87CQ==" saltValue="HAqRnjOp7UHsEzfqYiTpFQ==" spinCount="100000" sheet="1" objects="1" scenarios="1" formatColumns="0" formatRows="0"/>
  <mergeCells count="1">
    <mergeCell ref="F21:L22"/>
  </mergeCells>
  <conditionalFormatting sqref="D4:D7 D9:D11 D15 D17:D18">
    <cfRule type="expression" dxfId="83" priority="3">
      <formula>D4=""</formula>
    </cfRule>
  </conditionalFormatting>
  <conditionalFormatting sqref="D21:D22">
    <cfRule type="expression" dxfId="82" priority="2">
      <formula>D21&lt;&gt;""</formula>
    </cfRule>
  </conditionalFormatting>
  <conditionalFormatting sqref="F21:L22">
    <cfRule type="expression" dxfId="81" priority="1">
      <formula>COUNTA($D$17:$D$18,$D$15)=3</formula>
    </cfRule>
  </conditionalFormatting>
  <dataValidations count="4">
    <dataValidation type="list" allowBlank="1" showInputMessage="1" showErrorMessage="1" sqref="D7" xr:uid="{CB2F193E-615D-4CFB-906F-CF721F905C53}">
      <formula1>bezetting</formula1>
    </dataValidation>
    <dataValidation type="list" allowBlank="1" showInputMessage="1" showErrorMessage="1" sqref="D15 D6" xr:uid="{FF148944-D353-4F36-B75B-B60479CFD201}">
      <formula1>bez</formula1>
    </dataValidation>
    <dataValidation allowBlank="1" showInputMessage="1" showErrorMessage="1" sqref="D10" xr:uid="{9F70D2D0-D423-4443-A559-B13184069D90}"/>
    <dataValidation type="list" allowBlank="1" showInputMessage="1" showErrorMessage="1" sqref="D9" xr:uid="{4E231BEF-B7E7-40CD-9D18-B970E1A7B024}">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C14C0-B412-4C20-8AF2-7516719EFF99}">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3KoG14jNCi4tVOiRoY03Tb7ujfpOI/XMuRByNSQ9/zsJvKfi3kDzElxyFLOFCp1Q8bdwbDMAp2rQspwT5+BuwA==" saltValue="xj74gZUSwvvxEER3IM2y5A==" spinCount="100000" sheet="1" objects="1" scenarios="1" formatColumns="0" formatRows="0"/>
  <mergeCells count="1">
    <mergeCell ref="F21:L22"/>
  </mergeCells>
  <conditionalFormatting sqref="D4:D7 D9:D11 D15 D17:D18">
    <cfRule type="expression" dxfId="80" priority="3">
      <formula>D4=""</formula>
    </cfRule>
  </conditionalFormatting>
  <conditionalFormatting sqref="D21:D22">
    <cfRule type="expression" dxfId="79" priority="2">
      <formula>D21&lt;&gt;""</formula>
    </cfRule>
  </conditionalFormatting>
  <conditionalFormatting sqref="F21:L22">
    <cfRule type="expression" dxfId="78" priority="1">
      <formula>COUNTA($D$17:$D$18,$D$15)=3</formula>
    </cfRule>
  </conditionalFormatting>
  <dataValidations count="4">
    <dataValidation type="list" allowBlank="1" showInputMessage="1" showErrorMessage="1" sqref="D7" xr:uid="{7EE1E3BD-E3B1-4AAA-A6B8-2BFAC5943FA6}">
      <formula1>bezetting</formula1>
    </dataValidation>
    <dataValidation type="list" allowBlank="1" showInputMessage="1" showErrorMessage="1" sqref="D15 D6" xr:uid="{2FBDA764-0958-4F6C-920D-FB903623DEC2}">
      <formula1>bez</formula1>
    </dataValidation>
    <dataValidation allowBlank="1" showInputMessage="1" showErrorMessage="1" sqref="D10" xr:uid="{41818F1C-078C-4149-9DFB-0E3824A1FEE3}"/>
    <dataValidation type="list" allowBlank="1" showInputMessage="1" showErrorMessage="1" sqref="D9" xr:uid="{36D1A81F-1000-4F80-B642-63EF905C3541}">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66737-E599-44F8-B3F1-6B7D32073565}">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1x4/RN+1oIppF2aUa3UxUMkhr3PSNW/J3NsscLsZF9gBpBuIHc35YZVJVDqhg/Sgr2UwytXjbAqOsw+nYpR3ow==" saltValue="2VaI/56KG6ZNmjMmy/5WYA==" spinCount="100000" sheet="1" objects="1" scenarios="1" formatColumns="0" formatRows="0"/>
  <mergeCells count="1">
    <mergeCell ref="F21:L22"/>
  </mergeCells>
  <conditionalFormatting sqref="D4:D7 D9:D11 D15 D17:D18">
    <cfRule type="expression" dxfId="77" priority="3">
      <formula>D4=""</formula>
    </cfRule>
  </conditionalFormatting>
  <conditionalFormatting sqref="D21:D22">
    <cfRule type="expression" dxfId="76" priority="2">
      <formula>D21&lt;&gt;""</formula>
    </cfRule>
  </conditionalFormatting>
  <conditionalFormatting sqref="F21:L22">
    <cfRule type="expression" dxfId="75" priority="1">
      <formula>COUNTA($D$17:$D$18,$D$15)=3</formula>
    </cfRule>
  </conditionalFormatting>
  <dataValidations count="4">
    <dataValidation type="list" allowBlank="1" showInputMessage="1" showErrorMessage="1" sqref="D7" xr:uid="{2A56D5A2-EAB9-4B5A-8B04-30B7D900CA2E}">
      <formula1>bezetting</formula1>
    </dataValidation>
    <dataValidation type="list" allowBlank="1" showInputMessage="1" showErrorMessage="1" sqref="D15 D6" xr:uid="{97C12D73-800E-4560-9A6F-8EA2C6D1DDA4}">
      <formula1>bez</formula1>
    </dataValidation>
    <dataValidation allowBlank="1" showInputMessage="1" showErrorMessage="1" sqref="D10" xr:uid="{14CBBDC0-D5B0-4FC5-B940-BE3395688CEF}"/>
    <dataValidation type="list" allowBlank="1" showInputMessage="1" showErrorMessage="1" sqref="D9" xr:uid="{AF04E56D-702B-4265-93D7-B09832F00443}">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B389A-97D4-44CA-8DAD-F0236ADB66A8}">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qA8omNgvIzMfObssXUoZkRdomohML4iDZrKX4h8gsP6ld+8i+0qRj+KjcjdSjZYslL0n0gpedWKgt3pL4ygLfw==" saltValue="j4qSLVw5W/PC7pUIICHNRg==" spinCount="100000" sheet="1" objects="1" scenarios="1" formatColumns="0" formatRows="0"/>
  <mergeCells count="1">
    <mergeCell ref="F21:L22"/>
  </mergeCells>
  <conditionalFormatting sqref="D4:D7 D9:D11 D15 D17:D18">
    <cfRule type="expression" dxfId="74" priority="3">
      <formula>D4=""</formula>
    </cfRule>
  </conditionalFormatting>
  <conditionalFormatting sqref="D21:D22">
    <cfRule type="expression" dxfId="73" priority="2">
      <formula>D21&lt;&gt;""</formula>
    </cfRule>
  </conditionalFormatting>
  <conditionalFormatting sqref="F21:L22">
    <cfRule type="expression" dxfId="72" priority="1">
      <formula>COUNTA($D$17:$D$18,$D$15)=3</formula>
    </cfRule>
  </conditionalFormatting>
  <dataValidations count="4">
    <dataValidation type="list" allowBlank="1" showInputMessage="1" showErrorMessage="1" sqref="D7" xr:uid="{6F3484ED-0030-4B31-9F79-981286622ED6}">
      <formula1>bezetting</formula1>
    </dataValidation>
    <dataValidation type="list" allowBlank="1" showInputMessage="1" showErrorMessage="1" sqref="D15 D6" xr:uid="{D49926A3-C76F-4262-8D7D-4A824237E7F6}">
      <formula1>bez</formula1>
    </dataValidation>
    <dataValidation allowBlank="1" showInputMessage="1" showErrorMessage="1" sqref="D10" xr:uid="{7DD6DBAC-8E71-4046-8982-670FDA43FB50}"/>
    <dataValidation type="list" allowBlank="1" showInputMessage="1" showErrorMessage="1" sqref="D9" xr:uid="{1B285417-2C4F-4185-AC9F-463E3E2E4758}">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08D0C-8526-4C25-8169-E811043800A5}">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x8NgWvxDa2kH9ZBYpgXt726gO2kCqEbCvsF7wGxxhdqipxr28RVAbVfBuUlPUrFzz8jbkE3MVMOnrMv9mUnX9w==" saltValue="mjQqfpmTbCGuMxysjT8K9A==" spinCount="100000" sheet="1" objects="1" scenarios="1" formatColumns="0" formatRows="0"/>
  <mergeCells count="1">
    <mergeCell ref="F21:L22"/>
  </mergeCells>
  <conditionalFormatting sqref="D4:D7 D9:D11 D15 D17:D18">
    <cfRule type="expression" dxfId="71" priority="3">
      <formula>D4=""</formula>
    </cfRule>
  </conditionalFormatting>
  <conditionalFormatting sqref="D21:D22">
    <cfRule type="expression" dxfId="70" priority="2">
      <formula>D21&lt;&gt;""</formula>
    </cfRule>
  </conditionalFormatting>
  <conditionalFormatting sqref="F21:L22">
    <cfRule type="expression" dxfId="69" priority="1">
      <formula>COUNTA($D$17:$D$18,$D$15)=3</formula>
    </cfRule>
  </conditionalFormatting>
  <dataValidations count="4">
    <dataValidation type="list" allowBlank="1" showInputMessage="1" showErrorMessage="1" sqref="D7" xr:uid="{2D7D3574-479A-4E3A-8ADB-71B11517AB81}">
      <formula1>bezetting</formula1>
    </dataValidation>
    <dataValidation type="list" allowBlank="1" showInputMessage="1" showErrorMessage="1" sqref="D15 D6" xr:uid="{DE16FE8A-46B7-431D-8343-89B421A4A048}">
      <formula1>bez</formula1>
    </dataValidation>
    <dataValidation allowBlank="1" showInputMessage="1" showErrorMessage="1" sqref="D10" xr:uid="{EEAA683F-C17E-42AE-9AD1-A71F9CF272E3}"/>
    <dataValidation type="list" allowBlank="1" showInputMessage="1" showErrorMessage="1" sqref="D9" xr:uid="{67D5C585-F506-4C8B-9E6D-004A337A700E}">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C5806-5300-48BE-98BB-8E86EAC82702}">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F5nDRVFApkl3HSg54v/GmCD1Om3UwwjuFa56ph0+g1pJF3Vly1Uuj9wIMTjXno8ffDbPDkRZOEzu4PCDTQWPEg==" saltValue="ykDWzjBzMbk3UU7lzW+ofw==" spinCount="100000" sheet="1" objects="1" scenarios="1" formatColumns="0" formatRows="0"/>
  <mergeCells count="1">
    <mergeCell ref="F21:L22"/>
  </mergeCells>
  <conditionalFormatting sqref="D4:D7 D9:D11 D15 D17:D18">
    <cfRule type="expression" dxfId="68" priority="3">
      <formula>D4=""</formula>
    </cfRule>
  </conditionalFormatting>
  <conditionalFormatting sqref="D21:D22">
    <cfRule type="expression" dxfId="67" priority="2">
      <formula>D21&lt;&gt;""</formula>
    </cfRule>
  </conditionalFormatting>
  <conditionalFormatting sqref="F21:L22">
    <cfRule type="expression" dxfId="66" priority="1">
      <formula>COUNTA($D$17:$D$18,$D$15)=3</formula>
    </cfRule>
  </conditionalFormatting>
  <dataValidations count="4">
    <dataValidation type="list" allowBlank="1" showInputMessage="1" showErrorMessage="1" sqref="D7" xr:uid="{E75F5CC6-5E71-471D-ADB5-E69649FEE50B}">
      <formula1>bezetting</formula1>
    </dataValidation>
    <dataValidation type="list" allowBlank="1" showInputMessage="1" showErrorMessage="1" sqref="D15 D6" xr:uid="{C77B8B48-E324-4070-9CCC-30EA8CEC1D99}">
      <formula1>bez</formula1>
    </dataValidation>
    <dataValidation allowBlank="1" showInputMessage="1" showErrorMessage="1" sqref="D10" xr:uid="{92684AC9-8DC0-4B95-A241-04CBF48C9C65}"/>
    <dataValidation type="list" allowBlank="1" showInputMessage="1" showErrorMessage="1" sqref="D9" xr:uid="{F6699165-1C2A-46B4-B9DC-DD5CD1DBC479}">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34FB9-5BB0-4AEB-A306-F29B3ABCD489}">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9DdhTB6s0vu3utZuUAPJ1xAJ1YrpJdLN+t1HWk8RCYImk0ogy/CeagemO+OlECzjw+0Ud/Fw6Yc5oAOFuOnzwQ==" saltValue="5qj3F+p3xF2LmYqqB1WYRg==" spinCount="100000" sheet="1" objects="1" scenarios="1" formatColumns="0" formatRows="0"/>
  <mergeCells count="1">
    <mergeCell ref="F21:L22"/>
  </mergeCells>
  <conditionalFormatting sqref="D4:D7 D9:D11 D15 D17:D18">
    <cfRule type="expression" dxfId="65" priority="3">
      <formula>D4=""</formula>
    </cfRule>
  </conditionalFormatting>
  <conditionalFormatting sqref="D21:D22">
    <cfRule type="expression" dxfId="64" priority="2">
      <formula>D21&lt;&gt;""</formula>
    </cfRule>
  </conditionalFormatting>
  <conditionalFormatting sqref="F21:L22">
    <cfRule type="expression" dxfId="63" priority="1">
      <formula>COUNTA($D$17:$D$18,$D$15)=3</formula>
    </cfRule>
  </conditionalFormatting>
  <dataValidations count="4">
    <dataValidation type="list" allowBlank="1" showInputMessage="1" showErrorMessage="1" sqref="D7" xr:uid="{0F67D621-08D9-4EEA-B737-8BD56049A6D1}">
      <formula1>bezetting</formula1>
    </dataValidation>
    <dataValidation type="list" allowBlank="1" showInputMessage="1" showErrorMessage="1" sqref="D15 D6" xr:uid="{3B88D995-9CA2-46FB-B953-C7067D8E696D}">
      <formula1>bez</formula1>
    </dataValidation>
    <dataValidation allowBlank="1" showInputMessage="1" showErrorMessage="1" sqref="D10" xr:uid="{B89DC77B-AF01-47BD-8283-C67B0B477B25}"/>
    <dataValidation type="list" allowBlank="1" showInputMessage="1" showErrorMessage="1" sqref="D9" xr:uid="{FCECDD3D-629A-47C7-8BB9-BCE5A7754FA0}">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379C9-DB68-4A71-AC4F-AA086E3BF426}">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oGsTjsxLZmDsCnpYNsbho3ERalWaoRdJBW8sOzgo/rWm4Md8C6SqaJiM4ZVNIevh6Eg3Dp8I9SFuklUnvBwPag==" saltValue="9Z3m9P/hf3mbnqzawz+ucg==" spinCount="100000" sheet="1" objects="1" scenarios="1" formatColumns="0" formatRows="0"/>
  <mergeCells count="1">
    <mergeCell ref="F21:L22"/>
  </mergeCells>
  <conditionalFormatting sqref="D4:D7 D9:D11 D15 D17:D18">
    <cfRule type="expression" dxfId="62" priority="3">
      <formula>D4=""</formula>
    </cfRule>
  </conditionalFormatting>
  <conditionalFormatting sqref="D21:D22">
    <cfRule type="expression" dxfId="61" priority="2">
      <formula>D21&lt;&gt;""</formula>
    </cfRule>
  </conditionalFormatting>
  <conditionalFormatting sqref="F21:L22">
    <cfRule type="expression" dxfId="60" priority="1">
      <formula>COUNTA($D$17:$D$18,$D$15)=3</formula>
    </cfRule>
  </conditionalFormatting>
  <dataValidations count="4">
    <dataValidation type="list" allowBlank="1" showInputMessage="1" showErrorMessage="1" sqref="D7" xr:uid="{A62C41B6-5EDB-4DCF-B1E3-561704D26D52}">
      <formula1>bezetting</formula1>
    </dataValidation>
    <dataValidation type="list" allowBlank="1" showInputMessage="1" showErrorMessage="1" sqref="D15 D6" xr:uid="{82168644-4991-4662-8901-EDF1460E4A22}">
      <formula1>bez</formula1>
    </dataValidation>
    <dataValidation allowBlank="1" showInputMessage="1" showErrorMessage="1" sqref="D10" xr:uid="{C2160660-06F6-432A-A77C-779D8012F149}"/>
    <dataValidation type="list" allowBlank="1" showInputMessage="1" showErrorMessage="1" sqref="D9" xr:uid="{D7480627-364E-455C-B22C-4BD8B6440BA5}">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E51C4-F2FD-4473-96B0-17665CE2A018}">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JVqkmFCPf6pkRJ3xrtzlpoZRpG+YGfzdZxdSL9Ya24SZ1ZNXA+oau3Hp8SepRpoAmkFUDh5pmCVab0rZweh4nw==" saltValue="n2uqIMs1c5t5Za8cqo9Ikg==" spinCount="100000" sheet="1" objects="1" scenarios="1" formatColumns="0" formatRows="0"/>
  <mergeCells count="1">
    <mergeCell ref="F21:L22"/>
  </mergeCells>
  <conditionalFormatting sqref="D4:D7 D9:D11 D15 D17:D18">
    <cfRule type="expression" dxfId="59" priority="3">
      <formula>D4=""</formula>
    </cfRule>
  </conditionalFormatting>
  <conditionalFormatting sqref="D21:D22">
    <cfRule type="expression" dxfId="58" priority="2">
      <formula>D21&lt;&gt;""</formula>
    </cfRule>
  </conditionalFormatting>
  <conditionalFormatting sqref="F21:L22">
    <cfRule type="expression" dxfId="57" priority="1">
      <formula>COUNTA($D$17:$D$18,$D$15)=3</formula>
    </cfRule>
  </conditionalFormatting>
  <dataValidations count="4">
    <dataValidation type="list" allowBlank="1" showInputMessage="1" showErrorMessage="1" sqref="D7" xr:uid="{8BBAB575-DCE7-4E68-A47D-2173478E2BBB}">
      <formula1>bezetting</formula1>
    </dataValidation>
    <dataValidation type="list" allowBlank="1" showInputMessage="1" showErrorMessage="1" sqref="D15 D6" xr:uid="{AE0C18EC-C246-4E7A-8CE7-1DEF711873A3}">
      <formula1>bez</formula1>
    </dataValidation>
    <dataValidation allowBlank="1" showInputMessage="1" showErrorMessage="1" sqref="D10" xr:uid="{7F5636FD-3E82-4FF5-BA6F-7960A3824F62}"/>
    <dataValidation type="list" allowBlank="1" showInputMessage="1" showErrorMessage="1" sqref="D9" xr:uid="{1B3F8A08-9726-4B8D-AA25-64ABA5F1CE53}">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E6E4C-B03A-46B8-8B40-62B31463302D}">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0l4IJiM+DGFFAOUmny8Bn/T/ft46kB7cn7TCeediIpiop/UDwBL/kKI2tYRigOX0EXzbY+Mo3zDl5hi2c2leYw==" saltValue="h0Im3Sekc5k9JAT7Jji/ag==" spinCount="100000" sheet="1" objects="1" scenarios="1" formatColumns="0" formatRows="0"/>
  <mergeCells count="1">
    <mergeCell ref="F21:L22"/>
  </mergeCells>
  <conditionalFormatting sqref="D4:D7 D9:D11 D15 D17:D18">
    <cfRule type="expression" dxfId="56" priority="3">
      <formula>D4=""</formula>
    </cfRule>
  </conditionalFormatting>
  <conditionalFormatting sqref="D21:D22">
    <cfRule type="expression" dxfId="55" priority="2">
      <formula>D21&lt;&gt;""</formula>
    </cfRule>
  </conditionalFormatting>
  <conditionalFormatting sqref="F21:L22">
    <cfRule type="expression" dxfId="54" priority="1">
      <formula>COUNTA($D$17:$D$18,$D$15)=3</formula>
    </cfRule>
  </conditionalFormatting>
  <dataValidations count="4">
    <dataValidation type="list" allowBlank="1" showInputMessage="1" showErrorMessage="1" sqref="D7" xr:uid="{C7A8564F-6476-447B-B65D-5E935C26F4EA}">
      <formula1>bezetting</formula1>
    </dataValidation>
    <dataValidation type="list" allowBlank="1" showInputMessage="1" showErrorMessage="1" sqref="D15 D6" xr:uid="{C1C0DBEF-BE71-4089-A320-A6F8D879C76F}">
      <formula1>bez</formula1>
    </dataValidation>
    <dataValidation allowBlank="1" showInputMessage="1" showErrorMessage="1" sqref="D10" xr:uid="{C86A67E8-3644-43BC-8231-F1EF043AB79E}"/>
    <dataValidation type="list" allowBlank="1" showInputMessage="1" showErrorMessage="1" sqref="D9" xr:uid="{F9031988-B486-480D-BBAC-2CCFB840259B}">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B2F71-3019-4822-9077-B915B1C4C46C}">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XoSHqrJRJtBEiCXgQwLqYAlooi+v1mueXQWrm6jv9x05CLCmlus5UzvCPrgilGdp3LqkRfpC40tKgVeHJFkDVA==" saltValue="cGyGq7MPMNHvgpHwgfa27Q==" spinCount="100000" sheet="1" objects="1" scenarios="1" formatColumns="0" formatRows="0"/>
  <mergeCells count="1">
    <mergeCell ref="F21:L22"/>
  </mergeCells>
  <conditionalFormatting sqref="D4:D7 D9:D11 D15 D17:D18">
    <cfRule type="expression" dxfId="53" priority="3">
      <formula>D4=""</formula>
    </cfRule>
  </conditionalFormatting>
  <conditionalFormatting sqref="D21:D22">
    <cfRule type="expression" dxfId="52" priority="2">
      <formula>D21&lt;&gt;""</formula>
    </cfRule>
  </conditionalFormatting>
  <conditionalFormatting sqref="F21:L22">
    <cfRule type="expression" dxfId="51" priority="1">
      <formula>COUNTA($D$17:$D$18,$D$15)=3</formula>
    </cfRule>
  </conditionalFormatting>
  <dataValidations count="4">
    <dataValidation type="list" allowBlank="1" showInputMessage="1" showErrorMessage="1" sqref="D7" xr:uid="{58136BBD-E86F-42BA-8970-F3DFEA9D4FB8}">
      <formula1>bezetting</formula1>
    </dataValidation>
    <dataValidation type="list" allowBlank="1" showInputMessage="1" showErrorMessage="1" sqref="D15 D6" xr:uid="{CBB68EF9-BD68-445F-810D-7813E65D5853}">
      <formula1>bez</formula1>
    </dataValidation>
    <dataValidation allowBlank="1" showInputMessage="1" showErrorMessage="1" sqref="D10" xr:uid="{94D693B7-E3E3-4AB0-9ED8-33C251A84E00}"/>
    <dataValidation type="list" allowBlank="1" showInputMessage="1" showErrorMessage="1" sqref="D9" xr:uid="{2D8156EE-1A68-467F-93A7-797E23BB122D}">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7B4B0-BBAE-4A55-9463-1E5845E6AAF7}">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KrE13e3LSmgRYz+L6NLLDG6klypdQfUXaz+qaw0Psq2R1ZK0gTkKRvW2RW1+kjnsYXpnmdhrweKUVxg+WXslLA==" saltValue="SAcWGBHNrBVB0tWYhc1Vog==" spinCount="100000" sheet="1" objects="1" scenarios="1" formatColumns="0" formatRows="0"/>
  <mergeCells count="1">
    <mergeCell ref="F21:L22"/>
  </mergeCells>
  <conditionalFormatting sqref="D4:D7 D9:D11 D15 D17:D18">
    <cfRule type="expression" dxfId="50" priority="3">
      <formula>D4=""</formula>
    </cfRule>
  </conditionalFormatting>
  <conditionalFormatting sqref="D21:D22">
    <cfRule type="expression" dxfId="49" priority="2">
      <formula>D21&lt;&gt;""</formula>
    </cfRule>
  </conditionalFormatting>
  <conditionalFormatting sqref="F21:L22">
    <cfRule type="expression" dxfId="48" priority="1">
      <formula>COUNTA($D$17:$D$18,$D$15)=3</formula>
    </cfRule>
  </conditionalFormatting>
  <dataValidations count="4">
    <dataValidation type="list" allowBlank="1" showInputMessage="1" showErrorMessage="1" sqref="D7" xr:uid="{431159B0-E5A5-4613-B8D1-AA421CA1C868}">
      <formula1>bezetting</formula1>
    </dataValidation>
    <dataValidation type="list" allowBlank="1" showInputMessage="1" showErrorMessage="1" sqref="D15 D6" xr:uid="{20A95192-4234-4336-B733-61682B1A56F8}">
      <formula1>bez</formula1>
    </dataValidation>
    <dataValidation allowBlank="1" showInputMessage="1" showErrorMessage="1" sqref="D10" xr:uid="{90488B44-2566-46A1-A6C7-8AC111E3691D}"/>
    <dataValidation type="list" allowBlank="1" showInputMessage="1" showErrorMessage="1" sqref="D9" xr:uid="{9996ECEB-0F45-44BA-BD97-3BE19CCB44FD}">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1A4A0-EB3D-4C52-8B64-2FBD46E6CC10}">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Zo2LOS8vcoMyQ/e0tQYMoZLjYtXk0XXtdLI1Eb2rKtySsfsHeGJzQkIFj23edNvpb3w5JhTpgGrQjJSGlbIjYQ==" saltValue="HzcIW09pXqhFhQ+6s1wwOA==" spinCount="100000" sheet="1" objects="1" scenarios="1" formatColumns="0" formatRows="0"/>
  <mergeCells count="1">
    <mergeCell ref="F21:L22"/>
  </mergeCells>
  <conditionalFormatting sqref="D4:D7 D9:D11 D15 D17:D18">
    <cfRule type="expression" dxfId="47" priority="3">
      <formula>D4=""</formula>
    </cfRule>
  </conditionalFormatting>
  <conditionalFormatting sqref="D21:D22">
    <cfRule type="expression" dxfId="46" priority="2">
      <formula>D21&lt;&gt;""</formula>
    </cfRule>
  </conditionalFormatting>
  <conditionalFormatting sqref="F21:L22">
    <cfRule type="expression" dxfId="45" priority="1">
      <formula>COUNTA($D$17:$D$18,$D$15)=3</formula>
    </cfRule>
  </conditionalFormatting>
  <dataValidations count="4">
    <dataValidation type="list" allowBlank="1" showInputMessage="1" showErrorMessage="1" sqref="D7" xr:uid="{273CCF22-CF8D-4DEB-B0A6-DD70D3D5BB9C}">
      <formula1>bezetting</formula1>
    </dataValidation>
    <dataValidation type="list" allowBlank="1" showInputMessage="1" showErrorMessage="1" sqref="D15 D6" xr:uid="{97C4A987-EF7B-4A60-A4E9-2C640956D404}">
      <formula1>bez</formula1>
    </dataValidation>
    <dataValidation allowBlank="1" showInputMessage="1" showErrorMessage="1" sqref="D10" xr:uid="{9FA4065F-3BD0-4E67-8242-3DA493DB7DF2}"/>
    <dataValidation type="list" allowBlank="1" showInputMessage="1" showErrorMessage="1" sqref="D9" xr:uid="{EEDEA917-D1B8-4437-BC54-55D6E5BD40D1}">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E1CCA-91FF-4A51-A3AB-BC93225BCDA4}">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oAqvDHMlsAA4V9Se3jR+ZPTMUCrlA+KL1d6FRhWU8/gRlwakvcDNwF8BYL5TtGTJiGaIK8PFUWWDG/c3mfLJhw==" saltValue="CIxzwhLJ14gsuPBV0ds6zQ==" spinCount="100000" sheet="1" objects="1" scenarios="1" formatColumns="0" formatRows="0"/>
  <mergeCells count="1">
    <mergeCell ref="F21:L22"/>
  </mergeCells>
  <conditionalFormatting sqref="D4:D7 D9:D11 D15 D17:D18">
    <cfRule type="expression" dxfId="44" priority="3">
      <formula>D4=""</formula>
    </cfRule>
  </conditionalFormatting>
  <conditionalFormatting sqref="D21:D22">
    <cfRule type="expression" dxfId="43" priority="2">
      <formula>D21&lt;&gt;""</formula>
    </cfRule>
  </conditionalFormatting>
  <conditionalFormatting sqref="F21:L22">
    <cfRule type="expression" dxfId="42" priority="1">
      <formula>COUNTA($D$17:$D$18,$D$15)=3</formula>
    </cfRule>
  </conditionalFormatting>
  <dataValidations count="4">
    <dataValidation type="list" allowBlank="1" showInputMessage="1" showErrorMessage="1" sqref="D7" xr:uid="{299B1AA1-B911-4213-A20B-E1FDEB709D96}">
      <formula1>bezetting</formula1>
    </dataValidation>
    <dataValidation type="list" allowBlank="1" showInputMessage="1" showErrorMessage="1" sqref="D15 D6" xr:uid="{C984279E-9A71-4740-91D6-EABE9B39B7F0}">
      <formula1>bez</formula1>
    </dataValidation>
    <dataValidation allowBlank="1" showInputMessage="1" showErrorMessage="1" sqref="D10" xr:uid="{94AE4253-6938-4BD1-928D-7AD213712FDA}"/>
    <dataValidation type="list" allowBlank="1" showInputMessage="1" showErrorMessage="1" sqref="D9" xr:uid="{166E98A2-4A76-435E-815C-455885558F0B}">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C2C3F-DAE3-47DE-98E7-E02EA7AA1817}">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Q0O8ur5dVg+067orcsT1nm2gen9jZNeWsNRpWvoDncu0/TLKbmqMBF14bhA7Nvk58ySF8KWhDe2Gltu9RM2Fww==" saltValue="XIY1G7UZmLCQiY9uIyhddw==" spinCount="100000" sheet="1" objects="1" scenarios="1" formatColumns="0" formatRows="0"/>
  <mergeCells count="1">
    <mergeCell ref="F21:L22"/>
  </mergeCells>
  <conditionalFormatting sqref="D4:D7 D9:D11 D15 D17:D18">
    <cfRule type="expression" dxfId="41" priority="3">
      <formula>D4=""</formula>
    </cfRule>
  </conditionalFormatting>
  <conditionalFormatting sqref="D21:D22">
    <cfRule type="expression" dxfId="40" priority="2">
      <formula>D21&lt;&gt;""</formula>
    </cfRule>
  </conditionalFormatting>
  <conditionalFormatting sqref="F21:L22">
    <cfRule type="expression" dxfId="39" priority="1">
      <formula>COUNTA($D$17:$D$18,$D$15)=3</formula>
    </cfRule>
  </conditionalFormatting>
  <dataValidations count="4">
    <dataValidation type="list" allowBlank="1" showInputMessage="1" showErrorMessage="1" sqref="D7" xr:uid="{1C9BC0E0-7B94-4EA1-826D-6B6BE906D9D4}">
      <formula1>bezetting</formula1>
    </dataValidation>
    <dataValidation type="list" allowBlank="1" showInputMessage="1" showErrorMessage="1" sqref="D15 D6" xr:uid="{D64F85A2-C88E-4187-9A17-C759B36079D7}">
      <formula1>bez</formula1>
    </dataValidation>
    <dataValidation allowBlank="1" showInputMessage="1" showErrorMessage="1" sqref="D10" xr:uid="{4C17BA8A-5BDB-4181-B06C-6BA19E84D1AF}"/>
    <dataValidation type="list" allowBlank="1" showInputMessage="1" showErrorMessage="1" sqref="D9" xr:uid="{F2653087-597B-4059-9747-0FCFA0C1EC7D}">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6D705-A12A-43FB-AF7D-434DA5E03EF1}">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TClrgsnBuW2W39dL4dRmHirb+8Ep/CJl/RP0rYiulX3ScmXetm38ipo3B7XPUUrkjgn4HLSa2KpL3J5VzZNEbw==" saltValue="OXdptypCyEZ5MAuVmjRp7Q==" spinCount="100000" sheet="1" objects="1" scenarios="1" formatColumns="0" formatRows="0"/>
  <mergeCells count="1">
    <mergeCell ref="F21:L22"/>
  </mergeCells>
  <conditionalFormatting sqref="D4:D7 D9:D11 D15 D17:D18">
    <cfRule type="expression" dxfId="38" priority="3">
      <formula>D4=""</formula>
    </cfRule>
  </conditionalFormatting>
  <conditionalFormatting sqref="D21:D22">
    <cfRule type="expression" dxfId="37" priority="2">
      <formula>D21&lt;&gt;""</formula>
    </cfRule>
  </conditionalFormatting>
  <conditionalFormatting sqref="F21:L22">
    <cfRule type="expression" dxfId="36" priority="1">
      <formula>COUNTA($D$17:$D$18,$D$15)=3</formula>
    </cfRule>
  </conditionalFormatting>
  <dataValidations count="4">
    <dataValidation type="list" allowBlank="1" showInputMessage="1" showErrorMessage="1" sqref="D7" xr:uid="{00D7FCEF-950C-4B7F-B45E-3B3C88FE1C62}">
      <formula1>bezetting</formula1>
    </dataValidation>
    <dataValidation type="list" allowBlank="1" showInputMessage="1" showErrorMessage="1" sqref="D15 D6" xr:uid="{325B8898-4424-4176-AA7C-9CDDDB9C9A73}">
      <formula1>bez</formula1>
    </dataValidation>
    <dataValidation allowBlank="1" showInputMessage="1" showErrorMessage="1" sqref="D10" xr:uid="{00B70FD0-BAE6-4B8D-A129-B796EDBDB20A}"/>
    <dataValidation type="list" allowBlank="1" showInputMessage="1" showErrorMessage="1" sqref="D9" xr:uid="{7ADCC8CA-5768-4103-B901-775DD60B3B3D}">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851DA-C7CA-4F54-95D1-F48A9FCEAB19}">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4Xyj6JXTH+iQBKBlXhUOhimYSbRMwZhVc4LQBIUrBpKUpj6Tuq5dE2oOMfsET1HfjGyqIO4gOH2jI/Iej0WlRQ==" saltValue="9sHRqP7zJ0NNE2e6DO/nYQ==" spinCount="100000" sheet="1" objects="1" scenarios="1" formatColumns="0" formatRows="0"/>
  <mergeCells count="1">
    <mergeCell ref="F21:L22"/>
  </mergeCells>
  <conditionalFormatting sqref="D4:D7 D9:D11 D15 D17:D18">
    <cfRule type="expression" dxfId="35" priority="3">
      <formula>D4=""</formula>
    </cfRule>
  </conditionalFormatting>
  <conditionalFormatting sqref="D21:D22">
    <cfRule type="expression" dxfId="34" priority="2">
      <formula>D21&lt;&gt;""</formula>
    </cfRule>
  </conditionalFormatting>
  <conditionalFormatting sqref="F21:L22">
    <cfRule type="expression" dxfId="33" priority="1">
      <formula>COUNTA($D$17:$D$18,$D$15)=3</formula>
    </cfRule>
  </conditionalFormatting>
  <dataValidations count="4">
    <dataValidation type="list" allowBlank="1" showInputMessage="1" showErrorMessage="1" sqref="D7" xr:uid="{C868CBB1-53CA-4D9E-B047-0CBB8909D900}">
      <formula1>bezetting</formula1>
    </dataValidation>
    <dataValidation type="list" allowBlank="1" showInputMessage="1" showErrorMessage="1" sqref="D15 D6" xr:uid="{A69483D7-EA9A-4034-9A08-1E262A43549A}">
      <formula1>bez</formula1>
    </dataValidation>
    <dataValidation allowBlank="1" showInputMessage="1" showErrorMessage="1" sqref="D10" xr:uid="{45A64B9D-BC62-4D4F-B22B-B6BB33AECBE8}"/>
    <dataValidation type="list" allowBlank="1" showInputMessage="1" showErrorMessage="1" sqref="D9" xr:uid="{6D5D8425-E5A8-4451-9E76-3A71259A1941}">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236D7-ABC9-419E-990D-DEE747545476}">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ARd7nwh1Je3tL/GcAm7JjrWy+QHIlkIuSgk4LOjDhj9b76TtjnsTOtqbhdyV69DhXX1/cOFXzbSyXMpfsSdGtw==" saltValue="UMmpCEow+NOjkt9Ad55tnw==" spinCount="100000" sheet="1" objects="1" scenarios="1" formatColumns="0" formatRows="0"/>
  <mergeCells count="1">
    <mergeCell ref="F21:L22"/>
  </mergeCells>
  <conditionalFormatting sqref="D4:D7 D9:D11 D15 D17:D18">
    <cfRule type="expression" dxfId="32" priority="3">
      <formula>D4=""</formula>
    </cfRule>
  </conditionalFormatting>
  <conditionalFormatting sqref="D21:D22">
    <cfRule type="expression" dxfId="31" priority="2">
      <formula>D21&lt;&gt;""</formula>
    </cfRule>
  </conditionalFormatting>
  <conditionalFormatting sqref="F21:L22">
    <cfRule type="expression" dxfId="30" priority="1">
      <formula>COUNTA($D$17:$D$18,$D$15)=3</formula>
    </cfRule>
  </conditionalFormatting>
  <dataValidations count="4">
    <dataValidation type="list" allowBlank="1" showInputMessage="1" showErrorMessage="1" sqref="D7" xr:uid="{B463E8C5-D41A-487F-BA96-652C38AA722C}">
      <formula1>bezetting</formula1>
    </dataValidation>
    <dataValidation type="list" allowBlank="1" showInputMessage="1" showErrorMessage="1" sqref="D15 D6" xr:uid="{6E22847F-DB51-40C1-9BC0-8DF221C3EED7}">
      <formula1>bez</formula1>
    </dataValidation>
    <dataValidation allowBlank="1" showInputMessage="1" showErrorMessage="1" sqref="D10" xr:uid="{24EC9E2E-FA7B-41D1-BEC4-4D03614BCCAE}"/>
    <dataValidation type="list" allowBlank="1" showInputMessage="1" showErrorMessage="1" sqref="D9" xr:uid="{ECD4CCE2-527C-4040-9379-F2E55CA6E368}">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3C974-4681-44AB-A018-BD45FB91A47D}">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j2SDoKL3Vrlylm460moAzoH61ZcdGhFlxrYplTmXnCm6hHp5RvHFXvLUR/tQe8e5oAd0l+s6dZCaReUos0EMAw==" saltValue="ocXwuTbDjHpY9HQxzxTE2Q==" spinCount="100000" sheet="1" objects="1" scenarios="1" formatColumns="0" formatRows="0"/>
  <mergeCells count="1">
    <mergeCell ref="F21:L22"/>
  </mergeCells>
  <conditionalFormatting sqref="D4:D7 D9:D11 D15 D17:D18">
    <cfRule type="expression" dxfId="29" priority="3">
      <formula>D4=""</formula>
    </cfRule>
  </conditionalFormatting>
  <conditionalFormatting sqref="D21:D22">
    <cfRule type="expression" dxfId="28" priority="2">
      <formula>D21&lt;&gt;""</formula>
    </cfRule>
  </conditionalFormatting>
  <conditionalFormatting sqref="F21:L22">
    <cfRule type="expression" dxfId="27" priority="1">
      <formula>COUNTA($D$17:$D$18,$D$15)=3</formula>
    </cfRule>
  </conditionalFormatting>
  <dataValidations count="4">
    <dataValidation type="list" allowBlank="1" showInputMessage="1" showErrorMessage="1" sqref="D7" xr:uid="{29FF990F-A0E1-4F0B-8AF3-B2C972A38351}">
      <formula1>bezetting</formula1>
    </dataValidation>
    <dataValidation type="list" allowBlank="1" showInputMessage="1" showErrorMessage="1" sqref="D15 D6" xr:uid="{9BFB65B5-89C9-4F11-BD9B-33DE6B144B91}">
      <formula1>bez</formula1>
    </dataValidation>
    <dataValidation allowBlank="1" showInputMessage="1" showErrorMessage="1" sqref="D10" xr:uid="{8DFDA827-4828-4C4B-97A5-724AE0ABA98F}"/>
    <dataValidation type="list" allowBlank="1" showInputMessage="1" showErrorMessage="1" sqref="D9" xr:uid="{5DDD19E9-3F50-4749-9ECC-032C376B1CBA}">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83E7D-EE8D-49DA-805A-B701033DB1CF}">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WjsZS4Nv7fxM4z10k0RlDoEsSMD1WrEAZdeuf8YpUXQGevtCoEED/bJCsXyEFRZjLuIM3TZhC8LSKFnFU8Yacg==" saltValue="VZk4BnFKMxvRlKBnZVccGQ==" spinCount="100000" sheet="1" objects="1" scenarios="1" formatColumns="0" formatRows="0"/>
  <mergeCells count="1">
    <mergeCell ref="F21:L22"/>
  </mergeCells>
  <conditionalFormatting sqref="D4:D7 D9:D11 D15 D17:D18">
    <cfRule type="expression" dxfId="26" priority="3">
      <formula>D4=""</formula>
    </cfRule>
  </conditionalFormatting>
  <conditionalFormatting sqref="D21:D22">
    <cfRule type="expression" dxfId="25" priority="2">
      <formula>D21&lt;&gt;""</formula>
    </cfRule>
  </conditionalFormatting>
  <conditionalFormatting sqref="F21:L22">
    <cfRule type="expression" dxfId="24" priority="1">
      <formula>COUNTA($D$17:$D$18,$D$15)=3</formula>
    </cfRule>
  </conditionalFormatting>
  <dataValidations count="4">
    <dataValidation type="list" allowBlank="1" showInputMessage="1" showErrorMessage="1" sqref="D7" xr:uid="{B8366AA5-B1D7-41DB-850C-AB4DD50F5AF4}">
      <formula1>bezetting</formula1>
    </dataValidation>
    <dataValidation type="list" allowBlank="1" showInputMessage="1" showErrorMessage="1" sqref="D15 D6" xr:uid="{BE58C212-6433-4E0F-82B9-9B7B2176D2E6}">
      <formula1>bez</formula1>
    </dataValidation>
    <dataValidation allowBlank="1" showInputMessage="1" showErrorMessage="1" sqref="D10" xr:uid="{826857AA-524B-4775-96B7-8CE93A524518}"/>
    <dataValidation type="list" allowBlank="1" showInputMessage="1" showErrorMessage="1" sqref="D9" xr:uid="{EF739524-31F3-48BD-B3F8-D37A7A2BB8B1}">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4CC4-AFF1-452D-92F5-57E83015CE92}">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ziOTiETI60cRtHLgwce8j+faSky/w5zzt6riiJsy5SfQD8DqfpaCMExbw1psCXXg5GRbOUUoqNHcGC1hiseDNw==" saltValue="voOYvUaKd6KS2ABKzUyvtQ==" spinCount="100000" sheet="1" objects="1" scenarios="1" formatColumns="0" formatRows="0"/>
  <mergeCells count="1">
    <mergeCell ref="F21:L22"/>
  </mergeCells>
  <conditionalFormatting sqref="D4:D7 D9:D11 D15 D17:D18">
    <cfRule type="expression" dxfId="23" priority="3">
      <formula>D4=""</formula>
    </cfRule>
  </conditionalFormatting>
  <conditionalFormatting sqref="D21:D22">
    <cfRule type="expression" dxfId="22" priority="2">
      <formula>D21&lt;&gt;""</formula>
    </cfRule>
  </conditionalFormatting>
  <conditionalFormatting sqref="F21:L22">
    <cfRule type="expression" dxfId="21" priority="1">
      <formula>COUNTA($D$17:$D$18,$D$15)=3</formula>
    </cfRule>
  </conditionalFormatting>
  <dataValidations count="4">
    <dataValidation type="list" allowBlank="1" showInputMessage="1" showErrorMessage="1" sqref="D7" xr:uid="{653D258F-E636-405E-8DFF-A471A00D770B}">
      <formula1>bezetting</formula1>
    </dataValidation>
    <dataValidation type="list" allowBlank="1" showInputMessage="1" showErrorMessage="1" sqref="D15 D6" xr:uid="{FA060A32-A3EB-4164-A347-3DC606C3A6C1}">
      <formula1>bez</formula1>
    </dataValidation>
    <dataValidation allowBlank="1" showInputMessage="1" showErrorMessage="1" sqref="D10" xr:uid="{D4E059FE-6E2D-4589-9829-631F18356500}"/>
    <dataValidation type="list" allowBlank="1" showInputMessage="1" showErrorMessage="1" sqref="D9" xr:uid="{B416FC7B-C2BE-4D45-8FD2-B9150B1091CC}">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BEE0E-31F6-45FC-9E67-EBD47E517462}">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sLAnnIZ4FBw1VgXdjenYQYnFq3uX1oCLl/ACPba99kQ2hdloBY3jwf/nbQG4DJUZii68YHiSouRSzaoTzau/Wg==" saltValue="lRkcxjLiiyDGh3rghyQeMQ==" spinCount="100000" sheet="1" objects="1" scenarios="1" formatColumns="0" formatRows="0"/>
  <mergeCells count="1">
    <mergeCell ref="F21:L22"/>
  </mergeCells>
  <conditionalFormatting sqref="D4:D7 D9:D11 D15 D17:D18">
    <cfRule type="expression" dxfId="20" priority="3">
      <formula>D4=""</formula>
    </cfRule>
  </conditionalFormatting>
  <conditionalFormatting sqref="D21:D22">
    <cfRule type="expression" dxfId="19" priority="2">
      <formula>D21&lt;&gt;""</formula>
    </cfRule>
  </conditionalFormatting>
  <conditionalFormatting sqref="F21:L22">
    <cfRule type="expression" dxfId="18" priority="1">
      <formula>COUNTA($D$17:$D$18,$D$15)=3</formula>
    </cfRule>
  </conditionalFormatting>
  <dataValidations count="4">
    <dataValidation type="list" allowBlank="1" showInputMessage="1" showErrorMessage="1" sqref="D7" xr:uid="{A6154B6B-E88A-4666-8F5F-0B976425B14E}">
      <formula1>bezetting</formula1>
    </dataValidation>
    <dataValidation type="list" allowBlank="1" showInputMessage="1" showErrorMessage="1" sqref="D15 D6" xr:uid="{A1A1EC28-01EF-4AA3-9BFA-4A00C23B2539}">
      <formula1>bez</formula1>
    </dataValidation>
    <dataValidation allowBlank="1" showInputMessage="1" showErrorMessage="1" sqref="D10" xr:uid="{DBBEA4AB-9E01-43B0-AFC4-93163222FF91}"/>
    <dataValidation type="list" allowBlank="1" showInputMessage="1" showErrorMessage="1" sqref="D9" xr:uid="{C39BEF8F-FB19-4AAF-A912-48A37B8DDFF4}">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34B83-E2E6-4717-AB5F-8C65CD958780}">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QD8Dwc/1jxCCjtLNssz9r5A3IqnYk3z4tc40zn6f8+LE0Wgx7CvHoWZYNEsD2cBupiSE3sTeyj6/w+Y3JL9E8A==" saltValue="1/OVy84svjLPZOduJXfKkw==" spinCount="100000" sheet="1" objects="1" scenarios="1" formatColumns="0" formatRows="0"/>
  <mergeCells count="1">
    <mergeCell ref="F21:L22"/>
  </mergeCells>
  <conditionalFormatting sqref="D4:D7 D9:D11 D15 D17:D18">
    <cfRule type="expression" dxfId="17" priority="3">
      <formula>D4=""</formula>
    </cfRule>
  </conditionalFormatting>
  <conditionalFormatting sqref="D21:D22">
    <cfRule type="expression" dxfId="16" priority="2">
      <formula>D21&lt;&gt;""</formula>
    </cfRule>
  </conditionalFormatting>
  <conditionalFormatting sqref="F21:L22">
    <cfRule type="expression" dxfId="15" priority="1">
      <formula>COUNTA($D$17:$D$18,$D$15)=3</formula>
    </cfRule>
  </conditionalFormatting>
  <dataValidations count="4">
    <dataValidation type="list" allowBlank="1" showInputMessage="1" showErrorMessage="1" sqref="D7" xr:uid="{60C23012-3039-4F21-ABFB-B3BEC4C8069E}">
      <formula1>bezetting</formula1>
    </dataValidation>
    <dataValidation type="list" allowBlank="1" showInputMessage="1" showErrorMessage="1" sqref="D15 D6" xr:uid="{9AE69C46-A973-4497-93A0-370C2A0434F3}">
      <formula1>bez</formula1>
    </dataValidation>
    <dataValidation allowBlank="1" showInputMessage="1" showErrorMessage="1" sqref="D10" xr:uid="{0270F57F-4EBE-485F-87DB-A65235412338}"/>
    <dataValidation type="list" allowBlank="1" showInputMessage="1" showErrorMessage="1" sqref="D9" xr:uid="{81729702-C056-47B8-B135-1D08F1041967}">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5211F-6023-4F35-9CB7-0351619E25D2}">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7R1iB0NKGejC8lGuEBmogXb31ph8NAbAl+QdPxnXOMSG+/Lqibxv6vZMPVS3IHWRZxQhpRwDCovgh1nbwpfvrA==" saltValue="I+wfYWaJIWmNuNBW24K/ug==" spinCount="100000" sheet="1" objects="1" scenarios="1" formatColumns="0" formatRows="0"/>
  <mergeCells count="1">
    <mergeCell ref="F21:L22"/>
  </mergeCells>
  <conditionalFormatting sqref="D4:D7 D9:D11 D15 D17:D18">
    <cfRule type="expression" dxfId="14" priority="3">
      <formula>D4=""</formula>
    </cfRule>
  </conditionalFormatting>
  <conditionalFormatting sqref="D21:D22">
    <cfRule type="expression" dxfId="13" priority="2">
      <formula>D21&lt;&gt;""</formula>
    </cfRule>
  </conditionalFormatting>
  <conditionalFormatting sqref="F21:L22">
    <cfRule type="expression" dxfId="12" priority="1">
      <formula>COUNTA($D$17:$D$18,$D$15)=3</formula>
    </cfRule>
  </conditionalFormatting>
  <dataValidations count="4">
    <dataValidation type="list" allowBlank="1" showInputMessage="1" showErrorMessage="1" sqref="D7" xr:uid="{E61D0A78-B077-4EB2-BD55-7997B94D223B}">
      <formula1>bezetting</formula1>
    </dataValidation>
    <dataValidation type="list" allowBlank="1" showInputMessage="1" showErrorMessage="1" sqref="D15 D6" xr:uid="{D8610989-46EE-4CBC-ABBB-47AD594C3B0A}">
      <formula1>bez</formula1>
    </dataValidation>
    <dataValidation allowBlank="1" showInputMessage="1" showErrorMessage="1" sqref="D10" xr:uid="{94D294A0-CC6B-45A6-8535-3152A0343571}"/>
    <dataValidation type="list" allowBlank="1" showInputMessage="1" showErrorMessage="1" sqref="D9" xr:uid="{1A5ECB27-AF1B-4E3E-8D9E-A26F36E27653}">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51AB7-6504-467A-92FB-8E00C78CE138}">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4pm6qlZ9ZCpTgkXjTwS/rDeNL2VdAh2eJtuZ3CyPnbDNrB/Ng2LLvNrXydcZvd5PanPtJXtF5GQt0DVdCXm0kw==" saltValue="D3a6Q/79slzOOv0+GHqQdw==" spinCount="100000" sheet="1" objects="1" scenarios="1" formatColumns="0" formatRows="0"/>
  <mergeCells count="1">
    <mergeCell ref="F21:L22"/>
  </mergeCells>
  <conditionalFormatting sqref="D4:D7 D9:D11 D15 D17:D18">
    <cfRule type="expression" dxfId="11" priority="3">
      <formula>D4=""</formula>
    </cfRule>
  </conditionalFormatting>
  <conditionalFormatting sqref="D21:D22">
    <cfRule type="expression" dxfId="10" priority="2">
      <formula>D21&lt;&gt;""</formula>
    </cfRule>
  </conditionalFormatting>
  <conditionalFormatting sqref="F21:L22">
    <cfRule type="expression" dxfId="9" priority="1">
      <formula>COUNTA($D$17:$D$18,$D$15)=3</formula>
    </cfRule>
  </conditionalFormatting>
  <dataValidations count="4">
    <dataValidation type="list" allowBlank="1" showInputMessage="1" showErrorMessage="1" sqref="D7" xr:uid="{10CE09F6-4D6C-413C-9EE1-3EE3EBF6EC45}">
      <formula1>bezetting</formula1>
    </dataValidation>
    <dataValidation type="list" allowBlank="1" showInputMessage="1" showErrorMessage="1" sqref="D15 D6" xr:uid="{BC708A5C-AC82-49DE-A233-165262D723B1}">
      <formula1>bez</formula1>
    </dataValidation>
    <dataValidation allowBlank="1" showInputMessage="1" showErrorMessage="1" sqref="D10" xr:uid="{9B4BC6B7-9527-4E63-9423-A5D88A73ABB2}"/>
    <dataValidation type="list" allowBlank="1" showInputMessage="1" showErrorMessage="1" sqref="D9" xr:uid="{C06E5160-8C62-4E14-A098-8EBF2C4432C2}">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FC9C4-1332-4E98-BB18-4C4033029745}">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77T1v4PhFDsPocexkw1n8xjeHUkebqPKMX4GjzY9Li5pzIrNYUMeO1iuzJvMiSEOV2FsfvirPZKg7q1emGWMlw==" saltValue="hnn8sQY9bWIclbBBcDIl1w==" spinCount="100000" sheet="1" objects="1" scenarios="1" formatColumns="0" formatRows="0"/>
  <mergeCells count="1">
    <mergeCell ref="F21:L22"/>
  </mergeCells>
  <conditionalFormatting sqref="D4:D7 D9:D11 D15 D17:D18">
    <cfRule type="expression" dxfId="8" priority="3">
      <formula>D4=""</formula>
    </cfRule>
  </conditionalFormatting>
  <conditionalFormatting sqref="D21:D22">
    <cfRule type="expression" dxfId="7" priority="2">
      <formula>D21&lt;&gt;""</formula>
    </cfRule>
  </conditionalFormatting>
  <conditionalFormatting sqref="F21:L22">
    <cfRule type="expression" dxfId="6" priority="1">
      <formula>COUNTA($D$17:$D$18,$D$15)=3</formula>
    </cfRule>
  </conditionalFormatting>
  <dataValidations count="4">
    <dataValidation type="list" allowBlank="1" showInputMessage="1" showErrorMessage="1" sqref="D7" xr:uid="{D853A0C1-A888-4D61-AABA-8C36652DA26B}">
      <formula1>bezetting</formula1>
    </dataValidation>
    <dataValidation type="list" allowBlank="1" showInputMessage="1" showErrorMessage="1" sqref="D15 D6" xr:uid="{3B7AD862-5356-4CF6-B1B5-63B7CEB57B3E}">
      <formula1>bez</formula1>
    </dataValidation>
    <dataValidation allowBlank="1" showInputMessage="1" showErrorMessage="1" sqref="D10" xr:uid="{B871FA87-23D5-4C03-BDBC-2E1A0033C3C7}"/>
    <dataValidation type="list" allowBlank="1" showInputMessage="1" showErrorMessage="1" sqref="D9" xr:uid="{32BEA368-942A-46CA-A9DB-F2C8B1CF2C18}">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D86AF-DB1D-457D-A1A7-0318B3FF05C8}">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4KhCcoX5DX1aZVGENbLlCHdZH3o5538ryCSSjjmGUQxcB1sESVc9ViMxJgTnfmsvFKQTJ4XvENKiV064w9ofBg==" saltValue="iMHT1h/CObf/biDKkSPfLw==" spinCount="100000" sheet="1" objects="1" scenarios="1" formatColumns="0" formatRows="0"/>
  <mergeCells count="1">
    <mergeCell ref="F21:L22"/>
  </mergeCells>
  <conditionalFormatting sqref="D4:D7 D9:D11 D15 D17:D18">
    <cfRule type="expression" dxfId="5" priority="3">
      <formula>D4=""</formula>
    </cfRule>
  </conditionalFormatting>
  <conditionalFormatting sqref="D21:D22">
    <cfRule type="expression" dxfId="4" priority="2">
      <formula>D21&lt;&gt;""</formula>
    </cfRule>
  </conditionalFormatting>
  <conditionalFormatting sqref="F21:L22">
    <cfRule type="expression" dxfId="3" priority="1">
      <formula>COUNTA($D$17:$D$18,$D$15)=3</formula>
    </cfRule>
  </conditionalFormatting>
  <dataValidations count="4">
    <dataValidation type="list" allowBlank="1" showInputMessage="1" showErrorMessage="1" sqref="D7" xr:uid="{D2C0AB07-EE02-4D9E-BB76-12CAA63FB7F4}">
      <formula1>bezetting</formula1>
    </dataValidation>
    <dataValidation type="list" allowBlank="1" showInputMessage="1" showErrorMessage="1" sqref="D15 D6" xr:uid="{1F4BF6CE-CF51-4EBF-828D-13AD4B64BB81}">
      <formula1>bez</formula1>
    </dataValidation>
    <dataValidation allowBlank="1" showInputMessage="1" showErrorMessage="1" sqref="D10" xr:uid="{00F9390E-1A86-4A59-AB0B-7DFCF8AA9765}"/>
    <dataValidation type="list" allowBlank="1" showInputMessage="1" showErrorMessage="1" sqref="D9" xr:uid="{D898D1B0-ACB1-4F14-BCBD-DCAE1D452760}">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A7B08-0B8C-47CC-941D-3275201CDA75}">
  <sheetPr>
    <pageSetUpPr fitToPage="1"/>
  </sheetPr>
  <dimension ref="B3:M28"/>
  <sheetViews>
    <sheetView showGridLines="0" showZeros="0" zoomScaleNormal="100" workbookViewId="0">
      <selection activeCell="D4" sqref="D4"/>
    </sheetView>
  </sheetViews>
  <sheetFormatPr defaultColWidth="9.15625" defaultRowHeight="14.4" x14ac:dyDescent="0.55000000000000004"/>
  <cols>
    <col min="1" max="1" width="2.9453125" style="2" customWidth="1"/>
    <col min="2" max="2" width="3.05078125" style="2" customWidth="1"/>
    <col min="3" max="3" width="83.05078125" style="2" customWidth="1"/>
    <col min="4" max="4" width="20.20703125" style="2" customWidth="1"/>
    <col min="5" max="5" width="2.3125" style="2" customWidth="1"/>
    <col min="6" max="6" width="9.1015625" style="2" customWidth="1"/>
    <col min="7" max="16384" width="9.15625" style="2"/>
  </cols>
  <sheetData>
    <row r="3" spans="2:12" ht="18.3" x14ac:dyDescent="0.7">
      <c r="B3" s="34"/>
      <c r="C3" s="35" t="s">
        <v>12</v>
      </c>
      <c r="D3" s="36" t="s">
        <v>13</v>
      </c>
      <c r="E3" s="15"/>
    </row>
    <row r="4" spans="2:12" ht="14.4" customHeight="1" x14ac:dyDescent="0.7">
      <c r="B4" s="34">
        <v>1</v>
      </c>
      <c r="C4" s="5" t="s">
        <v>28</v>
      </c>
      <c r="D4" s="48"/>
      <c r="E4" s="15"/>
      <c r="F4" s="29" t="s">
        <v>29</v>
      </c>
      <c r="G4" s="29"/>
      <c r="H4" s="29"/>
      <c r="I4" s="29"/>
      <c r="J4" s="29"/>
      <c r="K4" s="29"/>
      <c r="L4" s="29"/>
    </row>
    <row r="5" spans="2:12" ht="14.4" customHeight="1" x14ac:dyDescent="0.7">
      <c r="B5" s="34">
        <v>2</v>
      </c>
      <c r="C5" s="5" t="s">
        <v>44</v>
      </c>
      <c r="D5" s="49"/>
      <c r="E5" s="15"/>
      <c r="F5" s="29" t="s">
        <v>97</v>
      </c>
      <c r="G5" s="29"/>
      <c r="H5" s="29"/>
      <c r="I5" s="29"/>
      <c r="J5" s="29"/>
      <c r="K5" s="29"/>
      <c r="L5" s="29"/>
    </row>
    <row r="6" spans="2:12" ht="14.4" customHeight="1" x14ac:dyDescent="0.7">
      <c r="B6" s="34">
        <v>3</v>
      </c>
      <c r="C6" s="5" t="s">
        <v>98</v>
      </c>
      <c r="D6" s="50"/>
      <c r="E6" s="15"/>
      <c r="F6" s="29" t="s">
        <v>24</v>
      </c>
      <c r="G6" s="29"/>
      <c r="H6" s="29"/>
      <c r="I6" s="29"/>
      <c r="J6" s="29"/>
      <c r="K6" s="29"/>
      <c r="L6" s="29"/>
    </row>
    <row r="7" spans="2:12" ht="14.4" customHeight="1" x14ac:dyDescent="0.7">
      <c r="B7" s="34">
        <v>4</v>
      </c>
      <c r="C7" s="5" t="s">
        <v>30</v>
      </c>
      <c r="D7" s="51"/>
      <c r="E7" s="15"/>
      <c r="F7" s="29" t="s">
        <v>42</v>
      </c>
      <c r="G7" s="29"/>
      <c r="H7" s="29"/>
      <c r="I7" s="29"/>
      <c r="J7" s="29"/>
      <c r="K7" s="29"/>
      <c r="L7" s="29"/>
    </row>
    <row r="8" spans="2:12" ht="14.4" customHeight="1" x14ac:dyDescent="0.7">
      <c r="B8" s="34">
        <v>5</v>
      </c>
      <c r="C8" s="5" t="s">
        <v>99</v>
      </c>
      <c r="D8" s="23">
        <f>D6*D7</f>
        <v>0</v>
      </c>
      <c r="E8" s="15"/>
      <c r="F8" s="29"/>
      <c r="G8" s="29"/>
      <c r="H8" s="29"/>
      <c r="I8" s="29"/>
      <c r="J8" s="29"/>
      <c r="K8" s="29"/>
      <c r="L8" s="29"/>
    </row>
    <row r="9" spans="2:12" ht="14.4" customHeight="1" x14ac:dyDescent="0.7">
      <c r="B9" s="34">
        <v>6</v>
      </c>
      <c r="C9" s="5" t="s">
        <v>10</v>
      </c>
      <c r="D9" s="50"/>
      <c r="E9" s="15"/>
      <c r="F9" s="29"/>
      <c r="G9" s="29"/>
      <c r="H9" s="29"/>
      <c r="I9" s="29"/>
      <c r="J9" s="29"/>
      <c r="K9" s="29"/>
      <c r="L9" s="29"/>
    </row>
    <row r="10" spans="2:12" ht="14.4" customHeight="1" x14ac:dyDescent="0.7">
      <c r="B10" s="34">
        <v>7</v>
      </c>
      <c r="C10" s="5" t="s">
        <v>14</v>
      </c>
      <c r="D10" s="50"/>
      <c r="E10" s="15"/>
      <c r="F10" s="30" t="s">
        <v>22</v>
      </c>
      <c r="G10" s="29"/>
      <c r="H10" s="29"/>
      <c r="I10" s="29"/>
      <c r="J10" s="29"/>
      <c r="K10" s="29"/>
      <c r="L10" s="29"/>
    </row>
    <row r="11" spans="2:12" ht="14.4" customHeight="1" x14ac:dyDescent="0.7">
      <c r="B11" s="34">
        <v>8</v>
      </c>
      <c r="C11" s="5" t="s">
        <v>37</v>
      </c>
      <c r="D11" s="52"/>
      <c r="E11" s="15"/>
      <c r="F11" s="29"/>
      <c r="G11" s="29"/>
      <c r="H11" s="29"/>
      <c r="I11" s="29"/>
      <c r="J11" s="29"/>
      <c r="K11" s="29"/>
      <c r="L11" s="29"/>
    </row>
    <row r="12" spans="2:12" ht="14.4" customHeight="1" x14ac:dyDescent="0.7">
      <c r="B12" s="34">
        <v>9</v>
      </c>
      <c r="C12" s="5" t="s">
        <v>85</v>
      </c>
      <c r="D12" s="13">
        <f>D11*D8</f>
        <v>0</v>
      </c>
      <c r="E12" s="15"/>
      <c r="F12" s="29"/>
      <c r="G12" s="29"/>
      <c r="H12" s="29"/>
      <c r="I12" s="29"/>
      <c r="J12" s="29"/>
      <c r="K12" s="29"/>
      <c r="L12" s="29"/>
    </row>
    <row r="13" spans="2:12" ht="14.4" customHeight="1" x14ac:dyDescent="0.7">
      <c r="B13" s="34">
        <v>10</v>
      </c>
      <c r="C13" s="5" t="s">
        <v>9</v>
      </c>
      <c r="D13" s="12">
        <f>IFERROR(D11/D10,0)</f>
        <v>0</v>
      </c>
      <c r="E13" s="15"/>
      <c r="F13" s="29"/>
      <c r="G13" s="29"/>
      <c r="H13" s="29"/>
      <c r="I13" s="29"/>
      <c r="J13" s="29"/>
      <c r="K13" s="29"/>
      <c r="L13" s="29"/>
    </row>
    <row r="14" spans="2:12" ht="14.4" customHeight="1" x14ac:dyDescent="0.7">
      <c r="B14" s="34">
        <v>11</v>
      </c>
      <c r="C14" s="5" t="s">
        <v>8</v>
      </c>
      <c r="D14" s="14">
        <f>IFERROR((D11/D10*D9),0)</f>
        <v>0</v>
      </c>
      <c r="E14" s="15"/>
      <c r="F14" s="29"/>
      <c r="G14" s="29"/>
      <c r="H14" s="29"/>
      <c r="I14" s="29"/>
      <c r="J14" s="29"/>
      <c r="K14" s="29"/>
      <c r="L14" s="29"/>
    </row>
    <row r="15" spans="2:12" ht="14.4" customHeight="1" x14ac:dyDescent="0.7">
      <c r="B15" s="34">
        <v>12</v>
      </c>
      <c r="C15" s="5" t="s">
        <v>7</v>
      </c>
      <c r="D15" s="50"/>
      <c r="E15" s="15"/>
      <c r="F15" s="29" t="s">
        <v>16</v>
      </c>
      <c r="G15" s="29"/>
      <c r="H15" s="29"/>
      <c r="I15" s="29"/>
      <c r="J15" s="29"/>
      <c r="K15" s="29"/>
      <c r="L15" s="29"/>
    </row>
    <row r="16" spans="2:12" ht="14.4" customHeight="1" x14ac:dyDescent="0.7">
      <c r="B16" s="34">
        <v>13</v>
      </c>
      <c r="C16" s="5" t="s">
        <v>17</v>
      </c>
      <c r="D16" s="13">
        <f>D15*(365/7)*36</f>
        <v>0</v>
      </c>
      <c r="E16" s="15"/>
      <c r="F16" s="29"/>
      <c r="G16" s="29"/>
      <c r="H16" s="29"/>
      <c r="I16" s="29"/>
      <c r="J16" s="29"/>
      <c r="K16" s="29"/>
      <c r="L16" s="29"/>
    </row>
    <row r="17" spans="2:13" ht="14.4" customHeight="1" x14ac:dyDescent="0.7">
      <c r="B17" s="34">
        <v>14</v>
      </c>
      <c r="C17" s="5" t="str">
        <f>"Netto roosteruren groepsbegeleiders op de groep TIJDENS de "&amp;TEXT(D11,"#.###")&amp;" openingsuren per jaar"</f>
        <v>Netto roosteruren groepsbegeleiders op de groep TIJDENS de  openingsuren per jaar</v>
      </c>
      <c r="D17" s="52"/>
      <c r="E17" s="15"/>
      <c r="F17" s="29" t="s">
        <v>26</v>
      </c>
      <c r="G17" s="29"/>
      <c r="H17" s="29"/>
      <c r="I17" s="29"/>
      <c r="J17" s="29"/>
      <c r="K17" s="29"/>
      <c r="L17" s="29"/>
    </row>
    <row r="18" spans="2:13" ht="14.4" customHeight="1" x14ac:dyDescent="0.7">
      <c r="B18" s="34">
        <v>15</v>
      </c>
      <c r="C18" s="5" t="s">
        <v>15</v>
      </c>
      <c r="D18" s="53"/>
      <c r="E18" s="15"/>
      <c r="F18" s="29" t="s">
        <v>36</v>
      </c>
      <c r="G18" s="29"/>
      <c r="H18" s="29"/>
      <c r="I18" s="29"/>
      <c r="J18" s="29"/>
      <c r="K18" s="29"/>
      <c r="L18" s="29"/>
    </row>
    <row r="19" spans="2:13" ht="14.4" customHeight="1" x14ac:dyDescent="0.7">
      <c r="B19" s="34">
        <v>16</v>
      </c>
      <c r="C19" s="5" t="s">
        <v>11</v>
      </c>
      <c r="D19" s="26" t="str">
        <f>IF(D18&gt;0,D14*D18,"")</f>
        <v/>
      </c>
      <c r="E19" s="15"/>
      <c r="F19" s="29"/>
      <c r="G19" s="29"/>
      <c r="H19" s="29"/>
      <c r="I19" s="29"/>
      <c r="J19" s="29"/>
      <c r="K19" s="29"/>
      <c r="L19" s="29"/>
    </row>
    <row r="20" spans="2:13" ht="14.4" customHeight="1" x14ac:dyDescent="0.7">
      <c r="B20" s="34">
        <v>17</v>
      </c>
      <c r="C20" s="5" t="s">
        <v>32</v>
      </c>
      <c r="D20" s="13" t="str">
        <f>IF(COUNTA(D16:D18)=3,D16-D17-D18,"")</f>
        <v/>
      </c>
      <c r="E20" s="15"/>
      <c r="F20" s="31"/>
      <c r="G20" s="31"/>
      <c r="H20" s="31"/>
      <c r="I20" s="31"/>
      <c r="J20" s="31"/>
      <c r="K20" s="31"/>
      <c r="L20" s="31"/>
    </row>
    <row r="21" spans="2:13" ht="14.4" customHeight="1" x14ac:dyDescent="0.7">
      <c r="B21" s="34">
        <v>18</v>
      </c>
      <c r="C21" s="7" t="s">
        <v>33</v>
      </c>
      <c r="D21" s="13" t="str">
        <f>IFERROR((D17+D19)/D15,"")</f>
        <v/>
      </c>
      <c r="E21" s="15"/>
      <c r="F21" s="64" t="str">
        <f>IF(COUNTA(D17:D18,D15)=3," Check: kloppen deze twee gele waarden met jullie administratie? Zie ook de invulinstructie.","")</f>
        <v/>
      </c>
      <c r="G21" s="64"/>
      <c r="H21" s="64"/>
      <c r="I21" s="64"/>
      <c r="J21" s="64"/>
      <c r="K21" s="64"/>
      <c r="L21" s="64"/>
      <c r="M21" s="27"/>
    </row>
    <row r="22" spans="2:13" ht="14.4" customHeight="1" x14ac:dyDescent="0.7">
      <c r="B22" s="34">
        <v>19</v>
      </c>
      <c r="C22" s="7" t="s">
        <v>34</v>
      </c>
      <c r="D22" s="16" t="str">
        <f>IFERROR(D21/1878,"")</f>
        <v/>
      </c>
      <c r="E22" s="15"/>
      <c r="F22" s="64"/>
      <c r="G22" s="64"/>
      <c r="H22" s="64"/>
      <c r="I22" s="64"/>
      <c r="J22" s="64"/>
      <c r="K22" s="64"/>
      <c r="L22" s="64"/>
      <c r="M22" s="27"/>
    </row>
    <row r="23" spans="2:13" ht="18.3" x14ac:dyDescent="0.7">
      <c r="B23" s="34">
        <v>20</v>
      </c>
      <c r="C23" s="6" t="s">
        <v>35</v>
      </c>
      <c r="D23" s="38" t="str">
        <f>IFERROR(IF(D17/D11/D8&lt;Lijsten!F3,Lijsten!F3,IF(D17/D11/D8&gt;Lijsten!G6,Lijsten!G6,D17/D11/D8)),"")</f>
        <v/>
      </c>
      <c r="E23" s="15"/>
      <c r="F23" s="33"/>
      <c r="G23" s="32"/>
      <c r="H23" s="32"/>
      <c r="I23" s="32"/>
      <c r="J23" s="32"/>
      <c r="K23" s="32"/>
      <c r="L23" s="32"/>
    </row>
    <row r="24" spans="2:13" x14ac:dyDescent="0.55000000000000004">
      <c r="B24" s="27"/>
      <c r="C24" s="27"/>
      <c r="D24" s="27"/>
      <c r="F24" s="33"/>
      <c r="G24" s="29"/>
      <c r="H24" s="29"/>
      <c r="I24" s="29"/>
      <c r="J24" s="29"/>
      <c r="K24" s="29"/>
      <c r="L24" s="29"/>
    </row>
    <row r="25" spans="2:13" ht="18.3" x14ac:dyDescent="0.7">
      <c r="B25" s="27"/>
      <c r="C25" s="28" t="str">
        <f>IFERROR(IF(D23&gt;0,"Intensiteit: '"&amp;INDEX(Lijsten!$F$3:$L$6,MATCH($D$23,Lijsten!F3:F6,1),3)&amp;"'. Bandbreedte begeleidingsintensiteit: "&amp;INDEX(Lijsten!$F$3:$L$6,MATCH($D$23,Lijsten!F3:F6,1),4)&amp;".   Tarief: "&amp;TEXT(INDEX(Lijsten!$F$3:$L$6,MATCH(D23,Lijsten!F3:F6,1),7),"€00,00")&amp; " per uur","Vul alle grijze velden in om de intensiteitsbepaling te zien."),"Vul alle grijze velden in om de intensiteitsbepaling te zien.")</f>
        <v>Vul alle grijze velden in om de intensiteitsbepaling te zien.</v>
      </c>
      <c r="D25" s="27"/>
      <c r="F25" s="33"/>
    </row>
    <row r="26" spans="2:13" x14ac:dyDescent="0.55000000000000004">
      <c r="B26" s="27"/>
      <c r="C26" s="27"/>
      <c r="F26" s="33"/>
    </row>
    <row r="27" spans="2:13" x14ac:dyDescent="0.55000000000000004">
      <c r="D27" s="9"/>
    </row>
    <row r="28" spans="2:13" x14ac:dyDescent="0.55000000000000004">
      <c r="C28" s="11"/>
    </row>
  </sheetData>
  <sheetProtection algorithmName="SHA-512" hashValue="Gb/9F/5Yl3xhcW5nQ0l22lWSwHRG56wlKDsEOfZXbaQvJ9E5VrrO7den70C4xryfIcPm5h3mBMgDlRyDJfAVVA==" saltValue="0BqgbSKsME9TjnPYlWGAAA==" spinCount="100000" sheet="1" objects="1" scenarios="1" formatColumns="0" formatRows="0"/>
  <mergeCells count="1">
    <mergeCell ref="F21:L22"/>
  </mergeCells>
  <conditionalFormatting sqref="D4:D7 D9:D11 D15 D17:D18">
    <cfRule type="expression" dxfId="2" priority="3">
      <formula>D4=""</formula>
    </cfRule>
  </conditionalFormatting>
  <conditionalFormatting sqref="D21:D22">
    <cfRule type="expression" dxfId="1" priority="2">
      <formula>D21&lt;&gt;""</formula>
    </cfRule>
  </conditionalFormatting>
  <conditionalFormatting sqref="F21:L22">
    <cfRule type="expression" dxfId="0" priority="1">
      <formula>COUNTA($D$17:$D$18,$D$15)=3</formula>
    </cfRule>
  </conditionalFormatting>
  <dataValidations count="4">
    <dataValidation type="list" allowBlank="1" showInputMessage="1" showErrorMessage="1" sqref="D7" xr:uid="{55E714F4-9212-42D7-9247-B1FAAE241E37}">
      <formula1>bezetting</formula1>
    </dataValidation>
    <dataValidation type="list" allowBlank="1" showInputMessage="1" showErrorMessage="1" sqref="D15 D6" xr:uid="{79A78BD9-B573-4846-87EA-B9D2E5E16752}">
      <formula1>bez</formula1>
    </dataValidation>
    <dataValidation allowBlank="1" showInputMessage="1" showErrorMessage="1" sqref="D10" xr:uid="{A74EE39A-7CD4-4BB0-BBE4-C195CFB30621}"/>
    <dataValidation type="list" allowBlank="1" showInputMessage="1" showErrorMessage="1" sqref="D9" xr:uid="{6A2FF19A-5D32-44A3-B276-22967AC4347D}">
      <formula1>dag</formula1>
    </dataValidation>
  </dataValidations>
  <pageMargins left="0.70866141732283472" right="0.70866141732283472" top="0.74803149606299213" bottom="0.74803149606299213" header="0.31496062992125984" footer="0.31496062992125984"/>
  <pageSetup paperSize="9" orientation="landscape"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2EC1CD6DF38A4ABCF0BAD025C37C93" ma:contentTypeVersion="15" ma:contentTypeDescription="Een nieuw document maken." ma:contentTypeScope="" ma:versionID="75b1ae47b16c686dd7e37a1e42fb222a">
  <xsd:schema xmlns:xsd="http://www.w3.org/2001/XMLSchema" xmlns:xs="http://www.w3.org/2001/XMLSchema" xmlns:p="http://schemas.microsoft.com/office/2006/metadata/properties" xmlns:ns2="410d4517-3765-4dfb-9a4c-9db7e24f0cfa" xmlns:ns3="9e5f5c74-f27f-4f7e-afc7-13edecedd81c" targetNamespace="http://schemas.microsoft.com/office/2006/metadata/properties" ma:root="true" ma:fieldsID="a07ee19330d08bd92e9759a9455387d4" ns2:_="" ns3:_="">
    <xsd:import namespace="410d4517-3765-4dfb-9a4c-9db7e24f0cfa"/>
    <xsd:import namespace="9e5f5c74-f27f-4f7e-afc7-13edecedd8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d4517-3765-4dfb-9a4c-9db7e24f0c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5f5c74-f27f-4f7e-afc7-13edecedd81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5f31230f-42c4-4f0a-a260-7f3fca0674a1}" ma:internalName="TaxCatchAll" ma:showField="CatchAllData" ma:web="9e5f5c74-f27f-4f7e-afc7-13edecedd8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e5f5c74-f27f-4f7e-afc7-13edecedd81c" xsi:nil="true"/>
    <lcf76f155ced4ddcb4097134ff3c332f xmlns="410d4517-3765-4dfb-9a4c-9db7e24f0c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7B3CD0C-E987-48EE-9342-B24BC080D7CE}"/>
</file>

<file path=customXml/itemProps2.xml><?xml version="1.0" encoding="utf-8"?>
<ds:datastoreItem xmlns:ds="http://schemas.openxmlformats.org/officeDocument/2006/customXml" ds:itemID="{17568A4D-9FA7-4A88-820A-E0A9D2A453C6}"/>
</file>

<file path=customXml/itemProps3.xml><?xml version="1.0" encoding="utf-8"?>
<ds:datastoreItem xmlns:ds="http://schemas.openxmlformats.org/officeDocument/2006/customXml" ds:itemID="{88CD6812-A2D2-4E69-83F1-EC297778088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55</vt:i4>
      </vt:variant>
      <vt:variant>
        <vt:lpstr>Benoemde bereiken</vt:lpstr>
      </vt:variant>
      <vt:variant>
        <vt:i4>57</vt:i4>
      </vt:variant>
    </vt:vector>
  </HeadingPairs>
  <TitlesOfParts>
    <vt:vector size="112" baseType="lpstr">
      <vt:lpstr>Versiebeheer</vt:lpstr>
      <vt:lpstr>Algemene instructie</vt:lpstr>
      <vt:lpstr>Invulinstructie per vraag</vt:lpstr>
      <vt:lpstr>Verzamelblad</vt:lpstr>
      <vt:lpstr>Lijsten</vt:lpstr>
      <vt:lpstr>Dagverblijf groep 1</vt:lpstr>
      <vt:lpstr>Dagverblijf groep 2</vt:lpstr>
      <vt:lpstr>Dagverblijf groep 3</vt:lpstr>
      <vt:lpstr>Dagverblijf groep 4</vt:lpstr>
      <vt:lpstr>Dagverblijf groep 5</vt:lpstr>
      <vt:lpstr>Dagverblijf groep 6</vt:lpstr>
      <vt:lpstr>Dagverblijf groep 7</vt:lpstr>
      <vt:lpstr>Dagverblijf groep 8</vt:lpstr>
      <vt:lpstr>Dagverblijf groep 9</vt:lpstr>
      <vt:lpstr>Dagverblijf groep 10</vt:lpstr>
      <vt:lpstr>Dagverblijf groep 11</vt:lpstr>
      <vt:lpstr>Dagverblijf groep 12</vt:lpstr>
      <vt:lpstr>Dagverblijf groep 13</vt:lpstr>
      <vt:lpstr>Dagverblijf groep 14</vt:lpstr>
      <vt:lpstr>Dagverblijf groep 15</vt:lpstr>
      <vt:lpstr>Dagverblijf groep 16</vt:lpstr>
      <vt:lpstr>Dagverblijf groep 17</vt:lpstr>
      <vt:lpstr>Dagverblijf groep 18</vt:lpstr>
      <vt:lpstr>Dagverblijf groep 19</vt:lpstr>
      <vt:lpstr>Dagverblijf groep 20</vt:lpstr>
      <vt:lpstr>Dagverblijf groep 21</vt:lpstr>
      <vt:lpstr>Dagverblijf groep 22</vt:lpstr>
      <vt:lpstr>Dagverblijf groep 23</vt:lpstr>
      <vt:lpstr>Dagverblijf groep 24</vt:lpstr>
      <vt:lpstr>Dagverblijf groep 25</vt:lpstr>
      <vt:lpstr>Dagverblijf groep 26</vt:lpstr>
      <vt:lpstr>Dagverblijf groep 27</vt:lpstr>
      <vt:lpstr>Dagverblijf groep 28</vt:lpstr>
      <vt:lpstr>Dagverblijf groep 29</vt:lpstr>
      <vt:lpstr>Dagverblijf groep 30</vt:lpstr>
      <vt:lpstr>Dagverblijf groep 31</vt:lpstr>
      <vt:lpstr>Dagverblijf groep 32</vt:lpstr>
      <vt:lpstr>Dagverblijf groep 33</vt:lpstr>
      <vt:lpstr>Dagverblijf groep 34</vt:lpstr>
      <vt:lpstr>Dagverblijf groep 35</vt:lpstr>
      <vt:lpstr>Dagverblijf groep 36</vt:lpstr>
      <vt:lpstr>Dagverblijf groep 37</vt:lpstr>
      <vt:lpstr>Dagverblijf groep 38</vt:lpstr>
      <vt:lpstr>Dagverblijf groep 39</vt:lpstr>
      <vt:lpstr>Dagverblijf groep 40</vt:lpstr>
      <vt:lpstr>Dagverblijf groep 41</vt:lpstr>
      <vt:lpstr>Dagverblijf groep 42</vt:lpstr>
      <vt:lpstr>Dagverblijf groep 43</vt:lpstr>
      <vt:lpstr>Dagverblijf groep 44</vt:lpstr>
      <vt:lpstr>Dagverblijf groep 45</vt:lpstr>
      <vt:lpstr>Dagverblijf groep 46</vt:lpstr>
      <vt:lpstr>Dagverblijf groep 47</vt:lpstr>
      <vt:lpstr>Dagverblijf groep 48</vt:lpstr>
      <vt:lpstr>Dagverblijf groep 49</vt:lpstr>
      <vt:lpstr>Dagverblijf groep 50</vt:lpstr>
      <vt:lpstr>'Algemene instructie'!Afdrukbereik</vt:lpstr>
      <vt:lpstr>'Dagverblijf groep 1'!Afdrukbereik</vt:lpstr>
      <vt:lpstr>'Dagverblijf groep 10'!Afdrukbereik</vt:lpstr>
      <vt:lpstr>'Dagverblijf groep 11'!Afdrukbereik</vt:lpstr>
      <vt:lpstr>'Dagverblijf groep 12'!Afdrukbereik</vt:lpstr>
      <vt:lpstr>'Dagverblijf groep 13'!Afdrukbereik</vt:lpstr>
      <vt:lpstr>'Dagverblijf groep 14'!Afdrukbereik</vt:lpstr>
      <vt:lpstr>'Dagverblijf groep 15'!Afdrukbereik</vt:lpstr>
      <vt:lpstr>'Dagverblijf groep 16'!Afdrukbereik</vt:lpstr>
      <vt:lpstr>'Dagverblijf groep 17'!Afdrukbereik</vt:lpstr>
      <vt:lpstr>'Dagverblijf groep 18'!Afdrukbereik</vt:lpstr>
      <vt:lpstr>'Dagverblijf groep 19'!Afdrukbereik</vt:lpstr>
      <vt:lpstr>'Dagverblijf groep 2'!Afdrukbereik</vt:lpstr>
      <vt:lpstr>'Dagverblijf groep 20'!Afdrukbereik</vt:lpstr>
      <vt:lpstr>'Dagverblijf groep 21'!Afdrukbereik</vt:lpstr>
      <vt:lpstr>'Dagverblijf groep 22'!Afdrukbereik</vt:lpstr>
      <vt:lpstr>'Dagverblijf groep 23'!Afdrukbereik</vt:lpstr>
      <vt:lpstr>'Dagverblijf groep 24'!Afdrukbereik</vt:lpstr>
      <vt:lpstr>'Dagverblijf groep 25'!Afdrukbereik</vt:lpstr>
      <vt:lpstr>'Dagverblijf groep 26'!Afdrukbereik</vt:lpstr>
      <vt:lpstr>'Dagverblijf groep 27'!Afdrukbereik</vt:lpstr>
      <vt:lpstr>'Dagverblijf groep 28'!Afdrukbereik</vt:lpstr>
      <vt:lpstr>'Dagverblijf groep 29'!Afdrukbereik</vt:lpstr>
      <vt:lpstr>'Dagverblijf groep 3'!Afdrukbereik</vt:lpstr>
      <vt:lpstr>'Dagverblijf groep 30'!Afdrukbereik</vt:lpstr>
      <vt:lpstr>'Dagverblijf groep 31'!Afdrukbereik</vt:lpstr>
      <vt:lpstr>'Dagverblijf groep 32'!Afdrukbereik</vt:lpstr>
      <vt:lpstr>'Dagverblijf groep 33'!Afdrukbereik</vt:lpstr>
      <vt:lpstr>'Dagverblijf groep 34'!Afdrukbereik</vt:lpstr>
      <vt:lpstr>'Dagverblijf groep 35'!Afdrukbereik</vt:lpstr>
      <vt:lpstr>'Dagverblijf groep 36'!Afdrukbereik</vt:lpstr>
      <vt:lpstr>'Dagverblijf groep 37'!Afdrukbereik</vt:lpstr>
      <vt:lpstr>'Dagverblijf groep 38'!Afdrukbereik</vt:lpstr>
      <vt:lpstr>'Dagverblijf groep 39'!Afdrukbereik</vt:lpstr>
      <vt:lpstr>'Dagverblijf groep 4'!Afdrukbereik</vt:lpstr>
      <vt:lpstr>'Dagverblijf groep 40'!Afdrukbereik</vt:lpstr>
      <vt:lpstr>'Dagverblijf groep 41'!Afdrukbereik</vt:lpstr>
      <vt:lpstr>'Dagverblijf groep 42'!Afdrukbereik</vt:lpstr>
      <vt:lpstr>'Dagverblijf groep 43'!Afdrukbereik</vt:lpstr>
      <vt:lpstr>'Dagverblijf groep 44'!Afdrukbereik</vt:lpstr>
      <vt:lpstr>'Dagverblijf groep 45'!Afdrukbereik</vt:lpstr>
      <vt:lpstr>'Dagverblijf groep 46'!Afdrukbereik</vt:lpstr>
      <vt:lpstr>'Dagverblijf groep 47'!Afdrukbereik</vt:lpstr>
      <vt:lpstr>'Dagverblijf groep 48'!Afdrukbereik</vt:lpstr>
      <vt:lpstr>'Dagverblijf groep 49'!Afdrukbereik</vt:lpstr>
      <vt:lpstr>'Dagverblijf groep 5'!Afdrukbereik</vt:lpstr>
      <vt:lpstr>'Dagverblijf groep 50'!Afdrukbereik</vt:lpstr>
      <vt:lpstr>'Dagverblijf groep 6'!Afdrukbereik</vt:lpstr>
      <vt:lpstr>'Dagverblijf groep 7'!Afdrukbereik</vt:lpstr>
      <vt:lpstr>'Dagverblijf groep 8'!Afdrukbereik</vt:lpstr>
      <vt:lpstr>'Dagverblijf groep 9'!Afdrukbereik</vt:lpstr>
      <vt:lpstr>'Invulinstructie per vraag'!Afdrukbereik</vt:lpstr>
      <vt:lpstr>bez</vt:lpstr>
      <vt:lpstr>bezetting</vt:lpstr>
      <vt:lpstr>cap</vt:lpstr>
      <vt:lpstr>dag</vt:lpstr>
      <vt:lpstr>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Bijleveld Advies</dc:creator>
  <cp:lastModifiedBy>Bijleveld Advies</cp:lastModifiedBy>
  <cp:lastPrinted>2022-05-20T12:28:35Z</cp:lastPrinted>
  <dcterms:created xsi:type="dcterms:W3CDTF">2018-04-24T11:48:23Z</dcterms:created>
  <dcterms:modified xsi:type="dcterms:W3CDTF">2022-05-30T12:57:11Z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0x010100822EC1CD6DF38A4ABCF0BAD025C37C93</vt:lpwstr>
  </property>
</Properties>
</file>