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umma College\Aanbesteding 2022\Correspondentie\1e NVI\"/>
    </mc:Choice>
  </mc:AlternateContent>
  <xr:revisionPtr revIDLastSave="0" documentId="8_{2614C6CF-74E9-4253-BFED-846F52E3F59D}" xr6:coauthVersionLast="45" xr6:coauthVersionMax="45" xr10:uidLastSave="{00000000-0000-0000-0000-000000000000}"/>
  <bookViews>
    <workbookView xWindow="1560" yWindow="1560" windowWidth="21600" windowHeight="11385" activeTab="1" xr2:uid="{5FF1F27A-5129-468B-A93B-CB3FE19304FC}"/>
  </bookViews>
  <sheets>
    <sheet name="Omreken" sheetId="1" r:id="rId1"/>
    <sheet name="Leveringen" sheetId="2" r:id="rId2"/>
    <sheet name="Leveringen per locatie" sheetId="3" r:id="rId3"/>
    <sheet name="Totaal" sheetId="4" r:id="rId4"/>
  </sheets>
  <definedNames>
    <definedName name="_xlnm.Print_Titles" localSheetId="1">Leveringen!$1:$3</definedName>
    <definedName name="_xlnm.Print_Titles" localSheetId="2">'Leveringen per locatie'!$1:$3</definedName>
    <definedName name="_xlnm.Print_Titles" localSheetId="3">Totaal!$1:$3</definedName>
    <definedName name="dagenperjaar1">Omreken!$B$9</definedName>
    <definedName name="dagenperweek1">Omreken!$B$10</definedName>
    <definedName name="dagsoorttabel1">Omreken!$A$13:$B$24</definedName>
    <definedName name="prijsjaarleveringen">Leveringen!$I$40</definedName>
    <definedName name="prijsjaarleveringen1">Leveringen!$I$38</definedName>
    <definedName name="tabeltype">Omreken!$B$5:$B$5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4" l="1"/>
  <c r="B6" i="4"/>
  <c r="A1" i="4"/>
  <c r="H263" i="3"/>
  <c r="I263" i="3" s="1"/>
  <c r="H262" i="3"/>
  <c r="I262" i="3" s="1"/>
  <c r="C262" i="3"/>
  <c r="H261" i="3"/>
  <c r="I261" i="3" s="1"/>
  <c r="C261" i="3"/>
  <c r="H260" i="3"/>
  <c r="I260" i="3" s="1"/>
  <c r="H259" i="3"/>
  <c r="I259" i="3" s="1"/>
  <c r="H258" i="3"/>
  <c r="I258" i="3" s="1"/>
  <c r="H257" i="3"/>
  <c r="I257" i="3" s="1"/>
  <c r="H253" i="3"/>
  <c r="I253" i="3" s="1"/>
  <c r="C253" i="3"/>
  <c r="I252" i="3"/>
  <c r="H252" i="3"/>
  <c r="H251" i="3"/>
  <c r="I251" i="3" s="1"/>
  <c r="H250" i="3"/>
  <c r="I250" i="3" s="1"/>
  <c r="H249" i="3"/>
  <c r="I249" i="3" s="1"/>
  <c r="H248" i="3"/>
  <c r="I248" i="3" s="1"/>
  <c r="I254" i="3" s="1"/>
  <c r="C248" i="3"/>
  <c r="H244" i="3"/>
  <c r="I244" i="3" s="1"/>
  <c r="H243" i="3"/>
  <c r="I243" i="3" s="1"/>
  <c r="H242" i="3"/>
  <c r="I242" i="3" s="1"/>
  <c r="H241" i="3"/>
  <c r="I241" i="3" s="1"/>
  <c r="C241" i="3"/>
  <c r="H240" i="3"/>
  <c r="I240" i="3" s="1"/>
  <c r="C240" i="3"/>
  <c r="J240" i="3" s="1"/>
  <c r="H239" i="3"/>
  <c r="I239" i="3" s="1"/>
  <c r="C239" i="3"/>
  <c r="I235" i="3"/>
  <c r="H235" i="3"/>
  <c r="C235" i="3"/>
  <c r="H234" i="3"/>
  <c r="I234" i="3" s="1"/>
  <c r="H233" i="3"/>
  <c r="I233" i="3" s="1"/>
  <c r="H232" i="3"/>
  <c r="I232" i="3" s="1"/>
  <c r="H231" i="3"/>
  <c r="I231" i="3" s="1"/>
  <c r="H230" i="3"/>
  <c r="I230" i="3" s="1"/>
  <c r="H229" i="3"/>
  <c r="I229" i="3" s="1"/>
  <c r="H228" i="3"/>
  <c r="I228" i="3" s="1"/>
  <c r="H227" i="3"/>
  <c r="I227" i="3" s="1"/>
  <c r="C227" i="3"/>
  <c r="H223" i="3"/>
  <c r="I223" i="3" s="1"/>
  <c r="H222" i="3"/>
  <c r="I222" i="3" s="1"/>
  <c r="H221" i="3"/>
  <c r="I221" i="3" s="1"/>
  <c r="H220" i="3"/>
  <c r="I220" i="3" s="1"/>
  <c r="C220" i="3"/>
  <c r="H219" i="3"/>
  <c r="I219" i="3" s="1"/>
  <c r="C219" i="3"/>
  <c r="H218" i="3"/>
  <c r="I218" i="3" s="1"/>
  <c r="C218" i="3"/>
  <c r="H217" i="3"/>
  <c r="I217" i="3" s="1"/>
  <c r="H216" i="3"/>
  <c r="I216" i="3" s="1"/>
  <c r="H212" i="3"/>
  <c r="I212" i="3" s="1"/>
  <c r="H211" i="3"/>
  <c r="I211" i="3" s="1"/>
  <c r="H210" i="3"/>
  <c r="I210" i="3" s="1"/>
  <c r="H209" i="3"/>
  <c r="I209" i="3" s="1"/>
  <c r="H208" i="3"/>
  <c r="I208" i="3" s="1"/>
  <c r="H207" i="3"/>
  <c r="I207" i="3" s="1"/>
  <c r="I206" i="3"/>
  <c r="H206" i="3"/>
  <c r="C206" i="3"/>
  <c r="H205" i="3"/>
  <c r="I205" i="3" s="1"/>
  <c r="H204" i="3"/>
  <c r="I204" i="3" s="1"/>
  <c r="H203" i="3"/>
  <c r="I203" i="3" s="1"/>
  <c r="H199" i="3"/>
  <c r="I199" i="3" s="1"/>
  <c r="C199" i="3"/>
  <c r="H198" i="3"/>
  <c r="I198" i="3" s="1"/>
  <c r="C198" i="3"/>
  <c r="H197" i="3"/>
  <c r="I197" i="3" s="1"/>
  <c r="C197" i="3"/>
  <c r="H196" i="3"/>
  <c r="I196" i="3" s="1"/>
  <c r="H195" i="3"/>
  <c r="I195" i="3" s="1"/>
  <c r="C195" i="3"/>
  <c r="H194" i="3"/>
  <c r="I194" i="3" s="1"/>
  <c r="H193" i="3"/>
  <c r="I193" i="3" s="1"/>
  <c r="H189" i="3"/>
  <c r="I189" i="3" s="1"/>
  <c r="H188" i="3"/>
  <c r="I188" i="3" s="1"/>
  <c r="H187" i="3"/>
  <c r="I187" i="3" s="1"/>
  <c r="H186" i="3"/>
  <c r="I186" i="3" s="1"/>
  <c r="H185" i="3"/>
  <c r="I185" i="3" s="1"/>
  <c r="C185" i="3"/>
  <c r="H184" i="3"/>
  <c r="I184" i="3" s="1"/>
  <c r="H183" i="3"/>
  <c r="I183" i="3" s="1"/>
  <c r="H182" i="3"/>
  <c r="I182" i="3" s="1"/>
  <c r="H178" i="3"/>
  <c r="I178" i="3" s="1"/>
  <c r="C178" i="3"/>
  <c r="H177" i="3"/>
  <c r="I177" i="3" s="1"/>
  <c r="C177" i="3"/>
  <c r="H176" i="3"/>
  <c r="I176" i="3" s="1"/>
  <c r="C176" i="3"/>
  <c r="H175" i="3"/>
  <c r="I175" i="3" s="1"/>
  <c r="H174" i="3"/>
  <c r="I174" i="3" s="1"/>
  <c r="C174" i="3"/>
  <c r="H173" i="3"/>
  <c r="I173" i="3" s="1"/>
  <c r="H172" i="3"/>
  <c r="I172" i="3" s="1"/>
  <c r="H168" i="3"/>
  <c r="I168" i="3" s="1"/>
  <c r="H167" i="3"/>
  <c r="I167" i="3" s="1"/>
  <c r="H166" i="3"/>
  <c r="I166" i="3" s="1"/>
  <c r="H165" i="3"/>
  <c r="I165" i="3" s="1"/>
  <c r="H164" i="3"/>
  <c r="I164" i="3" s="1"/>
  <c r="C164" i="3"/>
  <c r="H163" i="3"/>
  <c r="I163" i="3" s="1"/>
  <c r="H162" i="3"/>
  <c r="I162" i="3" s="1"/>
  <c r="H161" i="3"/>
  <c r="I161" i="3" s="1"/>
  <c r="H160" i="3"/>
  <c r="I160" i="3" s="1"/>
  <c r="C160" i="3"/>
  <c r="H159" i="3"/>
  <c r="I159" i="3" s="1"/>
  <c r="H155" i="3"/>
  <c r="I155" i="3" s="1"/>
  <c r="C155" i="3"/>
  <c r="H154" i="3"/>
  <c r="I154" i="3" s="1"/>
  <c r="H153" i="3"/>
  <c r="I153" i="3" s="1"/>
  <c r="C153" i="3"/>
  <c r="H152" i="3"/>
  <c r="I152" i="3" s="1"/>
  <c r="H151" i="3"/>
  <c r="I151" i="3" s="1"/>
  <c r="H150" i="3"/>
  <c r="I150" i="3" s="1"/>
  <c r="H146" i="3"/>
  <c r="I146" i="3" s="1"/>
  <c r="H145" i="3"/>
  <c r="I145" i="3" s="1"/>
  <c r="H144" i="3"/>
  <c r="I144" i="3" s="1"/>
  <c r="H143" i="3"/>
  <c r="I143" i="3" s="1"/>
  <c r="C143" i="3"/>
  <c r="H142" i="3"/>
  <c r="I142" i="3" s="1"/>
  <c r="H141" i="3"/>
  <c r="I141" i="3" s="1"/>
  <c r="H140" i="3"/>
  <c r="I140" i="3" s="1"/>
  <c r="H136" i="3"/>
  <c r="I136" i="3" s="1"/>
  <c r="C136" i="3"/>
  <c r="H135" i="3"/>
  <c r="I135" i="3" s="1"/>
  <c r="C135" i="3"/>
  <c r="H134" i="3"/>
  <c r="I134" i="3" s="1"/>
  <c r="C134" i="3"/>
  <c r="H133" i="3"/>
  <c r="I133" i="3" s="1"/>
  <c r="H132" i="3"/>
  <c r="I132" i="3" s="1"/>
  <c r="C132" i="3"/>
  <c r="H131" i="3"/>
  <c r="I131" i="3" s="1"/>
  <c r="H130" i="3"/>
  <c r="I130" i="3" s="1"/>
  <c r="H129" i="3"/>
  <c r="I129" i="3" s="1"/>
  <c r="I128" i="3"/>
  <c r="H128" i="3"/>
  <c r="C128" i="3"/>
  <c r="H127" i="3"/>
  <c r="I127" i="3" s="1"/>
  <c r="C127" i="3"/>
  <c r="J127" i="3" s="1"/>
  <c r="H123" i="3"/>
  <c r="I123" i="3" s="1"/>
  <c r="H122" i="3"/>
  <c r="I122" i="3" s="1"/>
  <c r="C122" i="3"/>
  <c r="H121" i="3"/>
  <c r="I121" i="3" s="1"/>
  <c r="H120" i="3"/>
  <c r="I120" i="3" s="1"/>
  <c r="H119" i="3"/>
  <c r="I119" i="3" s="1"/>
  <c r="H118" i="3"/>
  <c r="I118" i="3" s="1"/>
  <c r="C118" i="3"/>
  <c r="H117" i="3"/>
  <c r="I117" i="3" s="1"/>
  <c r="C117" i="3"/>
  <c r="H116" i="3"/>
  <c r="I116" i="3" s="1"/>
  <c r="H115" i="3"/>
  <c r="I115" i="3" s="1"/>
  <c r="H114" i="3"/>
  <c r="I114" i="3" s="1"/>
  <c r="C114" i="3"/>
  <c r="H113" i="3"/>
  <c r="I113" i="3" s="1"/>
  <c r="H112" i="3"/>
  <c r="I112" i="3" s="1"/>
  <c r="H111" i="3"/>
  <c r="I111" i="3" s="1"/>
  <c r="H110" i="3"/>
  <c r="I110" i="3" s="1"/>
  <c r="C110" i="3"/>
  <c r="H106" i="3"/>
  <c r="I106" i="3" s="1"/>
  <c r="C106" i="3"/>
  <c r="H105" i="3"/>
  <c r="I105" i="3" s="1"/>
  <c r="C105" i="3"/>
  <c r="H104" i="3"/>
  <c r="I104" i="3" s="1"/>
  <c r="H103" i="3"/>
  <c r="I103" i="3" s="1"/>
  <c r="C103" i="3"/>
  <c r="H102" i="3"/>
  <c r="I102" i="3" s="1"/>
  <c r="H101" i="3"/>
  <c r="I101" i="3" s="1"/>
  <c r="H100" i="3"/>
  <c r="I100" i="3" s="1"/>
  <c r="H99" i="3"/>
  <c r="I99" i="3" s="1"/>
  <c r="C99" i="3"/>
  <c r="H98" i="3"/>
  <c r="I98" i="3" s="1"/>
  <c r="C98" i="3"/>
  <c r="H97" i="3"/>
  <c r="I97" i="3" s="1"/>
  <c r="C97" i="3"/>
  <c r="H96" i="3"/>
  <c r="I96" i="3" s="1"/>
  <c r="H95" i="3"/>
  <c r="I95" i="3" s="1"/>
  <c r="C95" i="3"/>
  <c r="H94" i="3"/>
  <c r="I94" i="3" s="1"/>
  <c r="H93" i="3"/>
  <c r="I93" i="3" s="1"/>
  <c r="H89" i="3"/>
  <c r="I89" i="3" s="1"/>
  <c r="C89" i="3"/>
  <c r="H88" i="3"/>
  <c r="I88" i="3" s="1"/>
  <c r="C88" i="3"/>
  <c r="H87" i="3"/>
  <c r="I87" i="3" s="1"/>
  <c r="H86" i="3"/>
  <c r="I86" i="3" s="1"/>
  <c r="H85" i="3"/>
  <c r="I85" i="3" s="1"/>
  <c r="C85" i="3"/>
  <c r="H84" i="3"/>
  <c r="I84" i="3" s="1"/>
  <c r="H83" i="3"/>
  <c r="I83" i="3" s="1"/>
  <c r="H82" i="3"/>
  <c r="I82" i="3" s="1"/>
  <c r="H81" i="3"/>
  <c r="I81" i="3" s="1"/>
  <c r="C81" i="3"/>
  <c r="H80" i="3"/>
  <c r="I80" i="3" s="1"/>
  <c r="C80" i="3"/>
  <c r="H79" i="3"/>
  <c r="I79" i="3" s="1"/>
  <c r="H78" i="3"/>
  <c r="I78" i="3" s="1"/>
  <c r="H77" i="3"/>
  <c r="I77" i="3" s="1"/>
  <c r="C77" i="3"/>
  <c r="H76" i="3"/>
  <c r="I76" i="3" s="1"/>
  <c r="I75" i="3"/>
  <c r="H75" i="3"/>
  <c r="H74" i="3"/>
  <c r="I74" i="3" s="1"/>
  <c r="H73" i="3"/>
  <c r="I73" i="3" s="1"/>
  <c r="C73" i="3"/>
  <c r="H72" i="3"/>
  <c r="I72" i="3" s="1"/>
  <c r="C72" i="3"/>
  <c r="H71" i="3"/>
  <c r="I71" i="3" s="1"/>
  <c r="H67" i="3"/>
  <c r="I67" i="3" s="1"/>
  <c r="H66" i="3"/>
  <c r="I66" i="3" s="1"/>
  <c r="C66" i="3"/>
  <c r="H65" i="3"/>
  <c r="I65" i="3" s="1"/>
  <c r="H64" i="3"/>
  <c r="I64" i="3" s="1"/>
  <c r="H63" i="3"/>
  <c r="I63" i="3" s="1"/>
  <c r="H62" i="3"/>
  <c r="I62" i="3" s="1"/>
  <c r="C62" i="3"/>
  <c r="H61" i="3"/>
  <c r="I61" i="3" s="1"/>
  <c r="C61" i="3"/>
  <c r="H60" i="3"/>
  <c r="I60" i="3" s="1"/>
  <c r="C60" i="3"/>
  <c r="H59" i="3"/>
  <c r="I59" i="3" s="1"/>
  <c r="H58" i="3"/>
  <c r="I58" i="3" s="1"/>
  <c r="C58" i="3"/>
  <c r="H57" i="3"/>
  <c r="I57" i="3" s="1"/>
  <c r="H53" i="3"/>
  <c r="I53" i="3" s="1"/>
  <c r="H52" i="3"/>
  <c r="I52" i="3" s="1"/>
  <c r="C52" i="3"/>
  <c r="H51" i="3"/>
  <c r="I51" i="3" s="1"/>
  <c r="C51" i="3"/>
  <c r="H50" i="3"/>
  <c r="I50" i="3" s="1"/>
  <c r="J50" i="3" s="1"/>
  <c r="C50" i="3"/>
  <c r="H49" i="3"/>
  <c r="I49" i="3" s="1"/>
  <c r="H48" i="3"/>
  <c r="I48" i="3" s="1"/>
  <c r="C48" i="3"/>
  <c r="H47" i="3"/>
  <c r="I47" i="3" s="1"/>
  <c r="H46" i="3"/>
  <c r="I46" i="3" s="1"/>
  <c r="H42" i="3"/>
  <c r="I42" i="3" s="1"/>
  <c r="H41" i="3"/>
  <c r="I41" i="3" s="1"/>
  <c r="C41" i="3"/>
  <c r="H40" i="3"/>
  <c r="I40" i="3" s="1"/>
  <c r="C40" i="3"/>
  <c r="H39" i="3"/>
  <c r="I39" i="3" s="1"/>
  <c r="C39" i="3"/>
  <c r="H38" i="3"/>
  <c r="I38" i="3" s="1"/>
  <c r="H37" i="3"/>
  <c r="I37" i="3" s="1"/>
  <c r="C37" i="3"/>
  <c r="H36" i="3"/>
  <c r="I36" i="3" s="1"/>
  <c r="H35" i="3"/>
  <c r="I35" i="3" s="1"/>
  <c r="H34" i="3"/>
  <c r="I34" i="3" s="1"/>
  <c r="H33" i="3"/>
  <c r="I33" i="3" s="1"/>
  <c r="C33" i="3"/>
  <c r="H32" i="3"/>
  <c r="I32" i="3" s="1"/>
  <c r="C32" i="3"/>
  <c r="H31" i="3"/>
  <c r="I31" i="3" s="1"/>
  <c r="C31" i="3"/>
  <c r="H27" i="3"/>
  <c r="I27" i="3" s="1"/>
  <c r="C27" i="3"/>
  <c r="H26" i="3"/>
  <c r="I26" i="3" s="1"/>
  <c r="H25" i="3"/>
  <c r="I25" i="3" s="1"/>
  <c r="H24" i="3"/>
  <c r="I24" i="3" s="1"/>
  <c r="C24" i="3"/>
  <c r="H23" i="3"/>
  <c r="I23" i="3" s="1"/>
  <c r="C23" i="3"/>
  <c r="H22" i="3"/>
  <c r="I22" i="3" s="1"/>
  <c r="C22" i="3"/>
  <c r="H21" i="3"/>
  <c r="I21" i="3" s="1"/>
  <c r="C21" i="3"/>
  <c r="H17" i="3"/>
  <c r="I17" i="3" s="1"/>
  <c r="H16" i="3"/>
  <c r="I16" i="3" s="1"/>
  <c r="C16" i="3"/>
  <c r="H15" i="3"/>
  <c r="I15" i="3" s="1"/>
  <c r="H14" i="3"/>
  <c r="I14" i="3" s="1"/>
  <c r="H13" i="3"/>
  <c r="I13" i="3" s="1"/>
  <c r="H12" i="3"/>
  <c r="I12" i="3" s="1"/>
  <c r="C12" i="3"/>
  <c r="H11" i="3"/>
  <c r="I11" i="3" s="1"/>
  <c r="C11" i="3"/>
  <c r="H10" i="3"/>
  <c r="I10" i="3" s="1"/>
  <c r="C10" i="3"/>
  <c r="H9" i="3"/>
  <c r="I9" i="3" s="1"/>
  <c r="I8" i="3"/>
  <c r="H8" i="3"/>
  <c r="C8" i="3"/>
  <c r="H7" i="3"/>
  <c r="I7" i="3" s="1"/>
  <c r="C7" i="3"/>
  <c r="H6" i="3"/>
  <c r="I6" i="3" s="1"/>
  <c r="A1" i="3"/>
  <c r="H37" i="2"/>
  <c r="C37" i="2"/>
  <c r="I37" i="2" s="1"/>
  <c r="H36" i="2"/>
  <c r="C36" i="2"/>
  <c r="I36" i="2" s="1"/>
  <c r="H35" i="2"/>
  <c r="C35" i="2"/>
  <c r="I35" i="2" s="1"/>
  <c r="H34" i="2"/>
  <c r="H33" i="2"/>
  <c r="H32" i="2"/>
  <c r="C32" i="2"/>
  <c r="H31" i="2"/>
  <c r="C31" i="2"/>
  <c r="I31" i="2" s="1"/>
  <c r="H30" i="2"/>
  <c r="H29" i="2"/>
  <c r="H28" i="2"/>
  <c r="C28" i="2"/>
  <c r="I28" i="2" s="1"/>
  <c r="H27" i="2"/>
  <c r="C27" i="2"/>
  <c r="I27" i="2" s="1"/>
  <c r="H26" i="2"/>
  <c r="H25" i="2"/>
  <c r="C25" i="2"/>
  <c r="I25" i="2" s="1"/>
  <c r="H24" i="2"/>
  <c r="H23" i="2"/>
  <c r="C23" i="2"/>
  <c r="I23" i="2" s="1"/>
  <c r="H22" i="2"/>
  <c r="H21" i="2"/>
  <c r="C21" i="2"/>
  <c r="I21" i="2" s="1"/>
  <c r="H20" i="2"/>
  <c r="C20" i="2"/>
  <c r="I20" i="2" s="1"/>
  <c r="H19" i="2"/>
  <c r="C19" i="2"/>
  <c r="I19" i="2" s="1"/>
  <c r="H18" i="2"/>
  <c r="H17" i="2"/>
  <c r="H16" i="2"/>
  <c r="H15" i="2"/>
  <c r="H14" i="2"/>
  <c r="H13" i="2"/>
  <c r="H12" i="2"/>
  <c r="H11" i="2"/>
  <c r="C11" i="2"/>
  <c r="I11" i="2" s="1"/>
  <c r="H10" i="2"/>
  <c r="C10" i="2"/>
  <c r="I10" i="2" s="1"/>
  <c r="H9" i="2"/>
  <c r="C9" i="2"/>
  <c r="I9" i="2" s="1"/>
  <c r="H8" i="2"/>
  <c r="C8" i="2"/>
  <c r="I8" i="2" s="1"/>
  <c r="H7" i="2"/>
  <c r="H6" i="2"/>
  <c r="C6" i="2"/>
  <c r="I6" i="2" s="1"/>
  <c r="A1" i="2"/>
  <c r="B24" i="1"/>
  <c r="C263" i="3" s="1"/>
  <c r="J263" i="3" s="1"/>
  <c r="B23" i="1"/>
  <c r="B22" i="1"/>
  <c r="B21" i="1"/>
  <c r="B20" i="1"/>
  <c r="B19" i="1"/>
  <c r="C234" i="3" s="1"/>
  <c r="B18" i="1"/>
  <c r="B17" i="1"/>
  <c r="B16" i="1"/>
  <c r="B15" i="1"/>
  <c r="B14" i="1"/>
  <c r="B13" i="1"/>
  <c r="J206" i="3" l="1"/>
  <c r="J61" i="3"/>
  <c r="J132" i="3"/>
  <c r="J10" i="3"/>
  <c r="I179" i="3"/>
  <c r="I32" i="2"/>
  <c r="I236" i="3"/>
  <c r="J41" i="3"/>
  <c r="I68" i="3"/>
  <c r="I28" i="3"/>
  <c r="I54" i="3"/>
  <c r="J199" i="3"/>
  <c r="J155" i="3"/>
  <c r="J106" i="3"/>
  <c r="J134" i="3"/>
  <c r="J99" i="3"/>
  <c r="J23" i="3"/>
  <c r="I224" i="3"/>
  <c r="J77" i="3"/>
  <c r="I169" i="3"/>
  <c r="J8" i="3"/>
  <c r="J174" i="3"/>
  <c r="I124" i="3"/>
  <c r="I147" i="3"/>
  <c r="I18" i="3"/>
  <c r="I213" i="3"/>
  <c r="I107" i="3"/>
  <c r="I156" i="3"/>
  <c r="I90" i="3"/>
  <c r="I190" i="3"/>
  <c r="I43" i="3"/>
  <c r="J81" i="3"/>
  <c r="J227" i="3"/>
  <c r="J248" i="3"/>
  <c r="J97" i="3"/>
  <c r="J21" i="3"/>
  <c r="J153" i="3"/>
  <c r="J33" i="3"/>
  <c r="J66" i="3"/>
  <c r="J85" i="3"/>
  <c r="J117" i="3"/>
  <c r="J72" i="3"/>
  <c r="J118" i="3"/>
  <c r="J195" i="3"/>
  <c r="J135" i="3"/>
  <c r="J253" i="3"/>
  <c r="J37" i="3"/>
  <c r="J103" i="3"/>
  <c r="I200" i="3"/>
  <c r="J24" i="3"/>
  <c r="J136" i="3"/>
  <c r="J88" i="3"/>
  <c r="J197" i="3"/>
  <c r="J235" i="3"/>
  <c r="J52" i="3"/>
  <c r="J160" i="3"/>
  <c r="J218" i="3"/>
  <c r="J89" i="3"/>
  <c r="J98" i="3"/>
  <c r="J11" i="3"/>
  <c r="J178" i="3"/>
  <c r="J239" i="3"/>
  <c r="J58" i="3"/>
  <c r="J176" i="3"/>
  <c r="J40" i="3"/>
  <c r="J122" i="3"/>
  <c r="J27" i="3"/>
  <c r="J261" i="3"/>
  <c r="J114" i="3"/>
  <c r="J51" i="3"/>
  <c r="J234" i="3"/>
  <c r="J12" i="3"/>
  <c r="J220" i="3"/>
  <c r="J105" i="3"/>
  <c r="J143" i="3"/>
  <c r="I245" i="3"/>
  <c r="J262" i="3"/>
  <c r="J60" i="3"/>
  <c r="J31" i="3"/>
  <c r="J62" i="3"/>
  <c r="J110" i="3"/>
  <c r="J241" i="3"/>
  <c r="J7" i="3"/>
  <c r="J39" i="3"/>
  <c r="J95" i="3"/>
  <c r="J164" i="3"/>
  <c r="J16" i="3"/>
  <c r="J32" i="3"/>
  <c r="J48" i="3"/>
  <c r="J128" i="3"/>
  <c r="J22" i="3"/>
  <c r="J73" i="3"/>
  <c r="J80" i="3"/>
  <c r="J185" i="3"/>
  <c r="J177" i="3"/>
  <c r="I264" i="3"/>
  <c r="J198" i="3"/>
  <c r="J219" i="3"/>
  <c r="I137" i="3"/>
  <c r="C15" i="2"/>
  <c r="I15" i="2" s="1"/>
  <c r="C26" i="2"/>
  <c r="I26" i="2" s="1"/>
  <c r="C216" i="3"/>
  <c r="J216" i="3" s="1"/>
  <c r="C258" i="3"/>
  <c r="J258" i="3" s="1"/>
  <c r="C16" i="2"/>
  <c r="I16" i="2" s="1"/>
  <c r="C9" i="3"/>
  <c r="J9" i="3" s="1"/>
  <c r="C38" i="3"/>
  <c r="J38" i="3" s="1"/>
  <c r="C67" i="3"/>
  <c r="J67" i="3" s="1"/>
  <c r="C96" i="3"/>
  <c r="J96" i="3" s="1"/>
  <c r="C133" i="3"/>
  <c r="J133" i="3" s="1"/>
  <c r="C154" i="3"/>
  <c r="J154" i="3" s="1"/>
  <c r="C175" i="3"/>
  <c r="J175" i="3" s="1"/>
  <c r="C196" i="3"/>
  <c r="J196" i="3" s="1"/>
  <c r="C217" i="3"/>
  <c r="J217" i="3" s="1"/>
  <c r="C259" i="3"/>
  <c r="J259" i="3" s="1"/>
  <c r="C17" i="2"/>
  <c r="I17" i="2" s="1"/>
  <c r="C17" i="3"/>
  <c r="J17" i="3" s="1"/>
  <c r="C59" i="3"/>
  <c r="J59" i="3" s="1"/>
  <c r="C104" i="3"/>
  <c r="J104" i="3" s="1"/>
  <c r="C7" i="2"/>
  <c r="I7" i="2" s="1"/>
  <c r="C49" i="3"/>
  <c r="J49" i="3" s="1"/>
  <c r="C86" i="3"/>
  <c r="J86" i="3" s="1"/>
  <c r="C123" i="3"/>
  <c r="J123" i="3" s="1"/>
  <c r="C249" i="3"/>
  <c r="J249" i="3" s="1"/>
  <c r="C33" i="2"/>
  <c r="I33" i="2" s="1"/>
  <c r="C78" i="3"/>
  <c r="J78" i="3" s="1"/>
  <c r="C115" i="3"/>
  <c r="J115" i="3" s="1"/>
  <c r="C144" i="3"/>
  <c r="J144" i="3" s="1"/>
  <c r="C165" i="3"/>
  <c r="J165" i="3" s="1"/>
  <c r="C186" i="3"/>
  <c r="J186" i="3" s="1"/>
  <c r="C207" i="3"/>
  <c r="J207" i="3" s="1"/>
  <c r="C228" i="3"/>
  <c r="J228" i="3" s="1"/>
  <c r="C18" i="2"/>
  <c r="I18" i="2" s="1"/>
  <c r="C260" i="3"/>
  <c r="J260" i="3" s="1"/>
  <c r="C34" i="2"/>
  <c r="I34" i="2" s="1"/>
  <c r="C71" i="3"/>
  <c r="J71" i="3" s="1"/>
  <c r="C79" i="3"/>
  <c r="J79" i="3" s="1"/>
  <c r="C87" i="3"/>
  <c r="J87" i="3" s="1"/>
  <c r="C116" i="3"/>
  <c r="J116" i="3" s="1"/>
  <c r="C145" i="3"/>
  <c r="J145" i="3" s="1"/>
  <c r="C166" i="3"/>
  <c r="J166" i="3" s="1"/>
  <c r="C187" i="3"/>
  <c r="J187" i="3" s="1"/>
  <c r="C208" i="3"/>
  <c r="J208" i="3" s="1"/>
  <c r="C229" i="3"/>
  <c r="J229" i="3" s="1"/>
  <c r="C250" i="3"/>
  <c r="J250" i="3" s="1"/>
  <c r="C146" i="3"/>
  <c r="J146" i="3" s="1"/>
  <c r="C159" i="3"/>
  <c r="J159" i="3" s="1"/>
  <c r="C167" i="3"/>
  <c r="J167" i="3" s="1"/>
  <c r="C188" i="3"/>
  <c r="J188" i="3" s="1"/>
  <c r="C209" i="3"/>
  <c r="J209" i="3" s="1"/>
  <c r="C230" i="3"/>
  <c r="J230" i="3" s="1"/>
  <c r="C251" i="3"/>
  <c r="J251" i="3" s="1"/>
  <c r="C210" i="3"/>
  <c r="J210" i="3" s="1"/>
  <c r="C252" i="3"/>
  <c r="J252" i="3" s="1"/>
  <c r="C189" i="3"/>
  <c r="J189" i="3" s="1"/>
  <c r="C22" i="2"/>
  <c r="I22" i="2" s="1"/>
  <c r="C168" i="3"/>
  <c r="J168" i="3" s="1"/>
  <c r="C34" i="3"/>
  <c r="J34" i="3" s="1"/>
  <c r="C63" i="3"/>
  <c r="J63" i="3" s="1"/>
  <c r="C129" i="3"/>
  <c r="J129" i="3" s="1"/>
  <c r="C231" i="3"/>
  <c r="J231" i="3" s="1"/>
  <c r="C13" i="3"/>
  <c r="J13" i="3" s="1"/>
  <c r="C42" i="3"/>
  <c r="J42" i="3" s="1"/>
  <c r="C100" i="3"/>
  <c r="J100" i="3" s="1"/>
  <c r="C150" i="3"/>
  <c r="J150" i="3" s="1"/>
  <c r="C221" i="3"/>
  <c r="J221" i="3" s="1"/>
  <c r="C242" i="3"/>
  <c r="J242" i="3" s="1"/>
  <c r="C12" i="2"/>
  <c r="I12" i="2" s="1"/>
  <c r="C53" i="3"/>
  <c r="J53" i="3" s="1"/>
  <c r="C119" i="3"/>
  <c r="J119" i="3" s="1"/>
  <c r="C161" i="3"/>
  <c r="J161" i="3" s="1"/>
  <c r="C182" i="3"/>
  <c r="J182" i="3" s="1"/>
  <c r="C203" i="3"/>
  <c r="J203" i="3" s="1"/>
  <c r="C211" i="3"/>
  <c r="J211" i="3" s="1"/>
  <c r="C232" i="3"/>
  <c r="J232" i="3" s="1"/>
  <c r="C29" i="2"/>
  <c r="I29" i="2" s="1"/>
  <c r="C111" i="3"/>
  <c r="J111" i="3" s="1"/>
  <c r="C14" i="3"/>
  <c r="J14" i="3" s="1"/>
  <c r="C35" i="3"/>
  <c r="J35" i="3" s="1"/>
  <c r="C93" i="3"/>
  <c r="J93" i="3" s="1"/>
  <c r="C101" i="3"/>
  <c r="J101" i="3" s="1"/>
  <c r="C130" i="3"/>
  <c r="J130" i="3" s="1"/>
  <c r="C151" i="3"/>
  <c r="J151" i="3" s="1"/>
  <c r="C172" i="3"/>
  <c r="J172" i="3" s="1"/>
  <c r="C193" i="3"/>
  <c r="J193" i="3" s="1"/>
  <c r="C222" i="3"/>
  <c r="J222" i="3" s="1"/>
  <c r="C243" i="3"/>
  <c r="J243" i="3" s="1"/>
  <c r="C82" i="3"/>
  <c r="J82" i="3" s="1"/>
  <c r="C140" i="3"/>
  <c r="J140" i="3" s="1"/>
  <c r="C13" i="2"/>
  <c r="I13" i="2" s="1"/>
  <c r="C6" i="3"/>
  <c r="J6" i="3" s="1"/>
  <c r="C64" i="3"/>
  <c r="J64" i="3" s="1"/>
  <c r="C24" i="2"/>
  <c r="I24" i="2" s="1"/>
  <c r="C74" i="3"/>
  <c r="J74" i="3" s="1"/>
  <c r="C25" i="3"/>
  <c r="J25" i="3" s="1"/>
  <c r="C83" i="3"/>
  <c r="J83" i="3" s="1"/>
  <c r="C112" i="3"/>
  <c r="J112" i="3" s="1"/>
  <c r="C141" i="3"/>
  <c r="J141" i="3" s="1"/>
  <c r="C183" i="3"/>
  <c r="J183" i="3" s="1"/>
  <c r="C212" i="3"/>
  <c r="J212" i="3" s="1"/>
  <c r="C233" i="3"/>
  <c r="J233" i="3" s="1"/>
  <c r="C46" i="3"/>
  <c r="J46" i="3" s="1"/>
  <c r="C75" i="3"/>
  <c r="J75" i="3" s="1"/>
  <c r="C120" i="3"/>
  <c r="J120" i="3" s="1"/>
  <c r="C162" i="3"/>
  <c r="J162" i="3" s="1"/>
  <c r="C204" i="3"/>
  <c r="J204" i="3" s="1"/>
  <c r="C14" i="2"/>
  <c r="I14" i="2" s="1"/>
  <c r="C15" i="3"/>
  <c r="J15" i="3" s="1"/>
  <c r="C36" i="3"/>
  <c r="J36" i="3" s="1"/>
  <c r="C57" i="3"/>
  <c r="J57" i="3" s="1"/>
  <c r="C65" i="3"/>
  <c r="J65" i="3" s="1"/>
  <c r="C94" i="3"/>
  <c r="J94" i="3" s="1"/>
  <c r="C102" i="3"/>
  <c r="J102" i="3" s="1"/>
  <c r="C131" i="3"/>
  <c r="J131" i="3" s="1"/>
  <c r="C152" i="3"/>
  <c r="J152" i="3" s="1"/>
  <c r="C173" i="3"/>
  <c r="J173" i="3" s="1"/>
  <c r="C194" i="3"/>
  <c r="J194" i="3" s="1"/>
  <c r="C223" i="3"/>
  <c r="J223" i="3" s="1"/>
  <c r="C244" i="3"/>
  <c r="J244" i="3" s="1"/>
  <c r="C257" i="3"/>
  <c r="J257" i="3" s="1"/>
  <c r="C30" i="2"/>
  <c r="I30" i="2" s="1"/>
  <c r="C26" i="3"/>
  <c r="J26" i="3" s="1"/>
  <c r="C47" i="3"/>
  <c r="J47" i="3" s="1"/>
  <c r="C76" i="3"/>
  <c r="J76" i="3" s="1"/>
  <c r="C84" i="3"/>
  <c r="J84" i="3" s="1"/>
  <c r="C113" i="3"/>
  <c r="J113" i="3" s="1"/>
  <c r="C121" i="3"/>
  <c r="J121" i="3" s="1"/>
  <c r="C142" i="3"/>
  <c r="J142" i="3" s="1"/>
  <c r="C163" i="3"/>
  <c r="J163" i="3" s="1"/>
  <c r="C184" i="3"/>
  <c r="J184" i="3" s="1"/>
  <c r="C205" i="3"/>
  <c r="J205" i="3" s="1"/>
  <c r="J124" i="3" l="1"/>
  <c r="J54" i="3"/>
  <c r="J156" i="3"/>
  <c r="J245" i="3"/>
  <c r="J236" i="3"/>
  <c r="J28" i="3"/>
  <c r="J137" i="3"/>
  <c r="J43" i="3"/>
  <c r="J68" i="3"/>
  <c r="J254" i="3"/>
  <c r="I38" i="2"/>
  <c r="I40" i="2" s="1"/>
  <c r="D4" i="4" s="1"/>
  <c r="D6" i="4" s="1"/>
  <c r="J190" i="3"/>
  <c r="J90" i="3"/>
  <c r="J224" i="3"/>
  <c r="J213" i="3"/>
  <c r="J18" i="3"/>
  <c r="J107" i="3"/>
  <c r="J147" i="3"/>
  <c r="J169" i="3"/>
  <c r="J200" i="3"/>
  <c r="J179" i="3"/>
  <c r="J264" i="3"/>
</calcChain>
</file>

<file path=xl/sharedStrings.xml><?xml version="1.0" encoding="utf-8"?>
<sst xmlns="http://schemas.openxmlformats.org/spreadsheetml/2006/main" count="1209" uniqueCount="147">
  <si>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</si>
  <si>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</si>
  <si>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</si>
  <si>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</si>
  <si>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</si>
  <si>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</si>
  <si>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</si>
  <si>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</si>
  <si>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</si>
  <si>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</si>
  <si>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</si>
  <si>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</si>
  <si>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</si>
  <si>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</si>
  <si>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</si>
  <si>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</si>
  <si>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</si>
  <si>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</si>
  <si>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</si>
  <si>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</si>
  <si>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</si>
  <si>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BEURT</t>
  </si>
  <si>
    <t>FREQ (DAGEN)</t>
  </si>
  <si>
    <t>OMSCHRIJVING</t>
  </si>
  <si>
    <t>EENHEID</t>
  </si>
  <si>
    <t>HOEVEELHEID /KEER</t>
  </si>
  <si>
    <t>PRIJS/ EENHEID (EURO)</t>
  </si>
  <si>
    <t>PRIJS/ KEER</t>
  </si>
  <si>
    <t>PRIJS/ JAAR</t>
  </si>
  <si>
    <t xml:space="preserve">WERKDAG             </t>
  </si>
  <si>
    <t>6000</t>
  </si>
  <si>
    <t>Afvalbak 35L</t>
  </si>
  <si>
    <t>prijs per stuk</t>
  </si>
  <si>
    <t>6001</t>
  </si>
  <si>
    <t>Afvalbak over de rand deksel open</t>
  </si>
  <si>
    <t>6010</t>
  </si>
  <si>
    <t>Handdoekrolautomaat (katoen)</t>
  </si>
  <si>
    <t>6011</t>
  </si>
  <si>
    <t>Handdoekautomaat (vouwpapier)</t>
  </si>
  <si>
    <t>6012</t>
  </si>
  <si>
    <t>Centerfeed/Papierroldispenser/wandbox midi</t>
  </si>
  <si>
    <t>6030</t>
  </si>
  <si>
    <t>Zeepdispenser voor foam 1L</t>
  </si>
  <si>
    <t>6031</t>
  </si>
  <si>
    <t>Zeepdispenser voor cremezeep 1L Food</t>
  </si>
  <si>
    <t>6032</t>
  </si>
  <si>
    <t>Zeepdispenser voor vloeibare zeep 1L</t>
  </si>
  <si>
    <t>6040</t>
  </si>
  <si>
    <t>Zeepdispenser voor Industriële zeep 2 Liter</t>
  </si>
  <si>
    <t>6051</t>
  </si>
  <si>
    <t>Alcohol dispenser 1 Liter Food</t>
  </si>
  <si>
    <t>6060</t>
  </si>
  <si>
    <t>Desinfectie dispenser 1 Liter met standaard</t>
  </si>
  <si>
    <t>6061</t>
  </si>
  <si>
    <t>Desinfectiegel dispenser 500 ml met standaard</t>
  </si>
  <si>
    <t>6062</t>
  </si>
  <si>
    <t>Dispenser tbv desinfectiegel 500 ml</t>
  </si>
  <si>
    <t>6070</t>
  </si>
  <si>
    <t>Toiletpapierautomaat met reserve rol</t>
  </si>
  <si>
    <t>6090</t>
  </si>
  <si>
    <t>Luchtverfrisser (automatisch)</t>
  </si>
  <si>
    <t>6100</t>
  </si>
  <si>
    <t>Hygieneboxen/Dames verband containers</t>
  </si>
  <si>
    <t>6110</t>
  </si>
  <si>
    <t>Medicon</t>
  </si>
  <si>
    <t>6160</t>
  </si>
  <si>
    <t>Toiletborstel garnituur met gesloten bovenkant open klapbaar</t>
  </si>
  <si>
    <t>6211</t>
  </si>
  <si>
    <t>Papieren handdoeken 2-laags vouw</t>
  </si>
  <si>
    <t>6220</t>
  </si>
  <si>
    <t>Toiletpapier 2 laags (doos 36 st)</t>
  </si>
  <si>
    <t>6240</t>
  </si>
  <si>
    <t>Midirol 2 laags</t>
  </si>
  <si>
    <t>6241</t>
  </si>
  <si>
    <t>Handdoekrol katoen/linnen wit</t>
  </si>
  <si>
    <t>6320</t>
  </si>
  <si>
    <t>Zeep handcreme reiniging 1L</t>
  </si>
  <si>
    <t>6337</t>
  </si>
  <si>
    <t>Alcohol Ehtades 1L</t>
  </si>
  <si>
    <t>6340</t>
  </si>
  <si>
    <t>Spray luchtverfrisser</t>
  </si>
  <si>
    <t>6500</t>
  </si>
  <si>
    <t>Schoonloopmat 115 cm bij 180 cm</t>
  </si>
  <si>
    <t>6501</t>
  </si>
  <si>
    <t>Schoonloopmat 150 cm bij 250 cm</t>
  </si>
  <si>
    <t>6502</t>
  </si>
  <si>
    <t>Schoonloopmat 85 cm bij  150 cm</t>
  </si>
  <si>
    <t>6503</t>
  </si>
  <si>
    <t>Schoonloopmat 85 cm bij  120 cm</t>
  </si>
  <si>
    <t>6600</t>
  </si>
  <si>
    <t>Handdoek</t>
  </si>
  <si>
    <t>6610</t>
  </si>
  <si>
    <t>Theedoek</t>
  </si>
  <si>
    <t>6620</t>
  </si>
  <si>
    <t>Glasdoek</t>
  </si>
  <si>
    <t xml:space="preserve">Totaal werkdag             </t>
  </si>
  <si>
    <t>Totaal leveringen excl. BTW</t>
  </si>
  <si>
    <t>DAGSOORT</t>
  </si>
  <si>
    <t>001 - Summa College - De Run, De Run 4250, Veldhoven</t>
  </si>
  <si>
    <t>werkdag</t>
  </si>
  <si>
    <t>Totaal 001 - Summa College - De Run, De Run 4250, Veldhoven</t>
  </si>
  <si>
    <t>006 - Summa College - Habsburglaan, Habsburglaan 1, Eindhoven</t>
  </si>
  <si>
    <t>Totaal 006 - Summa College - Habsburglaan, Habsburglaan 1, Eindhoven</t>
  </si>
  <si>
    <t>011 - Summa College - Sterrenlaan 4, Sterrenlaan 4, Eindhoven</t>
  </si>
  <si>
    <t>Totaal 011 - Summa College - Sterrenlaan 4, Sterrenlaan 4, Eindhoven</t>
  </si>
  <si>
    <t>012 - Summa College - Sterrenlaan 6, Sterrenlaan 6, Eindhoven</t>
  </si>
  <si>
    <t>Totaal 012 - Summa College - Sterrenlaan 6, Sterrenlaan 6, Eindhoven</t>
  </si>
  <si>
    <t>013 - Summa College - Sterrenlaan 8, Sterrenlaan 8, Eindhoven</t>
  </si>
  <si>
    <t>Totaal 013 - Summa College - Sterrenlaan 8, Sterrenlaan 8, Eindhoven</t>
  </si>
  <si>
    <t>014 - Summa College - Sterrenlaan 10, Sterrenlaan 10, Eindhoven</t>
  </si>
  <si>
    <t>Totaal 014 - Summa College - Sterrenlaan 10, Sterrenlaan 10, Eindhoven</t>
  </si>
  <si>
    <t>018 - Summa College - Vijfkamplaan, Vijfkamplaan 4, Eindhoven</t>
  </si>
  <si>
    <t>Totaal 018 - Summa College - Vijfkamplaan, Vijfkamplaan 4, Eindhoven</t>
  </si>
  <si>
    <t>019 - Summa College - Willen de Rijkelaan, Willem de Rijkelaan 3, Eindhoven</t>
  </si>
  <si>
    <t>Totaal 019 - Summa College - Willen de Rijkelaan, Willem de Rijkelaan 3, Eindhoven</t>
  </si>
  <si>
    <t>023 - Summa College - Limburglaan, Limburglaan 43, Vavo Limburglaan 41, Eindhoven</t>
  </si>
  <si>
    <t>Totaal 023 - Summa College - Limburglaan, Limburglaan 43, Vavo Limburglaan 41, Eindhoven</t>
  </si>
  <si>
    <t>024 - Summa College - De Tijvert, De Tijvert 2, Boxtel</t>
  </si>
  <si>
    <t>Totaal 024 - Summa College - De Tijvert, De Tijvert 2, Boxtel</t>
  </si>
  <si>
    <t>025 - Summa College - Kronehoefstraat, Kronehoefstraat 76, Eindhoven</t>
  </si>
  <si>
    <t>Totaal 025 - Summa College - Kronehoefstraat, Kronehoefstraat 76, Eindhoven</t>
  </si>
  <si>
    <t>028 - Summa College - De Blécourtstraat, De Blécourtstraat 1, Eindhoven</t>
  </si>
  <si>
    <t>Totaal 028 - Summa College - De Blécourtstraat, De Blécourtstraat 1, Eindhoven</t>
  </si>
  <si>
    <t>030 - Summa College Automotive, Croy 49, Eindhoven</t>
  </si>
  <si>
    <t>Totaal 030 - Summa College Automotive, Croy 49, Eindhoven</t>
  </si>
  <si>
    <t>033 - Summa College - Furkapas 1, Furkapas 1, Eindhoven</t>
  </si>
  <si>
    <t>Totaal 033 - Summa College - Furkapas 1, Furkapas 1, Eindhoven</t>
  </si>
  <si>
    <t>034 - Summa College - Vestdijk, Vestdijk 30, Eindhoven</t>
  </si>
  <si>
    <t>Totaal 034 - Summa College - Vestdijk, Vestdijk 30, Eindhoven</t>
  </si>
  <si>
    <t>035 - Summa College gebouw 55 (S2), Het Eeuwsel 2, Eindhoven</t>
  </si>
  <si>
    <t>Totaal 035 - Summa College gebouw 55 (S2), Het Eeuwsel 2, Eindhoven</t>
  </si>
  <si>
    <t>036 - Summa College - Ruysdaelbaan, Ruysdaelbaan 7, Eindhoven</t>
  </si>
  <si>
    <t>Totaal 036 - Summa College - Ruysdaelbaan, Ruysdaelbaan 7, Eindhoven</t>
  </si>
  <si>
    <t>037 - Summa College - Furkapas 4, Furkapas 4, Eindhoven</t>
  </si>
  <si>
    <t>Totaal 037 - Summa College - Furkapas 4, Furkapas 4, Eindhoven</t>
  </si>
  <si>
    <t xml:space="preserve">039 - Summa College tijdelijke huisvesting, Habsburglaan_limburglaan, </t>
  </si>
  <si>
    <t xml:space="preserve">Totaal 039 - Summa College tijdelijke huisvesting, Habsburglaan_limburglaan, </t>
  </si>
  <si>
    <t>040 - Summa College - Luchthavenweg, Luchthavenweg 21, Eindhoven</t>
  </si>
  <si>
    <t>Totaal 040 - Summa College - Luchthavenweg, Luchthavenweg 21, Eindhoven</t>
  </si>
  <si>
    <t>041 - Summa Automotive - 250, Automotive campus 250, Helmond</t>
  </si>
  <si>
    <t>Totaal 041 - Summa Automotive - 250, Automotive campus 250, Helmond</t>
  </si>
  <si>
    <t>Soort werk</t>
  </si>
  <si>
    <t>Uren per jaar uitvoering</t>
  </si>
  <si>
    <t>Uren hoogfrequent per jaar uitvoering</t>
  </si>
  <si>
    <t>Bedrag per jaar excl. BTW (euro)</t>
  </si>
  <si>
    <t>Leveringen (geschat)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</si>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</sst>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;_-@_-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49" fontId="0" fillId="3" borderId="5" xfId="0" applyNumberFormat="1" applyFill="1" applyBorder="1" applyAlignment="1">
      <alignment wrapText="1"/>
    </xf>
    <xf numFmtId="0" fontId="0" fillId="3" borderId="3" xfId="0" applyFill="1" applyBorder="1"/>
    <xf numFmtId="0" fontId="0" fillId="3" borderId="8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7" xfId="0" applyFill="1" applyBorder="1"/>
    <xf numFmtId="49" fontId="0" fillId="2" borderId="13" xfId="0" applyNumberFormat="1" applyFill="1" applyBorder="1"/>
    <xf numFmtId="1" fontId="0" fillId="2" borderId="13" xfId="0" applyNumberFormat="1" applyFill="1" applyBorder="1"/>
    <xf numFmtId="4" fontId="0" fillId="4" borderId="13" xfId="0" applyNumberFormat="1" applyFill="1" applyBorder="1" applyProtection="1">
      <protection locked="0"/>
    </xf>
    <xf numFmtId="164" fontId="0" fillId="0" borderId="13" xfId="0" applyNumberFormat="1" applyBorder="1" applyProtection="1">
      <protection locked="0"/>
    </xf>
    <xf numFmtId="164" fontId="0" fillId="2" borderId="13" xfId="0" applyNumberFormat="1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4" borderId="14" xfId="0" applyNumberFormat="1" applyFill="1" applyBorder="1" applyProtection="1">
      <protection locked="0"/>
    </xf>
    <xf numFmtId="164" fontId="0" fillId="0" borderId="14" xfId="0" applyNumberFormat="1" applyBorder="1" applyProtection="1">
      <protection locked="0"/>
    </xf>
    <xf numFmtId="164" fontId="0" fillId="2" borderId="14" xfId="0" applyNumberFormat="1" applyFill="1" applyBorder="1"/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4" borderId="15" xfId="0" applyNumberFormat="1" applyFill="1" applyBorder="1" applyProtection="1">
      <protection locked="0"/>
    </xf>
    <xf numFmtId="164" fontId="0" fillId="0" borderId="15" xfId="0" applyNumberFormat="1" applyBorder="1" applyProtection="1">
      <protection locked="0"/>
    </xf>
    <xf numFmtId="164" fontId="0" fillId="2" borderId="15" xfId="0" applyNumberFormat="1" applyFill="1" applyBorder="1"/>
    <xf numFmtId="49" fontId="0" fillId="3" borderId="9" xfId="0" applyNumberFormat="1" applyFill="1" applyBorder="1"/>
    <xf numFmtId="0" fontId="0" fillId="3" borderId="10" xfId="0" applyFill="1" applyBorder="1"/>
    <xf numFmtId="164" fontId="0" fillId="3" borderId="5" xfId="0" applyNumberFormat="1" applyFill="1" applyBorder="1"/>
    <xf numFmtId="0" fontId="0" fillId="3" borderId="9" xfId="0" applyFill="1" applyBorder="1" applyAlignment="1"/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9" fontId="0" fillId="3" borderId="9" xfId="0" applyNumberFormat="1" applyFill="1" applyBorder="1" applyAlignment="1"/>
    <xf numFmtId="4" fontId="0" fillId="3" borderId="5" xfId="0" applyNumberFormat="1" applyFill="1" applyBorder="1"/>
    <xf numFmtId="164" fontId="0" fillId="2" borderId="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CBD33-4383-488E-8600-ADBA4B7DBBF5}">
  <dimension ref="A1:B24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210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0.6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0.4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0.2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0.12380952380952381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5.7142857142857141E-2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2.8571428571428571E-2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1.9047619047619049E-2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1.4285714285714285E-2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9.5238095238095247E-3</v>
      </c>
    </row>
    <row r="24" spans="1:2" x14ac:dyDescent="0.2">
      <c r="A24" s="6" t="s">
        <v>20</v>
      </c>
      <c r="B24" s="7">
        <f>IF(A24="2½W",2.5/dagenperweek1,IF(RIGHT(A24,1)="W",VALUE(LEFT(A24,LEN(A24)-1))/dagenperweek1,IF(RIGHT(A24,1)="J",VALUE(LEFT(A24,LEN(A24)-1))/dagenperjaar1,"handmatig!")))</f>
        <v>4.7619047619047623E-3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6F9C3-F9FC-4B51-93FC-13214BB2AD44}">
  <dimension ref="A1:I40"/>
  <sheetViews>
    <sheetView tabSelected="1" workbookViewId="0">
      <selection activeCell="D32" sqref="D32"/>
    </sheetView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J.1: ",tabeltype," leveringen")</f>
        <v>Bijlage J.1: Invultabel leveringen</v>
      </c>
    </row>
    <row r="3" spans="1:9" ht="38.25" x14ac:dyDescent="0.2">
      <c r="A3" s="8" t="s">
        <v>21</v>
      </c>
      <c r="B3" s="8" t="s">
        <v>7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  <c r="H3" s="8" t="s">
        <v>27</v>
      </c>
      <c r="I3" s="8" t="s">
        <v>28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29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30</v>
      </c>
      <c r="B6" s="15" t="s">
        <v>15</v>
      </c>
      <c r="C6" s="16">
        <f>IF(ISBLANK(B6),0,IF(ISERROR(VALUE(B6)),VLOOKUP(B6,dagsoorttabel1,2,FALSE)*dagenperjaar1,VALUE(B6)))</f>
        <v>12</v>
      </c>
      <c r="D6" s="15" t="s">
        <v>31</v>
      </c>
      <c r="E6" s="15" t="s">
        <v>32</v>
      </c>
      <c r="F6" s="17">
        <v>48</v>
      </c>
      <c r="G6" s="18"/>
      <c r="H6" s="19">
        <f>IF(ISBLANK(F6),0,F6)*G6</f>
        <v>0</v>
      </c>
      <c r="I6" s="19">
        <f>C6*H6</f>
        <v>0</v>
      </c>
    </row>
    <row r="7" spans="1:9" x14ac:dyDescent="0.2">
      <c r="A7" s="20" t="s">
        <v>33</v>
      </c>
      <c r="B7" s="20" t="s">
        <v>15</v>
      </c>
      <c r="C7" s="21">
        <f>IF(ISBLANK(B7),0,IF(ISERROR(VALUE(B7)),VLOOKUP(B7,dagsoorttabel1,2,FALSE)*dagenperjaar1,VALUE(B7)))</f>
        <v>12</v>
      </c>
      <c r="D7" s="20" t="s">
        <v>34</v>
      </c>
      <c r="E7" s="20" t="s">
        <v>32</v>
      </c>
      <c r="F7" s="22">
        <v>18</v>
      </c>
      <c r="G7" s="23"/>
      <c r="H7" s="24">
        <f>IF(ISBLANK(F7),0,F7)*G7</f>
        <v>0</v>
      </c>
      <c r="I7" s="24">
        <f>C7*H7</f>
        <v>0</v>
      </c>
    </row>
    <row r="8" spans="1:9" x14ac:dyDescent="0.2">
      <c r="A8" s="20" t="s">
        <v>35</v>
      </c>
      <c r="B8" s="20" t="s">
        <v>15</v>
      </c>
      <c r="C8" s="21">
        <f>IF(ISBLANK(B8),0,IF(ISERROR(VALUE(B8)),VLOOKUP(B8,dagsoorttabel1,2,FALSE)*dagenperjaar1,VALUE(B8)))</f>
        <v>12</v>
      </c>
      <c r="D8" s="20" t="s">
        <v>36</v>
      </c>
      <c r="E8" s="20" t="s">
        <v>32</v>
      </c>
      <c r="F8" s="22">
        <v>362</v>
      </c>
      <c r="G8" s="23"/>
      <c r="H8" s="24">
        <f>IF(ISBLANK(F8),0,F8)*G8</f>
        <v>0</v>
      </c>
      <c r="I8" s="24">
        <f>C8*H8</f>
        <v>0</v>
      </c>
    </row>
    <row r="9" spans="1:9" x14ac:dyDescent="0.2">
      <c r="A9" s="20" t="s">
        <v>37</v>
      </c>
      <c r="B9" s="20" t="s">
        <v>15</v>
      </c>
      <c r="C9" s="21">
        <f>IF(ISBLANK(B9),0,IF(ISERROR(VALUE(B9)),VLOOKUP(B9,dagsoorttabel1,2,FALSE)*dagenperjaar1,VALUE(B9)))</f>
        <v>12</v>
      </c>
      <c r="D9" s="20" t="s">
        <v>38</v>
      </c>
      <c r="E9" s="20" t="s">
        <v>32</v>
      </c>
      <c r="F9" s="22">
        <v>120</v>
      </c>
      <c r="G9" s="23"/>
      <c r="H9" s="24">
        <f>IF(ISBLANK(F9),0,F9)*G9</f>
        <v>0</v>
      </c>
      <c r="I9" s="24">
        <f>C9*H9</f>
        <v>0</v>
      </c>
    </row>
    <row r="10" spans="1:9" x14ac:dyDescent="0.2">
      <c r="A10" s="20" t="s">
        <v>39</v>
      </c>
      <c r="B10" s="20" t="s">
        <v>15</v>
      </c>
      <c r="C10" s="21">
        <f>IF(ISBLANK(B10),0,IF(ISERROR(VALUE(B10)),VLOOKUP(B10,dagsoorttabel1,2,FALSE)*dagenperjaar1,VALUE(B10)))</f>
        <v>12</v>
      </c>
      <c r="D10" s="20" t="s">
        <v>40</v>
      </c>
      <c r="E10" s="20" t="s">
        <v>32</v>
      </c>
      <c r="F10" s="22">
        <v>34</v>
      </c>
      <c r="G10" s="23"/>
      <c r="H10" s="24">
        <f>IF(ISBLANK(F10),0,F10)*G10</f>
        <v>0</v>
      </c>
      <c r="I10" s="24">
        <f>C10*H10</f>
        <v>0</v>
      </c>
    </row>
    <row r="11" spans="1:9" x14ac:dyDescent="0.2">
      <c r="A11" s="20" t="s">
        <v>41</v>
      </c>
      <c r="B11" s="20" t="s">
        <v>15</v>
      </c>
      <c r="C11" s="21">
        <f>IF(ISBLANK(B11),0,IF(ISERROR(VALUE(B11)),VLOOKUP(B11,dagsoorttabel1,2,FALSE)*dagenperjaar1,VALUE(B11)))</f>
        <v>12</v>
      </c>
      <c r="D11" s="20" t="s">
        <v>42</v>
      </c>
      <c r="E11" s="20" t="s">
        <v>32</v>
      </c>
      <c r="F11" s="22">
        <v>348</v>
      </c>
      <c r="G11" s="23"/>
      <c r="H11" s="24">
        <f>IF(ISBLANK(F11),0,F11)*G11</f>
        <v>0</v>
      </c>
      <c r="I11" s="24">
        <f>C11*H11</f>
        <v>0</v>
      </c>
    </row>
    <row r="12" spans="1:9" x14ac:dyDescent="0.2">
      <c r="A12" s="20" t="s">
        <v>43</v>
      </c>
      <c r="B12" s="20" t="s">
        <v>15</v>
      </c>
      <c r="C12" s="21">
        <f>IF(ISBLANK(B12),0,IF(ISERROR(VALUE(B12)),VLOOKUP(B12,dagsoorttabel1,2,FALSE)*dagenperjaar1,VALUE(B12)))</f>
        <v>12</v>
      </c>
      <c r="D12" s="20" t="s">
        <v>44</v>
      </c>
      <c r="E12" s="20" t="s">
        <v>32</v>
      </c>
      <c r="F12" s="22">
        <v>73</v>
      </c>
      <c r="G12" s="23"/>
      <c r="H12" s="24">
        <f>IF(ISBLANK(F12),0,F12)*G12</f>
        <v>0</v>
      </c>
      <c r="I12" s="24">
        <f>C12*H12</f>
        <v>0</v>
      </c>
    </row>
    <row r="13" spans="1:9" x14ac:dyDescent="0.2">
      <c r="A13" s="20" t="s">
        <v>45</v>
      </c>
      <c r="B13" s="20" t="s">
        <v>15</v>
      </c>
      <c r="C13" s="21">
        <f>IF(ISBLANK(B13),0,IF(ISERROR(VALUE(B13)),VLOOKUP(B13,dagsoorttabel1,2,FALSE)*dagenperjaar1,VALUE(B13)))</f>
        <v>12</v>
      </c>
      <c r="D13" s="20" t="s">
        <v>46</v>
      </c>
      <c r="E13" s="20" t="s">
        <v>32</v>
      </c>
      <c r="F13" s="22">
        <v>7</v>
      </c>
      <c r="G13" s="23"/>
      <c r="H13" s="24">
        <f>IF(ISBLANK(F13),0,F13)*G13</f>
        <v>0</v>
      </c>
      <c r="I13" s="24">
        <f>C13*H13</f>
        <v>0</v>
      </c>
    </row>
    <row r="14" spans="1:9" x14ac:dyDescent="0.2">
      <c r="A14" s="20" t="s">
        <v>47</v>
      </c>
      <c r="B14" s="20" t="s">
        <v>15</v>
      </c>
      <c r="C14" s="21">
        <f>IF(ISBLANK(B14),0,IF(ISERROR(VALUE(B14)),VLOOKUP(B14,dagsoorttabel1,2,FALSE)*dagenperjaar1,VALUE(B14)))</f>
        <v>12</v>
      </c>
      <c r="D14" s="20" t="s">
        <v>48</v>
      </c>
      <c r="E14" s="20" t="s">
        <v>32</v>
      </c>
      <c r="F14" s="22">
        <v>7</v>
      </c>
      <c r="G14" s="23"/>
      <c r="H14" s="24">
        <f>IF(ISBLANK(F14),0,F14)*G14</f>
        <v>0</v>
      </c>
      <c r="I14" s="24">
        <f>C14*H14</f>
        <v>0</v>
      </c>
    </row>
    <row r="15" spans="1:9" x14ac:dyDescent="0.2">
      <c r="A15" s="20" t="s">
        <v>49</v>
      </c>
      <c r="B15" s="20" t="s">
        <v>15</v>
      </c>
      <c r="C15" s="21">
        <f>IF(ISBLANK(B15),0,IF(ISERROR(VALUE(B15)),VLOOKUP(B15,dagsoorttabel1,2,FALSE)*dagenperjaar1,VALUE(B15)))</f>
        <v>12</v>
      </c>
      <c r="D15" s="20" t="s">
        <v>50</v>
      </c>
      <c r="E15" s="20" t="s">
        <v>32</v>
      </c>
      <c r="F15" s="22">
        <v>53</v>
      </c>
      <c r="G15" s="23"/>
      <c r="H15" s="24">
        <f>IF(ISBLANK(F15),0,F15)*G15</f>
        <v>0</v>
      </c>
      <c r="I15" s="24">
        <f>C15*H15</f>
        <v>0</v>
      </c>
    </row>
    <row r="16" spans="1:9" x14ac:dyDescent="0.2">
      <c r="A16" s="20" t="s">
        <v>51</v>
      </c>
      <c r="B16" s="20" t="s">
        <v>15</v>
      </c>
      <c r="C16" s="21">
        <f>IF(ISBLANK(B16),0,IF(ISERROR(VALUE(B16)),VLOOKUP(B16,dagsoorttabel1,2,FALSE)*dagenperjaar1,VALUE(B16)))</f>
        <v>12</v>
      </c>
      <c r="D16" s="20" t="s">
        <v>52</v>
      </c>
      <c r="E16" s="20" t="s">
        <v>32</v>
      </c>
      <c r="F16" s="22">
        <v>6</v>
      </c>
      <c r="G16" s="23"/>
      <c r="H16" s="24">
        <f>IF(ISBLANK(F16),0,F16)*G16</f>
        <v>0</v>
      </c>
      <c r="I16" s="24">
        <f>C16*H16</f>
        <v>0</v>
      </c>
    </row>
    <row r="17" spans="1:9" x14ac:dyDescent="0.2">
      <c r="A17" s="20" t="s">
        <v>53</v>
      </c>
      <c r="B17" s="20" t="s">
        <v>15</v>
      </c>
      <c r="C17" s="21">
        <f>IF(ISBLANK(B17),0,IF(ISERROR(VALUE(B17)),VLOOKUP(B17,dagsoorttabel1,2,FALSE)*dagenperjaar1,VALUE(B17)))</f>
        <v>12</v>
      </c>
      <c r="D17" s="20" t="s">
        <v>54</v>
      </c>
      <c r="E17" s="20" t="s">
        <v>32</v>
      </c>
      <c r="F17" s="22">
        <v>50</v>
      </c>
      <c r="G17" s="23"/>
      <c r="H17" s="24">
        <f>IF(ISBLANK(F17),0,F17)*G17</f>
        <v>0</v>
      </c>
      <c r="I17" s="24">
        <f>C17*H17</f>
        <v>0</v>
      </c>
    </row>
    <row r="18" spans="1:9" x14ac:dyDescent="0.2">
      <c r="A18" s="20" t="s">
        <v>55</v>
      </c>
      <c r="B18" s="20" t="s">
        <v>15</v>
      </c>
      <c r="C18" s="21">
        <f>IF(ISBLANK(B18),0,IF(ISERROR(VALUE(B18)),VLOOKUP(B18,dagsoorttabel1,2,FALSE)*dagenperjaar1,VALUE(B18)))</f>
        <v>12</v>
      </c>
      <c r="D18" s="20" t="s">
        <v>56</v>
      </c>
      <c r="E18" s="20" t="s">
        <v>32</v>
      </c>
      <c r="F18" s="22">
        <v>8</v>
      </c>
      <c r="G18" s="23"/>
      <c r="H18" s="24">
        <f>IF(ISBLANK(F18),0,F18)*G18</f>
        <v>0</v>
      </c>
      <c r="I18" s="24">
        <f>C18*H18</f>
        <v>0</v>
      </c>
    </row>
    <row r="19" spans="1:9" x14ac:dyDescent="0.2">
      <c r="A19" s="20" t="s">
        <v>57</v>
      </c>
      <c r="B19" s="20" t="s">
        <v>15</v>
      </c>
      <c r="C19" s="21">
        <f>IF(ISBLANK(B19),0,IF(ISERROR(VALUE(B19)),VLOOKUP(B19,dagsoorttabel1,2,FALSE)*dagenperjaar1,VALUE(B19)))</f>
        <v>12</v>
      </c>
      <c r="D19" s="20" t="s">
        <v>58</v>
      </c>
      <c r="E19" s="20" t="s">
        <v>32</v>
      </c>
      <c r="F19" s="22">
        <v>530</v>
      </c>
      <c r="G19" s="23"/>
      <c r="H19" s="24">
        <f>IF(ISBLANK(F19),0,F19)*G19</f>
        <v>0</v>
      </c>
      <c r="I19" s="24">
        <f>C19*H19</f>
        <v>0</v>
      </c>
    </row>
    <row r="20" spans="1:9" x14ac:dyDescent="0.2">
      <c r="A20" s="20" t="s">
        <v>59</v>
      </c>
      <c r="B20" s="20" t="s">
        <v>15</v>
      </c>
      <c r="C20" s="21">
        <f>IF(ISBLANK(B20),0,IF(ISERROR(VALUE(B20)),VLOOKUP(B20,dagsoorttabel1,2,FALSE)*dagenperjaar1,VALUE(B20)))</f>
        <v>12</v>
      </c>
      <c r="D20" s="20" t="s">
        <v>60</v>
      </c>
      <c r="E20" s="20" t="s">
        <v>32</v>
      </c>
      <c r="F20" s="22">
        <v>407</v>
      </c>
      <c r="G20" s="23"/>
      <c r="H20" s="24">
        <f>IF(ISBLANK(F20),0,F20)*G20</f>
        <v>0</v>
      </c>
      <c r="I20" s="24">
        <f>C20*H20</f>
        <v>0</v>
      </c>
    </row>
    <row r="21" spans="1:9" x14ac:dyDescent="0.2">
      <c r="A21" s="20" t="s">
        <v>61</v>
      </c>
      <c r="B21" s="20" t="s">
        <v>15</v>
      </c>
      <c r="C21" s="21">
        <f>IF(ISBLANK(B21),0,IF(ISERROR(VALUE(B21)),VLOOKUP(B21,dagsoorttabel1,2,FALSE)*dagenperjaar1,VALUE(B21)))</f>
        <v>12</v>
      </c>
      <c r="D21" s="20" t="s">
        <v>62</v>
      </c>
      <c r="E21" s="20" t="s">
        <v>32</v>
      </c>
      <c r="F21" s="22">
        <v>339</v>
      </c>
      <c r="G21" s="23"/>
      <c r="H21" s="24">
        <f>IF(ISBLANK(F21),0,F21)*G21</f>
        <v>0</v>
      </c>
      <c r="I21" s="24">
        <f>C21*H21</f>
        <v>0</v>
      </c>
    </row>
    <row r="22" spans="1:9" x14ac:dyDescent="0.2">
      <c r="A22" s="20" t="s">
        <v>63</v>
      </c>
      <c r="B22" s="20" t="s">
        <v>15</v>
      </c>
      <c r="C22" s="21">
        <f>IF(ISBLANK(B22),0,IF(ISERROR(VALUE(B22)),VLOOKUP(B22,dagsoorttabel1,2,FALSE)*dagenperjaar1,VALUE(B22)))</f>
        <v>12</v>
      </c>
      <c r="D22" s="20" t="s">
        <v>64</v>
      </c>
      <c r="E22" s="20" t="s">
        <v>32</v>
      </c>
      <c r="F22" s="22">
        <v>3</v>
      </c>
      <c r="G22" s="23"/>
      <c r="H22" s="24">
        <f>IF(ISBLANK(F22),0,F22)*G22</f>
        <v>0</v>
      </c>
      <c r="I22" s="24">
        <f>C22*H22</f>
        <v>0</v>
      </c>
    </row>
    <row r="23" spans="1:9" x14ac:dyDescent="0.2">
      <c r="A23" s="20" t="s">
        <v>65</v>
      </c>
      <c r="B23" s="20" t="s">
        <v>20</v>
      </c>
      <c r="C23" s="21">
        <f>IF(ISBLANK(B23),0,IF(ISERROR(VALUE(B23)),VLOOKUP(B23,dagsoorttabel1,2,FALSE)*dagenperjaar1,VALUE(B23)))</f>
        <v>1</v>
      </c>
      <c r="D23" s="20" t="s">
        <v>66</v>
      </c>
      <c r="E23" s="20" t="s">
        <v>32</v>
      </c>
      <c r="F23" s="22">
        <v>19</v>
      </c>
      <c r="G23" s="23"/>
      <c r="H23" s="24">
        <f>IF(ISBLANK(F23),0,F23)*G23</f>
        <v>0</v>
      </c>
      <c r="I23" s="24">
        <f>C23*H23</f>
        <v>0</v>
      </c>
    </row>
    <row r="24" spans="1:9" x14ac:dyDescent="0.2">
      <c r="A24" s="20" t="s">
        <v>67</v>
      </c>
      <c r="B24" s="20" t="s">
        <v>15</v>
      </c>
      <c r="C24" s="21">
        <f>IF(ISBLANK(B24),0,IF(ISERROR(VALUE(B24)),VLOOKUP(B24,dagsoorttabel1,2,FALSE)*dagenperjaar1,VALUE(B24)))</f>
        <v>12</v>
      </c>
      <c r="D24" s="20" t="s">
        <v>68</v>
      </c>
      <c r="E24" s="20" t="s">
        <v>32</v>
      </c>
      <c r="F24" s="22">
        <v>54</v>
      </c>
      <c r="G24" s="23"/>
      <c r="H24" s="24">
        <f>IF(ISBLANK(F24),0,F24)*G24</f>
        <v>0</v>
      </c>
      <c r="I24" s="24">
        <f>C24*H24</f>
        <v>0</v>
      </c>
    </row>
    <row r="25" spans="1:9" x14ac:dyDescent="0.2">
      <c r="A25" s="20" t="s">
        <v>69</v>
      </c>
      <c r="B25" s="20" t="s">
        <v>15</v>
      </c>
      <c r="C25" s="21">
        <f>IF(ISBLANK(B25),0,IF(ISERROR(VALUE(B25)),VLOOKUP(B25,dagsoorttabel1,2,FALSE)*dagenperjaar1,VALUE(B25)))</f>
        <v>12</v>
      </c>
      <c r="D25" s="20" t="s">
        <v>70</v>
      </c>
      <c r="E25" s="20" t="s">
        <v>32</v>
      </c>
      <c r="F25" s="22">
        <v>46</v>
      </c>
      <c r="G25" s="23"/>
      <c r="H25" s="24">
        <f>IF(ISBLANK(F25),0,F25)*G25</f>
        <v>0</v>
      </c>
      <c r="I25" s="24">
        <f>C25*H25</f>
        <v>0</v>
      </c>
    </row>
    <row r="26" spans="1:9" x14ac:dyDescent="0.2">
      <c r="A26" s="20" t="s">
        <v>71</v>
      </c>
      <c r="B26" s="20" t="s">
        <v>15</v>
      </c>
      <c r="C26" s="21">
        <f>IF(ISBLANK(B26),0,IF(ISERROR(VALUE(B26)),VLOOKUP(B26,dagsoorttabel1,2,FALSE)*dagenperjaar1,VALUE(B26)))</f>
        <v>12</v>
      </c>
      <c r="D26" s="20" t="s">
        <v>72</v>
      </c>
      <c r="E26" s="20" t="s">
        <v>32</v>
      </c>
      <c r="F26" s="22">
        <v>67</v>
      </c>
      <c r="G26" s="23"/>
      <c r="H26" s="24">
        <f>IF(ISBLANK(F26),0,F26)*G26</f>
        <v>0</v>
      </c>
      <c r="I26" s="24">
        <f>C26*H26</f>
        <v>0</v>
      </c>
    </row>
    <row r="27" spans="1:9" x14ac:dyDescent="0.2">
      <c r="A27" s="20" t="s">
        <v>73</v>
      </c>
      <c r="B27" s="20" t="s">
        <v>15</v>
      </c>
      <c r="C27" s="21">
        <f>IF(ISBLANK(B27),0,IF(ISERROR(VALUE(B27)),VLOOKUP(B27,dagsoorttabel1,2,FALSE)*dagenperjaar1,VALUE(B27)))</f>
        <v>12</v>
      </c>
      <c r="D27" s="20" t="s">
        <v>74</v>
      </c>
      <c r="E27" s="20" t="s">
        <v>32</v>
      </c>
      <c r="F27" s="22">
        <v>50</v>
      </c>
      <c r="G27" s="23"/>
      <c r="H27" s="24">
        <f>IF(ISBLANK(F27),0,F27)*G27</f>
        <v>0</v>
      </c>
      <c r="I27" s="24">
        <f>C27*H27</f>
        <v>0</v>
      </c>
    </row>
    <row r="28" spans="1:9" x14ac:dyDescent="0.2">
      <c r="A28" s="20" t="s">
        <v>75</v>
      </c>
      <c r="B28" s="20" t="s">
        <v>15</v>
      </c>
      <c r="C28" s="21">
        <f>IF(ISBLANK(B28),0,IF(ISERROR(VALUE(B28)),VLOOKUP(B28,dagsoorttabel1,2,FALSE)*dagenperjaar1,VALUE(B28)))</f>
        <v>12</v>
      </c>
      <c r="D28" s="20" t="s">
        <v>76</v>
      </c>
      <c r="E28" s="20" t="s">
        <v>32</v>
      </c>
      <c r="F28" s="22">
        <v>38</v>
      </c>
      <c r="G28" s="23"/>
      <c r="H28" s="24">
        <f>IF(ISBLANK(F28),0,F28)*G28</f>
        <v>0</v>
      </c>
      <c r="I28" s="24">
        <f>C28*H28</f>
        <v>0</v>
      </c>
    </row>
    <row r="29" spans="1:9" x14ac:dyDescent="0.2">
      <c r="A29" s="20" t="s">
        <v>77</v>
      </c>
      <c r="B29" s="20" t="s">
        <v>15</v>
      </c>
      <c r="C29" s="21">
        <f>IF(ISBLANK(B29),0,IF(ISERROR(VALUE(B29)),VLOOKUP(B29,dagsoorttabel1,2,FALSE)*dagenperjaar1,VALUE(B29)))</f>
        <v>12</v>
      </c>
      <c r="D29" s="20" t="s">
        <v>78</v>
      </c>
      <c r="E29" s="20" t="s">
        <v>32</v>
      </c>
      <c r="F29" s="22">
        <v>254</v>
      </c>
      <c r="G29" s="23"/>
      <c r="H29" s="24">
        <f>IF(ISBLANK(F29),0,F29)*G29</f>
        <v>0</v>
      </c>
      <c r="I29" s="24">
        <f>C29*H29</f>
        <v>0</v>
      </c>
    </row>
    <row r="30" spans="1:9" x14ac:dyDescent="0.2">
      <c r="A30" s="20" t="s">
        <v>79</v>
      </c>
      <c r="B30" s="20" t="s">
        <v>15</v>
      </c>
      <c r="C30" s="21">
        <f>IF(ISBLANK(B30),0,IF(ISERROR(VALUE(B30)),VLOOKUP(B30,dagsoorttabel1,2,FALSE)*dagenperjaar1,VALUE(B30)))</f>
        <v>12</v>
      </c>
      <c r="D30" s="20" t="s">
        <v>80</v>
      </c>
      <c r="E30" s="20" t="s">
        <v>32</v>
      </c>
      <c r="F30" s="22">
        <v>28</v>
      </c>
      <c r="G30" s="23"/>
      <c r="H30" s="24">
        <f>IF(ISBLANK(F30),0,F30)*G30</f>
        <v>0</v>
      </c>
      <c r="I30" s="24">
        <f>C30*H30</f>
        <v>0</v>
      </c>
    </row>
    <row r="31" spans="1:9" x14ac:dyDescent="0.2">
      <c r="A31" s="20" t="s">
        <v>81</v>
      </c>
      <c r="B31" s="20" t="s">
        <v>15</v>
      </c>
      <c r="C31" s="21">
        <f>IF(ISBLANK(B31),0,IF(ISERROR(VALUE(B31)),VLOOKUP(B31,dagsoorttabel1,2,FALSE)*dagenperjaar1,VALUE(B31)))</f>
        <v>12</v>
      </c>
      <c r="D31" s="20" t="s">
        <v>82</v>
      </c>
      <c r="E31" s="20" t="s">
        <v>32</v>
      </c>
      <c r="F31" s="22">
        <v>18</v>
      </c>
      <c r="G31" s="23"/>
      <c r="H31" s="24">
        <f>IF(ISBLANK(F31),0,F31)*G31</f>
        <v>0</v>
      </c>
      <c r="I31" s="24">
        <f>C31*H31</f>
        <v>0</v>
      </c>
    </row>
    <row r="32" spans="1:9" x14ac:dyDescent="0.2">
      <c r="A32" s="20" t="s">
        <v>83</v>
      </c>
      <c r="B32" s="20" t="s">
        <v>15</v>
      </c>
      <c r="C32" s="21">
        <f>IF(ISBLANK(B32),0,IF(ISERROR(VALUE(B32)),VLOOKUP(B32,dagsoorttabel1,2,FALSE)*dagenperjaar1,VALUE(B32)))</f>
        <v>12</v>
      </c>
      <c r="D32" s="20" t="s">
        <v>84</v>
      </c>
      <c r="E32" s="20" t="s">
        <v>32</v>
      </c>
      <c r="F32" s="22">
        <v>9</v>
      </c>
      <c r="G32" s="23"/>
      <c r="H32" s="24">
        <f>IF(ISBLANK(F32),0,F32)*G32</f>
        <v>0</v>
      </c>
      <c r="I32" s="24">
        <f>C32*H32</f>
        <v>0</v>
      </c>
    </row>
    <row r="33" spans="1:9" x14ac:dyDescent="0.2">
      <c r="A33" s="20" t="s">
        <v>85</v>
      </c>
      <c r="B33" s="20" t="s">
        <v>15</v>
      </c>
      <c r="C33" s="21">
        <f>IF(ISBLANK(B33),0,IF(ISERROR(VALUE(B33)),VLOOKUP(B33,dagsoorttabel1,2,FALSE)*dagenperjaar1,VALUE(B33)))</f>
        <v>12</v>
      </c>
      <c r="D33" s="20" t="s">
        <v>86</v>
      </c>
      <c r="E33" s="20" t="s">
        <v>32</v>
      </c>
      <c r="F33" s="22">
        <v>3</v>
      </c>
      <c r="G33" s="23"/>
      <c r="H33" s="24">
        <f>IF(ISBLANK(F33),0,F33)*G33</f>
        <v>0</v>
      </c>
      <c r="I33" s="24">
        <f>C33*H33</f>
        <v>0</v>
      </c>
    </row>
    <row r="34" spans="1:9" x14ac:dyDescent="0.2">
      <c r="A34" s="20" t="s">
        <v>87</v>
      </c>
      <c r="B34" s="20" t="s">
        <v>15</v>
      </c>
      <c r="C34" s="21">
        <f>IF(ISBLANK(B34),0,IF(ISERROR(VALUE(B34)),VLOOKUP(B34,dagsoorttabel1,2,FALSE)*dagenperjaar1,VALUE(B34)))</f>
        <v>12</v>
      </c>
      <c r="D34" s="20" t="s">
        <v>88</v>
      </c>
      <c r="E34" s="20" t="s">
        <v>32</v>
      </c>
      <c r="F34" s="22">
        <v>1</v>
      </c>
      <c r="G34" s="23"/>
      <c r="H34" s="24">
        <f>IF(ISBLANK(F34),0,F34)*G34</f>
        <v>0</v>
      </c>
      <c r="I34" s="24">
        <f>C34*H34</f>
        <v>0</v>
      </c>
    </row>
    <row r="35" spans="1:9" x14ac:dyDescent="0.2">
      <c r="A35" s="20" t="s">
        <v>89</v>
      </c>
      <c r="B35" s="20" t="s">
        <v>15</v>
      </c>
      <c r="C35" s="21">
        <f>IF(ISBLANK(B35),0,IF(ISERROR(VALUE(B35)),VLOOKUP(B35,dagsoorttabel1,2,FALSE)*dagenperjaar1,VALUE(B35)))</f>
        <v>12</v>
      </c>
      <c r="D35" s="20" t="s">
        <v>90</v>
      </c>
      <c r="E35" s="20" t="s">
        <v>32</v>
      </c>
      <c r="F35" s="22">
        <v>40</v>
      </c>
      <c r="G35" s="23"/>
      <c r="H35" s="24">
        <f>IF(ISBLANK(F35),0,F35)*G35</f>
        <v>0</v>
      </c>
      <c r="I35" s="24">
        <f>C35*H35</f>
        <v>0</v>
      </c>
    </row>
    <row r="36" spans="1:9" x14ac:dyDescent="0.2">
      <c r="A36" s="20" t="s">
        <v>91</v>
      </c>
      <c r="B36" s="20" t="s">
        <v>15</v>
      </c>
      <c r="C36" s="21">
        <f>IF(ISBLANK(B36),0,IF(ISERROR(VALUE(B36)),VLOOKUP(B36,dagsoorttabel1,2,FALSE)*dagenperjaar1,VALUE(B36)))</f>
        <v>12</v>
      </c>
      <c r="D36" s="20" t="s">
        <v>92</v>
      </c>
      <c r="E36" s="20" t="s">
        <v>32</v>
      </c>
      <c r="F36" s="22">
        <v>286</v>
      </c>
      <c r="G36" s="23"/>
      <c r="H36" s="24">
        <f>IF(ISBLANK(F36),0,F36)*G36</f>
        <v>0</v>
      </c>
      <c r="I36" s="24">
        <f>C36*H36</f>
        <v>0</v>
      </c>
    </row>
    <row r="37" spans="1:9" x14ac:dyDescent="0.2">
      <c r="A37" s="25" t="s">
        <v>93</v>
      </c>
      <c r="B37" s="25" t="s">
        <v>15</v>
      </c>
      <c r="C37" s="26">
        <f>IF(ISBLANK(B37),0,IF(ISERROR(VALUE(B37)),VLOOKUP(B37,dagsoorttabel1,2,FALSE)*dagenperjaar1,VALUE(B37)))</f>
        <v>12</v>
      </c>
      <c r="D37" s="25" t="s">
        <v>94</v>
      </c>
      <c r="E37" s="25" t="s">
        <v>32</v>
      </c>
      <c r="F37" s="27">
        <v>40</v>
      </c>
      <c r="G37" s="28"/>
      <c r="H37" s="29">
        <f>IF(ISBLANK(F37),0,F37)*G37</f>
        <v>0</v>
      </c>
      <c r="I37" s="29">
        <f>C37*H37</f>
        <v>0</v>
      </c>
    </row>
    <row r="38" spans="1:9" x14ac:dyDescent="0.2">
      <c r="A38" s="30" t="s">
        <v>95</v>
      </c>
      <c r="B38" s="31"/>
      <c r="C38" s="31"/>
      <c r="D38" s="31"/>
      <c r="E38" s="31"/>
      <c r="F38" s="31"/>
      <c r="G38" s="31"/>
      <c r="H38" s="31"/>
      <c r="I38" s="32">
        <f>SUM(I6:I37)</f>
        <v>0</v>
      </c>
    </row>
    <row r="40" spans="1:9" x14ac:dyDescent="0.2">
      <c r="A40" s="30" t="s">
        <v>96</v>
      </c>
      <c r="B40" s="31"/>
      <c r="C40" s="31"/>
      <c r="D40" s="31"/>
      <c r="E40" s="31"/>
      <c r="F40" s="31"/>
      <c r="G40" s="31"/>
      <c r="H40" s="31"/>
      <c r="I40" s="32">
        <f>prijsjaarleveringen1</f>
        <v>0</v>
      </c>
    </row>
  </sheetData>
  <pageMargins left="0.7" right="0.7" top="0.75" bottom="0.75" header="0.3" footer="0.3"/>
  <pageSetup paperSize="9" scale="65" orientation="landscape" r:id="rId1"/>
  <headerFooter>
    <oddFooter>&amp;LSumma College EA 2022                                       &amp;ROpmaakdatum: 18-03-2022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B9B7E-33D3-4C05-A375-1369D88EAFA8}">
  <dimension ref="A1:J264"/>
  <sheetViews>
    <sheetView workbookViewId="0">
      <selection activeCell="E16" sqref="E16"/>
    </sheetView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11.625" customWidth="1"/>
    <col min="5" max="5" width="50.625" customWidth="1"/>
    <col min="6" max="7" width="14.625" customWidth="1"/>
    <col min="8" max="8" width="11.625" customWidth="1"/>
    <col min="9" max="9" width="12.625" customWidth="1"/>
    <col min="10" max="10" width="14.625" customWidth="1"/>
  </cols>
  <sheetData>
    <row r="1" spans="1:10" x14ac:dyDescent="0.2">
      <c r="A1" s="1" t="str">
        <f>CONCATENATE("Bijlage J.2: ",tabeltype," leveringen per locatie")</f>
        <v>Bijlage J.2: Invultabel leveringen per locatie</v>
      </c>
    </row>
    <row r="3" spans="1:10" ht="38.25" x14ac:dyDescent="0.2">
      <c r="A3" s="8" t="s">
        <v>21</v>
      </c>
      <c r="B3" s="8" t="s">
        <v>7</v>
      </c>
      <c r="C3" s="8" t="s">
        <v>22</v>
      </c>
      <c r="D3" s="8" t="s">
        <v>97</v>
      </c>
      <c r="E3" s="8" t="s">
        <v>23</v>
      </c>
      <c r="F3" s="8" t="s">
        <v>24</v>
      </c>
      <c r="G3" s="8" t="s">
        <v>25</v>
      </c>
      <c r="H3" s="8" t="s">
        <v>26</v>
      </c>
      <c r="I3" s="8" t="s">
        <v>27</v>
      </c>
      <c r="J3" s="8" t="s">
        <v>28</v>
      </c>
    </row>
    <row r="5" spans="1:10" x14ac:dyDescent="0.2">
      <c r="A5" s="33" t="s">
        <v>98</v>
      </c>
      <c r="B5" s="31"/>
      <c r="C5" s="31"/>
      <c r="D5" s="31"/>
      <c r="E5" s="31"/>
      <c r="F5" s="31"/>
      <c r="G5" s="31"/>
      <c r="H5" s="31"/>
      <c r="I5" s="31"/>
      <c r="J5" s="34"/>
    </row>
    <row r="6" spans="1:10" x14ac:dyDescent="0.2">
      <c r="A6" s="15" t="s">
        <v>30</v>
      </c>
      <c r="B6" s="15" t="s">
        <v>15</v>
      </c>
      <c r="C6" s="16">
        <f>IF(ISBLANK(B6),0,IF(ISERROR(VALUE(B6)),VLOOKUP(B6,dagsoorttabel1,2,FALSE)*dagenperjaar1,VALUE(B6)))</f>
        <v>12</v>
      </c>
      <c r="D6" s="15" t="s">
        <v>99</v>
      </c>
      <c r="E6" s="15" t="s">
        <v>31</v>
      </c>
      <c r="F6" s="15" t="s">
        <v>32</v>
      </c>
      <c r="G6" s="17">
        <v>2</v>
      </c>
      <c r="H6" s="35">
        <f>Leveringen!G6</f>
        <v>0</v>
      </c>
      <c r="I6" s="19">
        <f>IF(ISBLANK(G6),0,G6)*H6</f>
        <v>0</v>
      </c>
      <c r="J6" s="19">
        <f>C6*I6</f>
        <v>0</v>
      </c>
    </row>
    <row r="7" spans="1:10" x14ac:dyDescent="0.2">
      <c r="A7" s="20" t="s">
        <v>35</v>
      </c>
      <c r="B7" s="20" t="s">
        <v>15</v>
      </c>
      <c r="C7" s="21">
        <f>IF(ISBLANK(B7),0,IF(ISERROR(VALUE(B7)),VLOOKUP(B7,dagsoorttabel1,2,FALSE)*dagenperjaar1,VALUE(B7)))</f>
        <v>12</v>
      </c>
      <c r="D7" s="20" t="s">
        <v>99</v>
      </c>
      <c r="E7" s="20" t="s">
        <v>36</v>
      </c>
      <c r="F7" s="20" t="s">
        <v>32</v>
      </c>
      <c r="G7" s="22">
        <v>25</v>
      </c>
      <c r="H7" s="36">
        <f>Leveringen!G8</f>
        <v>0</v>
      </c>
      <c r="I7" s="24">
        <f>IF(ISBLANK(G7),0,G7)*H7</f>
        <v>0</v>
      </c>
      <c r="J7" s="24">
        <f>C7*I7</f>
        <v>0</v>
      </c>
    </row>
    <row r="8" spans="1:10" x14ac:dyDescent="0.2">
      <c r="A8" s="20" t="s">
        <v>37</v>
      </c>
      <c r="B8" s="20" t="s">
        <v>15</v>
      </c>
      <c r="C8" s="21">
        <f>IF(ISBLANK(B8),0,IF(ISERROR(VALUE(B8)),VLOOKUP(B8,dagsoorttabel1,2,FALSE)*dagenperjaar1,VALUE(B8)))</f>
        <v>12</v>
      </c>
      <c r="D8" s="20" t="s">
        <v>99</v>
      </c>
      <c r="E8" s="20" t="s">
        <v>38</v>
      </c>
      <c r="F8" s="20" t="s">
        <v>32</v>
      </c>
      <c r="G8" s="22">
        <v>2</v>
      </c>
      <c r="H8" s="36">
        <f>Leveringen!G9</f>
        <v>0</v>
      </c>
      <c r="I8" s="24">
        <f>IF(ISBLANK(G8),0,G8)*H8</f>
        <v>0</v>
      </c>
      <c r="J8" s="24">
        <f>C8*I8</f>
        <v>0</v>
      </c>
    </row>
    <row r="9" spans="1:10" x14ac:dyDescent="0.2">
      <c r="A9" s="20" t="s">
        <v>41</v>
      </c>
      <c r="B9" s="20" t="s">
        <v>15</v>
      </c>
      <c r="C9" s="21">
        <f>IF(ISBLANK(B9),0,IF(ISERROR(VALUE(B9)),VLOOKUP(B9,dagsoorttabel1,2,FALSE)*dagenperjaar1,VALUE(B9)))</f>
        <v>12</v>
      </c>
      <c r="D9" s="20" t="s">
        <v>99</v>
      </c>
      <c r="E9" s="20" t="s">
        <v>42</v>
      </c>
      <c r="F9" s="20" t="s">
        <v>32</v>
      </c>
      <c r="G9" s="22">
        <v>24</v>
      </c>
      <c r="H9" s="36">
        <f>Leveringen!G11</f>
        <v>0</v>
      </c>
      <c r="I9" s="24">
        <f>IF(ISBLANK(G9),0,G9)*H9</f>
        <v>0</v>
      </c>
      <c r="J9" s="24">
        <f>C9*I9</f>
        <v>0</v>
      </c>
    </row>
    <row r="10" spans="1:10" x14ac:dyDescent="0.2">
      <c r="A10" s="20" t="s">
        <v>47</v>
      </c>
      <c r="B10" s="20" t="s">
        <v>15</v>
      </c>
      <c r="C10" s="21">
        <f>IF(ISBLANK(B10),0,IF(ISERROR(VALUE(B10)),VLOOKUP(B10,dagsoorttabel1,2,FALSE)*dagenperjaar1,VALUE(B10)))</f>
        <v>12</v>
      </c>
      <c r="D10" s="20" t="s">
        <v>99</v>
      </c>
      <c r="E10" s="20" t="s">
        <v>48</v>
      </c>
      <c r="F10" s="20" t="s">
        <v>32</v>
      </c>
      <c r="G10" s="22">
        <v>1</v>
      </c>
      <c r="H10" s="36">
        <f>Leveringen!G14</f>
        <v>0</v>
      </c>
      <c r="I10" s="24">
        <f>IF(ISBLANK(G10),0,G10)*H10</f>
        <v>0</v>
      </c>
      <c r="J10" s="24">
        <f>C10*I10</f>
        <v>0</v>
      </c>
    </row>
    <row r="11" spans="1:10" x14ac:dyDescent="0.2">
      <c r="A11" s="20" t="s">
        <v>51</v>
      </c>
      <c r="B11" s="20" t="s">
        <v>15</v>
      </c>
      <c r="C11" s="21">
        <f>IF(ISBLANK(B11),0,IF(ISERROR(VALUE(B11)),VLOOKUP(B11,dagsoorttabel1,2,FALSE)*dagenperjaar1,VALUE(B11)))</f>
        <v>12</v>
      </c>
      <c r="D11" s="20" t="s">
        <v>99</v>
      </c>
      <c r="E11" s="20" t="s">
        <v>52</v>
      </c>
      <c r="F11" s="20" t="s">
        <v>32</v>
      </c>
      <c r="G11" s="22">
        <v>3</v>
      </c>
      <c r="H11" s="36">
        <f>Leveringen!G16</f>
        <v>0</v>
      </c>
      <c r="I11" s="24">
        <f>IF(ISBLANK(G11),0,G11)*H11</f>
        <v>0</v>
      </c>
      <c r="J11" s="24">
        <f>C11*I11</f>
        <v>0</v>
      </c>
    </row>
    <row r="12" spans="1:10" x14ac:dyDescent="0.2">
      <c r="A12" s="20" t="s">
        <v>53</v>
      </c>
      <c r="B12" s="20" t="s">
        <v>15</v>
      </c>
      <c r="C12" s="21">
        <f>IF(ISBLANK(B12),0,IF(ISERROR(VALUE(B12)),VLOOKUP(B12,dagsoorttabel1,2,FALSE)*dagenperjaar1,VALUE(B12)))</f>
        <v>12</v>
      </c>
      <c r="D12" s="20" t="s">
        <v>99</v>
      </c>
      <c r="E12" s="20" t="s">
        <v>54</v>
      </c>
      <c r="F12" s="20" t="s">
        <v>32</v>
      </c>
      <c r="G12" s="22">
        <v>3</v>
      </c>
      <c r="H12" s="36">
        <f>Leveringen!G17</f>
        <v>0</v>
      </c>
      <c r="I12" s="24">
        <f>IF(ISBLANK(G12),0,G12)*H12</f>
        <v>0</v>
      </c>
      <c r="J12" s="24">
        <f>C12*I12</f>
        <v>0</v>
      </c>
    </row>
    <row r="13" spans="1:10" x14ac:dyDescent="0.2">
      <c r="A13" s="20" t="s">
        <v>57</v>
      </c>
      <c r="B13" s="20" t="s">
        <v>15</v>
      </c>
      <c r="C13" s="21">
        <f>IF(ISBLANK(B13),0,IF(ISERROR(VALUE(B13)),VLOOKUP(B13,dagsoorttabel1,2,FALSE)*dagenperjaar1,VALUE(B13)))</f>
        <v>12</v>
      </c>
      <c r="D13" s="20" t="s">
        <v>99</v>
      </c>
      <c r="E13" s="20" t="s">
        <v>58</v>
      </c>
      <c r="F13" s="20" t="s">
        <v>32</v>
      </c>
      <c r="G13" s="22">
        <v>35</v>
      </c>
      <c r="H13" s="36">
        <f>Leveringen!G19</f>
        <v>0</v>
      </c>
      <c r="I13" s="24">
        <f>IF(ISBLANK(G13),0,G13)*H13</f>
        <v>0</v>
      </c>
      <c r="J13" s="24">
        <f>C13*I13</f>
        <v>0</v>
      </c>
    </row>
    <row r="14" spans="1:10" x14ac:dyDescent="0.2">
      <c r="A14" s="20" t="s">
        <v>59</v>
      </c>
      <c r="B14" s="20" t="s">
        <v>15</v>
      </c>
      <c r="C14" s="21">
        <f>IF(ISBLANK(B14),0,IF(ISERROR(VALUE(B14)),VLOOKUP(B14,dagsoorttabel1,2,FALSE)*dagenperjaar1,VALUE(B14)))</f>
        <v>12</v>
      </c>
      <c r="D14" s="20" t="s">
        <v>99</v>
      </c>
      <c r="E14" s="20" t="s">
        <v>60</v>
      </c>
      <c r="F14" s="20" t="s">
        <v>32</v>
      </c>
      <c r="G14" s="22">
        <v>35</v>
      </c>
      <c r="H14" s="36">
        <f>Leveringen!G20</f>
        <v>0</v>
      </c>
      <c r="I14" s="24">
        <f>IF(ISBLANK(G14),0,G14)*H14</f>
        <v>0</v>
      </c>
      <c r="J14" s="24">
        <f>C14*I14</f>
        <v>0</v>
      </c>
    </row>
    <row r="15" spans="1:10" x14ac:dyDescent="0.2">
      <c r="A15" s="20" t="s">
        <v>61</v>
      </c>
      <c r="B15" s="20" t="s">
        <v>15</v>
      </c>
      <c r="C15" s="21">
        <f>IF(ISBLANK(B15),0,IF(ISERROR(VALUE(B15)),VLOOKUP(B15,dagsoorttabel1,2,FALSE)*dagenperjaar1,VALUE(B15)))</f>
        <v>12</v>
      </c>
      <c r="D15" s="20" t="s">
        <v>99</v>
      </c>
      <c r="E15" s="20" t="s">
        <v>62</v>
      </c>
      <c r="F15" s="20" t="s">
        <v>32</v>
      </c>
      <c r="G15" s="22">
        <v>12</v>
      </c>
      <c r="H15" s="36">
        <f>Leveringen!G21</f>
        <v>0</v>
      </c>
      <c r="I15" s="24">
        <f>IF(ISBLANK(G15),0,G15)*H15</f>
        <v>0</v>
      </c>
      <c r="J15" s="24">
        <f>C15*I15</f>
        <v>0</v>
      </c>
    </row>
    <row r="16" spans="1:10" x14ac:dyDescent="0.2">
      <c r="A16" s="20" t="s">
        <v>81</v>
      </c>
      <c r="B16" s="20" t="s">
        <v>15</v>
      </c>
      <c r="C16" s="21">
        <f>IF(ISBLANK(B16),0,IF(ISERROR(VALUE(B16)),VLOOKUP(B16,dagsoorttabel1,2,FALSE)*dagenperjaar1,VALUE(B16)))</f>
        <v>12</v>
      </c>
      <c r="D16" s="20" t="s">
        <v>99</v>
      </c>
      <c r="E16" s="20" t="s">
        <v>82</v>
      </c>
      <c r="F16" s="20" t="s">
        <v>32</v>
      </c>
      <c r="G16" s="22">
        <v>1</v>
      </c>
      <c r="H16" s="36">
        <f>Leveringen!G31</f>
        <v>0</v>
      </c>
      <c r="I16" s="24">
        <f>IF(ISBLANK(G16),0,G16)*H16</f>
        <v>0</v>
      </c>
      <c r="J16" s="24">
        <f>C16*I16</f>
        <v>0</v>
      </c>
    </row>
    <row r="17" spans="1:10" x14ac:dyDescent="0.2">
      <c r="A17" s="25" t="s">
        <v>83</v>
      </c>
      <c r="B17" s="25" t="s">
        <v>15</v>
      </c>
      <c r="C17" s="26">
        <f>IF(ISBLANK(B17),0,IF(ISERROR(VALUE(B17)),VLOOKUP(B17,dagsoorttabel1,2,FALSE)*dagenperjaar1,VALUE(B17)))</f>
        <v>12</v>
      </c>
      <c r="D17" s="25" t="s">
        <v>99</v>
      </c>
      <c r="E17" s="25" t="s">
        <v>84</v>
      </c>
      <c r="F17" s="25" t="s">
        <v>32</v>
      </c>
      <c r="G17" s="27">
        <v>1</v>
      </c>
      <c r="H17" s="37">
        <f>Leveringen!G32</f>
        <v>0</v>
      </c>
      <c r="I17" s="29">
        <f>IF(ISBLANK(G17),0,G17)*H17</f>
        <v>0</v>
      </c>
      <c r="J17" s="29">
        <f>C17*I17</f>
        <v>0</v>
      </c>
    </row>
    <row r="18" spans="1:10" x14ac:dyDescent="0.2">
      <c r="A18" s="38" t="s">
        <v>100</v>
      </c>
      <c r="B18" s="31"/>
      <c r="C18" s="31"/>
      <c r="D18" s="31"/>
      <c r="E18" s="31"/>
      <c r="F18" s="31"/>
      <c r="G18" s="31"/>
      <c r="H18" s="31"/>
      <c r="I18" s="32">
        <f>SUM(I6:I17)</f>
        <v>0</v>
      </c>
      <c r="J18" s="32">
        <f>SUM(J6:J17)</f>
        <v>0</v>
      </c>
    </row>
    <row r="20" spans="1:10" x14ac:dyDescent="0.2">
      <c r="A20" s="33" t="s">
        <v>101</v>
      </c>
      <c r="B20" s="31"/>
      <c r="C20" s="31"/>
      <c r="D20" s="31"/>
      <c r="E20" s="31"/>
      <c r="F20" s="31"/>
      <c r="G20" s="31"/>
      <c r="H20" s="31"/>
      <c r="I20" s="31"/>
      <c r="J20" s="34"/>
    </row>
    <row r="21" spans="1:10" x14ac:dyDescent="0.2">
      <c r="A21" s="15" t="s">
        <v>35</v>
      </c>
      <c r="B21" s="15" t="s">
        <v>15</v>
      </c>
      <c r="C21" s="16">
        <f>IF(ISBLANK(B21),0,IF(ISERROR(VALUE(B21)),VLOOKUP(B21,dagsoorttabel1,2,FALSE)*dagenperjaar1,VALUE(B21)))</f>
        <v>12</v>
      </c>
      <c r="D21" s="15" t="s">
        <v>99</v>
      </c>
      <c r="E21" s="15" t="s">
        <v>36</v>
      </c>
      <c r="F21" s="15" t="s">
        <v>32</v>
      </c>
      <c r="G21" s="17">
        <v>8</v>
      </c>
      <c r="H21" s="35">
        <f>Leveringen!G8</f>
        <v>0</v>
      </c>
      <c r="I21" s="19">
        <f>IF(ISBLANK(G21),0,G21)*H21</f>
        <v>0</v>
      </c>
      <c r="J21" s="19">
        <f>C21*I21</f>
        <v>0</v>
      </c>
    </row>
    <row r="22" spans="1:10" x14ac:dyDescent="0.2">
      <c r="A22" s="20" t="s">
        <v>41</v>
      </c>
      <c r="B22" s="20" t="s">
        <v>15</v>
      </c>
      <c r="C22" s="21">
        <f>IF(ISBLANK(B22),0,IF(ISERROR(VALUE(B22)),VLOOKUP(B22,dagsoorttabel1,2,FALSE)*dagenperjaar1,VALUE(B22)))</f>
        <v>12</v>
      </c>
      <c r="D22" s="20" t="s">
        <v>99</v>
      </c>
      <c r="E22" s="20" t="s">
        <v>42</v>
      </c>
      <c r="F22" s="20" t="s">
        <v>32</v>
      </c>
      <c r="G22" s="22">
        <v>8</v>
      </c>
      <c r="H22" s="36">
        <f>Leveringen!G11</f>
        <v>0</v>
      </c>
      <c r="I22" s="24">
        <f>IF(ISBLANK(G22),0,G22)*H22</f>
        <v>0</v>
      </c>
      <c r="J22" s="24">
        <f>C22*I22</f>
        <v>0</v>
      </c>
    </row>
    <row r="23" spans="1:10" x14ac:dyDescent="0.2">
      <c r="A23" s="20" t="s">
        <v>53</v>
      </c>
      <c r="B23" s="20" t="s">
        <v>15</v>
      </c>
      <c r="C23" s="21">
        <f>IF(ISBLANK(B23),0,IF(ISERROR(VALUE(B23)),VLOOKUP(B23,dagsoorttabel1,2,FALSE)*dagenperjaar1,VALUE(B23)))</f>
        <v>12</v>
      </c>
      <c r="D23" s="20" t="s">
        <v>99</v>
      </c>
      <c r="E23" s="20" t="s">
        <v>54</v>
      </c>
      <c r="F23" s="20" t="s">
        <v>32</v>
      </c>
      <c r="G23" s="22">
        <v>4</v>
      </c>
      <c r="H23" s="36">
        <f>Leveringen!G17</f>
        <v>0</v>
      </c>
      <c r="I23" s="24">
        <f>IF(ISBLANK(G23),0,G23)*H23</f>
        <v>0</v>
      </c>
      <c r="J23" s="24">
        <f>C23*I23</f>
        <v>0</v>
      </c>
    </row>
    <row r="24" spans="1:10" x14ac:dyDescent="0.2">
      <c r="A24" s="20" t="s">
        <v>57</v>
      </c>
      <c r="B24" s="20" t="s">
        <v>15</v>
      </c>
      <c r="C24" s="21">
        <f>IF(ISBLANK(B24),0,IF(ISERROR(VALUE(B24)),VLOOKUP(B24,dagsoorttabel1,2,FALSE)*dagenperjaar1,VALUE(B24)))</f>
        <v>12</v>
      </c>
      <c r="D24" s="20" t="s">
        <v>99</v>
      </c>
      <c r="E24" s="20" t="s">
        <v>58</v>
      </c>
      <c r="F24" s="20" t="s">
        <v>32</v>
      </c>
      <c r="G24" s="22">
        <v>14</v>
      </c>
      <c r="H24" s="36">
        <f>Leveringen!G19</f>
        <v>0</v>
      </c>
      <c r="I24" s="24">
        <f>IF(ISBLANK(G24),0,G24)*H24</f>
        <v>0</v>
      </c>
      <c r="J24" s="24">
        <f>C24*I24</f>
        <v>0</v>
      </c>
    </row>
    <row r="25" spans="1:10" x14ac:dyDescent="0.2">
      <c r="A25" s="20" t="s">
        <v>59</v>
      </c>
      <c r="B25" s="20" t="s">
        <v>15</v>
      </c>
      <c r="C25" s="21">
        <f>IF(ISBLANK(B25),0,IF(ISERROR(VALUE(B25)),VLOOKUP(B25,dagsoorttabel1,2,FALSE)*dagenperjaar1,VALUE(B25)))</f>
        <v>12</v>
      </c>
      <c r="D25" s="20" t="s">
        <v>99</v>
      </c>
      <c r="E25" s="20" t="s">
        <v>60</v>
      </c>
      <c r="F25" s="20" t="s">
        <v>32</v>
      </c>
      <c r="G25" s="22">
        <v>17</v>
      </c>
      <c r="H25" s="36">
        <f>Leveringen!G20</f>
        <v>0</v>
      </c>
      <c r="I25" s="24">
        <f>IF(ISBLANK(G25),0,G25)*H25</f>
        <v>0</v>
      </c>
      <c r="J25" s="24">
        <f>C25*I25</f>
        <v>0</v>
      </c>
    </row>
    <row r="26" spans="1:10" x14ac:dyDescent="0.2">
      <c r="A26" s="20" t="s">
        <v>61</v>
      </c>
      <c r="B26" s="20" t="s">
        <v>15</v>
      </c>
      <c r="C26" s="21">
        <f>IF(ISBLANK(B26),0,IF(ISERROR(VALUE(B26)),VLOOKUP(B26,dagsoorttabel1,2,FALSE)*dagenperjaar1,VALUE(B26)))</f>
        <v>12</v>
      </c>
      <c r="D26" s="20" t="s">
        <v>99</v>
      </c>
      <c r="E26" s="20" t="s">
        <v>62</v>
      </c>
      <c r="F26" s="20" t="s">
        <v>32</v>
      </c>
      <c r="G26" s="22">
        <v>7</v>
      </c>
      <c r="H26" s="36">
        <f>Leveringen!G21</f>
        <v>0</v>
      </c>
      <c r="I26" s="24">
        <f>IF(ISBLANK(G26),0,G26)*H26</f>
        <v>0</v>
      </c>
      <c r="J26" s="24">
        <f>C26*I26</f>
        <v>0</v>
      </c>
    </row>
    <row r="27" spans="1:10" x14ac:dyDescent="0.2">
      <c r="A27" s="25" t="s">
        <v>83</v>
      </c>
      <c r="B27" s="25" t="s">
        <v>15</v>
      </c>
      <c r="C27" s="26">
        <f>IF(ISBLANK(B27),0,IF(ISERROR(VALUE(B27)),VLOOKUP(B27,dagsoorttabel1,2,FALSE)*dagenperjaar1,VALUE(B27)))</f>
        <v>12</v>
      </c>
      <c r="D27" s="25" t="s">
        <v>99</v>
      </c>
      <c r="E27" s="25" t="s">
        <v>84</v>
      </c>
      <c r="F27" s="25" t="s">
        <v>32</v>
      </c>
      <c r="G27" s="27">
        <v>1</v>
      </c>
      <c r="H27" s="37">
        <f>Leveringen!G32</f>
        <v>0</v>
      </c>
      <c r="I27" s="29">
        <f>IF(ISBLANK(G27),0,G27)*H27</f>
        <v>0</v>
      </c>
      <c r="J27" s="29">
        <f>C27*I27</f>
        <v>0</v>
      </c>
    </row>
    <row r="28" spans="1:10" x14ac:dyDescent="0.2">
      <c r="A28" s="38" t="s">
        <v>102</v>
      </c>
      <c r="B28" s="31"/>
      <c r="C28" s="31"/>
      <c r="D28" s="31"/>
      <c r="E28" s="31"/>
      <c r="F28" s="31"/>
      <c r="G28" s="31"/>
      <c r="H28" s="31"/>
      <c r="I28" s="32">
        <f>SUM(I21:I27)</f>
        <v>0</v>
      </c>
      <c r="J28" s="32">
        <f>SUM(J21:J27)</f>
        <v>0</v>
      </c>
    </row>
    <row r="30" spans="1:10" x14ac:dyDescent="0.2">
      <c r="A30" s="33" t="s">
        <v>103</v>
      </c>
      <c r="B30" s="31"/>
      <c r="C30" s="31"/>
      <c r="D30" s="31"/>
      <c r="E30" s="31"/>
      <c r="F30" s="31"/>
      <c r="G30" s="31"/>
      <c r="H30" s="31"/>
      <c r="I30" s="31"/>
      <c r="J30" s="34"/>
    </row>
    <row r="31" spans="1:10" x14ac:dyDescent="0.2">
      <c r="A31" s="15" t="s">
        <v>30</v>
      </c>
      <c r="B31" s="15" t="s">
        <v>15</v>
      </c>
      <c r="C31" s="16">
        <f>IF(ISBLANK(B31),0,IF(ISERROR(VALUE(B31)),VLOOKUP(B31,dagsoorttabel1,2,FALSE)*dagenperjaar1,VALUE(B31)))</f>
        <v>12</v>
      </c>
      <c r="D31" s="15" t="s">
        <v>99</v>
      </c>
      <c r="E31" s="15" t="s">
        <v>31</v>
      </c>
      <c r="F31" s="15" t="s">
        <v>32</v>
      </c>
      <c r="G31" s="17">
        <v>1</v>
      </c>
      <c r="H31" s="35">
        <f>Leveringen!G6</f>
        <v>0</v>
      </c>
      <c r="I31" s="19">
        <f>IF(ISBLANK(G31),0,G31)*H31</f>
        <v>0</v>
      </c>
      <c r="J31" s="19">
        <f>C31*I31</f>
        <v>0</v>
      </c>
    </row>
    <row r="32" spans="1:10" x14ac:dyDescent="0.2">
      <c r="A32" s="20" t="s">
        <v>35</v>
      </c>
      <c r="B32" s="20" t="s">
        <v>15</v>
      </c>
      <c r="C32" s="21">
        <f>IF(ISBLANK(B32),0,IF(ISERROR(VALUE(B32)),VLOOKUP(B32,dagsoorttabel1,2,FALSE)*dagenperjaar1,VALUE(B32)))</f>
        <v>12</v>
      </c>
      <c r="D32" s="20" t="s">
        <v>99</v>
      </c>
      <c r="E32" s="20" t="s">
        <v>36</v>
      </c>
      <c r="F32" s="20" t="s">
        <v>32</v>
      </c>
      <c r="G32" s="22">
        <v>18</v>
      </c>
      <c r="H32" s="36">
        <f>Leveringen!G8</f>
        <v>0</v>
      </c>
      <c r="I32" s="24">
        <f>IF(ISBLANK(G32),0,G32)*H32</f>
        <v>0</v>
      </c>
      <c r="J32" s="24">
        <f>C32*I32</f>
        <v>0</v>
      </c>
    </row>
    <row r="33" spans="1:10" x14ac:dyDescent="0.2">
      <c r="A33" s="20" t="s">
        <v>37</v>
      </c>
      <c r="B33" s="20" t="s">
        <v>15</v>
      </c>
      <c r="C33" s="21">
        <f>IF(ISBLANK(B33),0,IF(ISERROR(VALUE(B33)),VLOOKUP(B33,dagsoorttabel1,2,FALSE)*dagenperjaar1,VALUE(B33)))</f>
        <v>12</v>
      </c>
      <c r="D33" s="20" t="s">
        <v>99</v>
      </c>
      <c r="E33" s="20" t="s">
        <v>38</v>
      </c>
      <c r="F33" s="20" t="s">
        <v>32</v>
      </c>
      <c r="G33" s="22">
        <v>1</v>
      </c>
      <c r="H33" s="36">
        <f>Leveringen!G9</f>
        <v>0</v>
      </c>
      <c r="I33" s="24">
        <f>IF(ISBLANK(G33),0,G33)*H33</f>
        <v>0</v>
      </c>
      <c r="J33" s="24">
        <f>C33*I33</f>
        <v>0</v>
      </c>
    </row>
    <row r="34" spans="1:10" x14ac:dyDescent="0.2">
      <c r="A34" s="20" t="s">
        <v>41</v>
      </c>
      <c r="B34" s="20" t="s">
        <v>15</v>
      </c>
      <c r="C34" s="21">
        <f>IF(ISBLANK(B34),0,IF(ISERROR(VALUE(B34)),VLOOKUP(B34,dagsoorttabel1,2,FALSE)*dagenperjaar1,VALUE(B34)))</f>
        <v>12</v>
      </c>
      <c r="D34" s="20" t="s">
        <v>99</v>
      </c>
      <c r="E34" s="20" t="s">
        <v>42</v>
      </c>
      <c r="F34" s="20" t="s">
        <v>32</v>
      </c>
      <c r="G34" s="22">
        <v>25</v>
      </c>
      <c r="H34" s="36">
        <f>Leveringen!G11</f>
        <v>0</v>
      </c>
      <c r="I34" s="24">
        <f>IF(ISBLANK(G34),0,G34)*H34</f>
        <v>0</v>
      </c>
      <c r="J34" s="24">
        <f>C34*I34</f>
        <v>0</v>
      </c>
    </row>
    <row r="35" spans="1:10" x14ac:dyDescent="0.2">
      <c r="A35" s="20" t="s">
        <v>43</v>
      </c>
      <c r="B35" s="20" t="s">
        <v>15</v>
      </c>
      <c r="C35" s="21">
        <f>IF(ISBLANK(B35),0,IF(ISERROR(VALUE(B35)),VLOOKUP(B35,dagsoorttabel1,2,FALSE)*dagenperjaar1,VALUE(B35)))</f>
        <v>12</v>
      </c>
      <c r="D35" s="20" t="s">
        <v>99</v>
      </c>
      <c r="E35" s="20" t="s">
        <v>44</v>
      </c>
      <c r="F35" s="20" t="s">
        <v>32</v>
      </c>
      <c r="G35" s="22">
        <v>2</v>
      </c>
      <c r="H35" s="36">
        <f>Leveringen!G12</f>
        <v>0</v>
      </c>
      <c r="I35" s="24">
        <f>IF(ISBLANK(G35),0,G35)*H35</f>
        <v>0</v>
      </c>
      <c r="J35" s="24">
        <f>C35*I35</f>
        <v>0</v>
      </c>
    </row>
    <row r="36" spans="1:10" x14ac:dyDescent="0.2">
      <c r="A36" s="20" t="s">
        <v>53</v>
      </c>
      <c r="B36" s="20" t="s">
        <v>15</v>
      </c>
      <c r="C36" s="21">
        <f>IF(ISBLANK(B36),0,IF(ISERROR(VALUE(B36)),VLOOKUP(B36,dagsoorttabel1,2,FALSE)*dagenperjaar1,VALUE(B36)))</f>
        <v>12</v>
      </c>
      <c r="D36" s="20" t="s">
        <v>99</v>
      </c>
      <c r="E36" s="20" t="s">
        <v>54</v>
      </c>
      <c r="F36" s="20" t="s">
        <v>32</v>
      </c>
      <c r="G36" s="22">
        <v>3</v>
      </c>
      <c r="H36" s="36">
        <f>Leveringen!G17</f>
        <v>0</v>
      </c>
      <c r="I36" s="24">
        <f>IF(ISBLANK(G36),0,G36)*H36</f>
        <v>0</v>
      </c>
      <c r="J36" s="24">
        <f>C36*I36</f>
        <v>0</v>
      </c>
    </row>
    <row r="37" spans="1:10" x14ac:dyDescent="0.2">
      <c r="A37" s="20" t="s">
        <v>57</v>
      </c>
      <c r="B37" s="20" t="s">
        <v>15</v>
      </c>
      <c r="C37" s="21">
        <f>IF(ISBLANK(B37),0,IF(ISERROR(VALUE(B37)),VLOOKUP(B37,dagsoorttabel1,2,FALSE)*dagenperjaar1,VALUE(B37)))</f>
        <v>12</v>
      </c>
      <c r="D37" s="20" t="s">
        <v>99</v>
      </c>
      <c r="E37" s="20" t="s">
        <v>58</v>
      </c>
      <c r="F37" s="20" t="s">
        <v>32</v>
      </c>
      <c r="G37" s="22">
        <v>48</v>
      </c>
      <c r="H37" s="36">
        <f>Leveringen!G19</f>
        <v>0</v>
      </c>
      <c r="I37" s="24">
        <f>IF(ISBLANK(G37),0,G37)*H37</f>
        <v>0</v>
      </c>
      <c r="J37" s="24">
        <f>C37*I37</f>
        <v>0</v>
      </c>
    </row>
    <row r="38" spans="1:10" x14ac:dyDescent="0.2">
      <c r="A38" s="20" t="s">
        <v>59</v>
      </c>
      <c r="B38" s="20" t="s">
        <v>15</v>
      </c>
      <c r="C38" s="21">
        <f>IF(ISBLANK(B38),0,IF(ISERROR(VALUE(B38)),VLOOKUP(B38,dagsoorttabel1,2,FALSE)*dagenperjaar1,VALUE(B38)))</f>
        <v>12</v>
      </c>
      <c r="D38" s="20" t="s">
        <v>99</v>
      </c>
      <c r="E38" s="20" t="s">
        <v>60</v>
      </c>
      <c r="F38" s="20" t="s">
        <v>32</v>
      </c>
      <c r="G38" s="22">
        <v>16</v>
      </c>
      <c r="H38" s="36">
        <f>Leveringen!G20</f>
        <v>0</v>
      </c>
      <c r="I38" s="24">
        <f>IF(ISBLANK(G38),0,G38)*H38</f>
        <v>0</v>
      </c>
      <c r="J38" s="24">
        <f>C38*I38</f>
        <v>0</v>
      </c>
    </row>
    <row r="39" spans="1:10" x14ac:dyDescent="0.2">
      <c r="A39" s="20" t="s">
        <v>61</v>
      </c>
      <c r="B39" s="20" t="s">
        <v>15</v>
      </c>
      <c r="C39" s="21">
        <f>IF(ISBLANK(B39),0,IF(ISERROR(VALUE(B39)),VLOOKUP(B39,dagsoorttabel1,2,FALSE)*dagenperjaar1,VALUE(B39)))</f>
        <v>12</v>
      </c>
      <c r="D39" s="20" t="s">
        <v>99</v>
      </c>
      <c r="E39" s="20" t="s">
        <v>62</v>
      </c>
      <c r="F39" s="20" t="s">
        <v>32</v>
      </c>
      <c r="G39" s="22">
        <v>36</v>
      </c>
      <c r="H39" s="36">
        <f>Leveringen!G21</f>
        <v>0</v>
      </c>
      <c r="I39" s="24">
        <f>IF(ISBLANK(G39),0,G39)*H39</f>
        <v>0</v>
      </c>
      <c r="J39" s="24">
        <f>C39*I39</f>
        <v>0</v>
      </c>
    </row>
    <row r="40" spans="1:10" x14ac:dyDescent="0.2">
      <c r="A40" s="20" t="s">
        <v>63</v>
      </c>
      <c r="B40" s="20" t="s">
        <v>15</v>
      </c>
      <c r="C40" s="21">
        <f>IF(ISBLANK(B40),0,IF(ISERROR(VALUE(B40)),VLOOKUP(B40,dagsoorttabel1,2,FALSE)*dagenperjaar1,VALUE(B40)))</f>
        <v>12</v>
      </c>
      <c r="D40" s="20" t="s">
        <v>99</v>
      </c>
      <c r="E40" s="20" t="s">
        <v>64</v>
      </c>
      <c r="F40" s="20" t="s">
        <v>32</v>
      </c>
      <c r="G40" s="22">
        <v>1</v>
      </c>
      <c r="H40" s="36">
        <f>Leveringen!G22</f>
        <v>0</v>
      </c>
      <c r="I40" s="24">
        <f>IF(ISBLANK(G40),0,G40)*H40</f>
        <v>0</v>
      </c>
      <c r="J40" s="24">
        <f>C40*I40</f>
        <v>0</v>
      </c>
    </row>
    <row r="41" spans="1:10" x14ac:dyDescent="0.2">
      <c r="A41" s="20" t="s">
        <v>83</v>
      </c>
      <c r="B41" s="20" t="s">
        <v>15</v>
      </c>
      <c r="C41" s="21">
        <f>IF(ISBLANK(B41),0,IF(ISERROR(VALUE(B41)),VLOOKUP(B41,dagsoorttabel1,2,FALSE)*dagenperjaar1,VALUE(B41)))</f>
        <v>12</v>
      </c>
      <c r="D41" s="20" t="s">
        <v>99</v>
      </c>
      <c r="E41" s="20" t="s">
        <v>84</v>
      </c>
      <c r="F41" s="20" t="s">
        <v>32</v>
      </c>
      <c r="G41" s="22">
        <v>1</v>
      </c>
      <c r="H41" s="36">
        <f>Leveringen!G32</f>
        <v>0</v>
      </c>
      <c r="I41" s="24">
        <f>IF(ISBLANK(G41),0,G41)*H41</f>
        <v>0</v>
      </c>
      <c r="J41" s="24">
        <f>C41*I41</f>
        <v>0</v>
      </c>
    </row>
    <row r="42" spans="1:10" x14ac:dyDescent="0.2">
      <c r="A42" s="25" t="s">
        <v>91</v>
      </c>
      <c r="B42" s="25" t="s">
        <v>15</v>
      </c>
      <c r="C42" s="26">
        <f>IF(ISBLANK(B42),0,IF(ISERROR(VALUE(B42)),VLOOKUP(B42,dagsoorttabel1,2,FALSE)*dagenperjaar1,VALUE(B42)))</f>
        <v>12</v>
      </c>
      <c r="D42" s="25" t="s">
        <v>99</v>
      </c>
      <c r="E42" s="25" t="s">
        <v>92</v>
      </c>
      <c r="F42" s="25" t="s">
        <v>32</v>
      </c>
      <c r="G42" s="27">
        <v>20</v>
      </c>
      <c r="H42" s="37">
        <f>Leveringen!G36</f>
        <v>0</v>
      </c>
      <c r="I42" s="29">
        <f>IF(ISBLANK(G42),0,G42)*H42</f>
        <v>0</v>
      </c>
      <c r="J42" s="29">
        <f>C42*I42</f>
        <v>0</v>
      </c>
    </row>
    <row r="43" spans="1:10" x14ac:dyDescent="0.2">
      <c r="A43" s="38" t="s">
        <v>104</v>
      </c>
      <c r="B43" s="31"/>
      <c r="C43" s="31"/>
      <c r="D43" s="31"/>
      <c r="E43" s="31"/>
      <c r="F43" s="31"/>
      <c r="G43" s="31"/>
      <c r="H43" s="31"/>
      <c r="I43" s="32">
        <f>SUM(I31:I42)</f>
        <v>0</v>
      </c>
      <c r="J43" s="32">
        <f>SUM(J31:J42)</f>
        <v>0</v>
      </c>
    </row>
    <row r="45" spans="1:10" x14ac:dyDescent="0.2">
      <c r="A45" s="33" t="s">
        <v>105</v>
      </c>
      <c r="B45" s="31"/>
      <c r="C45" s="31"/>
      <c r="D45" s="31"/>
      <c r="E45" s="31"/>
      <c r="F45" s="31"/>
      <c r="G45" s="31"/>
      <c r="H45" s="31"/>
      <c r="I45" s="31"/>
      <c r="J45" s="34"/>
    </row>
    <row r="46" spans="1:10" x14ac:dyDescent="0.2">
      <c r="A46" s="15" t="s">
        <v>35</v>
      </c>
      <c r="B46" s="15" t="s">
        <v>15</v>
      </c>
      <c r="C46" s="16">
        <f>IF(ISBLANK(B46),0,IF(ISERROR(VALUE(B46)),VLOOKUP(B46,dagsoorttabel1,2,FALSE)*dagenperjaar1,VALUE(B46)))</f>
        <v>12</v>
      </c>
      <c r="D46" s="15" t="s">
        <v>99</v>
      </c>
      <c r="E46" s="15" t="s">
        <v>36</v>
      </c>
      <c r="F46" s="15" t="s">
        <v>32</v>
      </c>
      <c r="G46" s="17">
        <v>24</v>
      </c>
      <c r="H46" s="35">
        <f>Leveringen!G8</f>
        <v>0</v>
      </c>
      <c r="I46" s="19">
        <f>IF(ISBLANK(G46),0,G46)*H46</f>
        <v>0</v>
      </c>
      <c r="J46" s="19">
        <f>C46*I46</f>
        <v>0</v>
      </c>
    </row>
    <row r="47" spans="1:10" x14ac:dyDescent="0.2">
      <c r="A47" s="20" t="s">
        <v>37</v>
      </c>
      <c r="B47" s="20" t="s">
        <v>15</v>
      </c>
      <c r="C47" s="21">
        <f>IF(ISBLANK(B47),0,IF(ISERROR(VALUE(B47)),VLOOKUP(B47,dagsoorttabel1,2,FALSE)*dagenperjaar1,VALUE(B47)))</f>
        <v>12</v>
      </c>
      <c r="D47" s="20" t="s">
        <v>99</v>
      </c>
      <c r="E47" s="20" t="s">
        <v>38</v>
      </c>
      <c r="F47" s="20" t="s">
        <v>32</v>
      </c>
      <c r="G47" s="22">
        <v>6</v>
      </c>
      <c r="H47" s="36">
        <f>Leveringen!G9</f>
        <v>0</v>
      </c>
      <c r="I47" s="24">
        <f>IF(ISBLANK(G47),0,G47)*H47</f>
        <v>0</v>
      </c>
      <c r="J47" s="24">
        <f>C47*I47</f>
        <v>0</v>
      </c>
    </row>
    <row r="48" spans="1:10" x14ac:dyDescent="0.2">
      <c r="A48" s="20" t="s">
        <v>41</v>
      </c>
      <c r="B48" s="20" t="s">
        <v>15</v>
      </c>
      <c r="C48" s="21">
        <f>IF(ISBLANK(B48),0,IF(ISERROR(VALUE(B48)),VLOOKUP(B48,dagsoorttabel1,2,FALSE)*dagenperjaar1,VALUE(B48)))</f>
        <v>12</v>
      </c>
      <c r="D48" s="20" t="s">
        <v>99</v>
      </c>
      <c r="E48" s="20" t="s">
        <v>42</v>
      </c>
      <c r="F48" s="20" t="s">
        <v>32</v>
      </c>
      <c r="G48" s="22">
        <v>26</v>
      </c>
      <c r="H48" s="36">
        <f>Leveringen!G11</f>
        <v>0</v>
      </c>
      <c r="I48" s="24">
        <f>IF(ISBLANK(G48),0,G48)*H48</f>
        <v>0</v>
      </c>
      <c r="J48" s="24">
        <f>C48*I48</f>
        <v>0</v>
      </c>
    </row>
    <row r="49" spans="1:10" x14ac:dyDescent="0.2">
      <c r="A49" s="20" t="s">
        <v>53</v>
      </c>
      <c r="B49" s="20" t="s">
        <v>15</v>
      </c>
      <c r="C49" s="21">
        <f>IF(ISBLANK(B49),0,IF(ISERROR(VALUE(B49)),VLOOKUP(B49,dagsoorttabel1,2,FALSE)*dagenperjaar1,VALUE(B49)))</f>
        <v>12</v>
      </c>
      <c r="D49" s="20" t="s">
        <v>99</v>
      </c>
      <c r="E49" s="20" t="s">
        <v>54</v>
      </c>
      <c r="F49" s="20" t="s">
        <v>32</v>
      </c>
      <c r="G49" s="22">
        <v>4</v>
      </c>
      <c r="H49" s="36">
        <f>Leveringen!G17</f>
        <v>0</v>
      </c>
      <c r="I49" s="24">
        <f>IF(ISBLANK(G49),0,G49)*H49</f>
        <v>0</v>
      </c>
      <c r="J49" s="24">
        <f>C49*I49</f>
        <v>0</v>
      </c>
    </row>
    <row r="50" spans="1:10" x14ac:dyDescent="0.2">
      <c r="A50" s="20" t="s">
        <v>57</v>
      </c>
      <c r="B50" s="20" t="s">
        <v>15</v>
      </c>
      <c r="C50" s="21">
        <f>IF(ISBLANK(B50),0,IF(ISERROR(VALUE(B50)),VLOOKUP(B50,dagsoorttabel1,2,FALSE)*dagenperjaar1,VALUE(B50)))</f>
        <v>12</v>
      </c>
      <c r="D50" s="20" t="s">
        <v>99</v>
      </c>
      <c r="E50" s="20" t="s">
        <v>58</v>
      </c>
      <c r="F50" s="20" t="s">
        <v>32</v>
      </c>
      <c r="G50" s="22">
        <v>31</v>
      </c>
      <c r="H50" s="36">
        <f>Leveringen!G19</f>
        <v>0</v>
      </c>
      <c r="I50" s="24">
        <f>IF(ISBLANK(G50),0,G50)*H50</f>
        <v>0</v>
      </c>
      <c r="J50" s="24">
        <f>C50*I50</f>
        <v>0</v>
      </c>
    </row>
    <row r="51" spans="1:10" x14ac:dyDescent="0.2">
      <c r="A51" s="20" t="s">
        <v>59</v>
      </c>
      <c r="B51" s="20" t="s">
        <v>15</v>
      </c>
      <c r="C51" s="21">
        <f>IF(ISBLANK(B51),0,IF(ISERROR(VALUE(B51)),VLOOKUP(B51,dagsoorttabel1,2,FALSE)*dagenperjaar1,VALUE(B51)))</f>
        <v>12</v>
      </c>
      <c r="D51" s="20" t="s">
        <v>99</v>
      </c>
      <c r="E51" s="20" t="s">
        <v>60</v>
      </c>
      <c r="F51" s="20" t="s">
        <v>32</v>
      </c>
      <c r="G51" s="22">
        <v>12</v>
      </c>
      <c r="H51" s="36">
        <f>Leveringen!G20</f>
        <v>0</v>
      </c>
      <c r="I51" s="24">
        <f>IF(ISBLANK(G51),0,G51)*H51</f>
        <v>0</v>
      </c>
      <c r="J51" s="24">
        <f>C51*I51</f>
        <v>0</v>
      </c>
    </row>
    <row r="52" spans="1:10" x14ac:dyDescent="0.2">
      <c r="A52" s="20" t="s">
        <v>61</v>
      </c>
      <c r="B52" s="20" t="s">
        <v>15</v>
      </c>
      <c r="C52" s="21">
        <f>IF(ISBLANK(B52),0,IF(ISERROR(VALUE(B52)),VLOOKUP(B52,dagsoorttabel1,2,FALSE)*dagenperjaar1,VALUE(B52)))</f>
        <v>12</v>
      </c>
      <c r="D52" s="20" t="s">
        <v>99</v>
      </c>
      <c r="E52" s="20" t="s">
        <v>62</v>
      </c>
      <c r="F52" s="20" t="s">
        <v>32</v>
      </c>
      <c r="G52" s="22">
        <v>20</v>
      </c>
      <c r="H52" s="36">
        <f>Leveringen!G21</f>
        <v>0</v>
      </c>
      <c r="I52" s="24">
        <f>IF(ISBLANK(G52),0,G52)*H52</f>
        <v>0</v>
      </c>
      <c r="J52" s="24">
        <f>C52*I52</f>
        <v>0</v>
      </c>
    </row>
    <row r="53" spans="1:10" x14ac:dyDescent="0.2">
      <c r="A53" s="25" t="s">
        <v>91</v>
      </c>
      <c r="B53" s="25" t="s">
        <v>15</v>
      </c>
      <c r="C53" s="26">
        <f>IF(ISBLANK(B53),0,IF(ISERROR(VALUE(B53)),VLOOKUP(B53,dagsoorttabel1,2,FALSE)*dagenperjaar1,VALUE(B53)))</f>
        <v>12</v>
      </c>
      <c r="D53" s="25" t="s">
        <v>99</v>
      </c>
      <c r="E53" s="25" t="s">
        <v>92</v>
      </c>
      <c r="F53" s="25" t="s">
        <v>32</v>
      </c>
      <c r="G53" s="27">
        <v>30</v>
      </c>
      <c r="H53" s="37">
        <f>Leveringen!G36</f>
        <v>0</v>
      </c>
      <c r="I53" s="29">
        <f>IF(ISBLANK(G53),0,G53)*H53</f>
        <v>0</v>
      </c>
      <c r="J53" s="29">
        <f>C53*I53</f>
        <v>0</v>
      </c>
    </row>
    <row r="54" spans="1:10" x14ac:dyDescent="0.2">
      <c r="A54" s="38" t="s">
        <v>106</v>
      </c>
      <c r="B54" s="31"/>
      <c r="C54" s="31"/>
      <c r="D54" s="31"/>
      <c r="E54" s="31"/>
      <c r="F54" s="31"/>
      <c r="G54" s="31"/>
      <c r="H54" s="31"/>
      <c r="I54" s="32">
        <f>SUM(I46:I53)</f>
        <v>0</v>
      </c>
      <c r="J54" s="32">
        <f>SUM(J46:J53)</f>
        <v>0</v>
      </c>
    </row>
    <row r="56" spans="1:10" x14ac:dyDescent="0.2">
      <c r="A56" s="33" t="s">
        <v>107</v>
      </c>
      <c r="B56" s="31"/>
      <c r="C56" s="31"/>
      <c r="D56" s="31"/>
      <c r="E56" s="31"/>
      <c r="F56" s="31"/>
      <c r="G56" s="31"/>
      <c r="H56" s="31"/>
      <c r="I56" s="31"/>
      <c r="J56" s="34"/>
    </row>
    <row r="57" spans="1:10" x14ac:dyDescent="0.2">
      <c r="A57" s="15" t="s">
        <v>30</v>
      </c>
      <c r="B57" s="15" t="s">
        <v>15</v>
      </c>
      <c r="C57" s="16">
        <f>IF(ISBLANK(B57),0,IF(ISERROR(VALUE(B57)),VLOOKUP(B57,dagsoorttabel1,2,FALSE)*dagenperjaar1,VALUE(B57)))</f>
        <v>12</v>
      </c>
      <c r="D57" s="15" t="s">
        <v>99</v>
      </c>
      <c r="E57" s="15" t="s">
        <v>31</v>
      </c>
      <c r="F57" s="15" t="s">
        <v>32</v>
      </c>
      <c r="G57" s="17">
        <v>35</v>
      </c>
      <c r="H57" s="35">
        <f>Leveringen!G6</f>
        <v>0</v>
      </c>
      <c r="I57" s="19">
        <f>IF(ISBLANK(G57),0,G57)*H57</f>
        <v>0</v>
      </c>
      <c r="J57" s="19">
        <f>C57*I57</f>
        <v>0</v>
      </c>
    </row>
    <row r="58" spans="1:10" x14ac:dyDescent="0.2">
      <c r="A58" s="20" t="s">
        <v>35</v>
      </c>
      <c r="B58" s="20" t="s">
        <v>15</v>
      </c>
      <c r="C58" s="21">
        <f>IF(ISBLANK(B58),0,IF(ISERROR(VALUE(B58)),VLOOKUP(B58,dagsoorttabel1,2,FALSE)*dagenperjaar1,VALUE(B58)))</f>
        <v>12</v>
      </c>
      <c r="D58" s="20" t="s">
        <v>99</v>
      </c>
      <c r="E58" s="20" t="s">
        <v>36</v>
      </c>
      <c r="F58" s="20" t="s">
        <v>32</v>
      </c>
      <c r="G58" s="22">
        <v>18</v>
      </c>
      <c r="H58" s="36">
        <f>Leveringen!G8</f>
        <v>0</v>
      </c>
      <c r="I58" s="24">
        <f>IF(ISBLANK(G58),0,G58)*H58</f>
        <v>0</v>
      </c>
      <c r="J58" s="24">
        <f>C58*I58</f>
        <v>0</v>
      </c>
    </row>
    <row r="59" spans="1:10" x14ac:dyDescent="0.2">
      <c r="A59" s="20" t="s">
        <v>37</v>
      </c>
      <c r="B59" s="20" t="s">
        <v>15</v>
      </c>
      <c r="C59" s="21">
        <f>IF(ISBLANK(B59),0,IF(ISERROR(VALUE(B59)),VLOOKUP(B59,dagsoorttabel1,2,FALSE)*dagenperjaar1,VALUE(B59)))</f>
        <v>12</v>
      </c>
      <c r="D59" s="20" t="s">
        <v>99</v>
      </c>
      <c r="E59" s="20" t="s">
        <v>38</v>
      </c>
      <c r="F59" s="20" t="s">
        <v>32</v>
      </c>
      <c r="G59" s="22">
        <v>1</v>
      </c>
      <c r="H59" s="36">
        <f>Leveringen!G9</f>
        <v>0</v>
      </c>
      <c r="I59" s="24">
        <f>IF(ISBLANK(G59),0,G59)*H59</f>
        <v>0</v>
      </c>
      <c r="J59" s="24">
        <f>C59*I59</f>
        <v>0</v>
      </c>
    </row>
    <row r="60" spans="1:10" x14ac:dyDescent="0.2">
      <c r="A60" s="20" t="s">
        <v>41</v>
      </c>
      <c r="B60" s="20" t="s">
        <v>15</v>
      </c>
      <c r="C60" s="21">
        <f>IF(ISBLANK(B60),0,IF(ISERROR(VALUE(B60)),VLOOKUP(B60,dagsoorttabel1,2,FALSE)*dagenperjaar1,VALUE(B60)))</f>
        <v>12</v>
      </c>
      <c r="D60" s="20" t="s">
        <v>99</v>
      </c>
      <c r="E60" s="20" t="s">
        <v>42</v>
      </c>
      <c r="F60" s="20" t="s">
        <v>32</v>
      </c>
      <c r="G60" s="22">
        <v>16</v>
      </c>
      <c r="H60" s="36">
        <f>Leveringen!G11</f>
        <v>0</v>
      </c>
      <c r="I60" s="24">
        <f>IF(ISBLANK(G60),0,G60)*H60</f>
        <v>0</v>
      </c>
      <c r="J60" s="24">
        <f>C60*I60</f>
        <v>0</v>
      </c>
    </row>
    <row r="61" spans="1:10" x14ac:dyDescent="0.2">
      <c r="A61" s="20" t="s">
        <v>53</v>
      </c>
      <c r="B61" s="20" t="s">
        <v>15</v>
      </c>
      <c r="C61" s="21">
        <f>IF(ISBLANK(B61),0,IF(ISERROR(VALUE(B61)),VLOOKUP(B61,dagsoorttabel1,2,FALSE)*dagenperjaar1,VALUE(B61)))</f>
        <v>12</v>
      </c>
      <c r="D61" s="20" t="s">
        <v>99</v>
      </c>
      <c r="E61" s="20" t="s">
        <v>54</v>
      </c>
      <c r="F61" s="20" t="s">
        <v>32</v>
      </c>
      <c r="G61" s="22">
        <v>6</v>
      </c>
      <c r="H61" s="36">
        <f>Leveringen!G17</f>
        <v>0</v>
      </c>
      <c r="I61" s="24">
        <f>IF(ISBLANK(G61),0,G61)*H61</f>
        <v>0</v>
      </c>
      <c r="J61" s="24">
        <f>C61*I61</f>
        <v>0</v>
      </c>
    </row>
    <row r="62" spans="1:10" x14ac:dyDescent="0.2">
      <c r="A62" s="20" t="s">
        <v>57</v>
      </c>
      <c r="B62" s="20" t="s">
        <v>15</v>
      </c>
      <c r="C62" s="21">
        <f>IF(ISBLANK(B62),0,IF(ISERROR(VALUE(B62)),VLOOKUP(B62,dagsoorttabel1,2,FALSE)*dagenperjaar1,VALUE(B62)))</f>
        <v>12</v>
      </c>
      <c r="D62" s="20" t="s">
        <v>99</v>
      </c>
      <c r="E62" s="20" t="s">
        <v>58</v>
      </c>
      <c r="F62" s="20" t="s">
        <v>32</v>
      </c>
      <c r="G62" s="22">
        <v>38</v>
      </c>
      <c r="H62" s="36">
        <f>Leveringen!G19</f>
        <v>0</v>
      </c>
      <c r="I62" s="24">
        <f>IF(ISBLANK(G62),0,G62)*H62</f>
        <v>0</v>
      </c>
      <c r="J62" s="24">
        <f>C62*I62</f>
        <v>0</v>
      </c>
    </row>
    <row r="63" spans="1:10" x14ac:dyDescent="0.2">
      <c r="A63" s="20" t="s">
        <v>59</v>
      </c>
      <c r="B63" s="20" t="s">
        <v>15</v>
      </c>
      <c r="C63" s="21">
        <f>IF(ISBLANK(B63),0,IF(ISERROR(VALUE(B63)),VLOOKUP(B63,dagsoorttabel1,2,FALSE)*dagenperjaar1,VALUE(B63)))</f>
        <v>12</v>
      </c>
      <c r="D63" s="20" t="s">
        <v>99</v>
      </c>
      <c r="E63" s="20" t="s">
        <v>60</v>
      </c>
      <c r="F63" s="20" t="s">
        <v>32</v>
      </c>
      <c r="G63" s="22">
        <v>17</v>
      </c>
      <c r="H63" s="36">
        <f>Leveringen!G20</f>
        <v>0</v>
      </c>
      <c r="I63" s="24">
        <f>IF(ISBLANK(G63),0,G63)*H63</f>
        <v>0</v>
      </c>
      <c r="J63" s="24">
        <f>C63*I63</f>
        <v>0</v>
      </c>
    </row>
    <row r="64" spans="1:10" x14ac:dyDescent="0.2">
      <c r="A64" s="20" t="s">
        <v>61</v>
      </c>
      <c r="B64" s="20" t="s">
        <v>15</v>
      </c>
      <c r="C64" s="21">
        <f>IF(ISBLANK(B64),0,IF(ISERROR(VALUE(B64)),VLOOKUP(B64,dagsoorttabel1,2,FALSE)*dagenperjaar1,VALUE(B64)))</f>
        <v>12</v>
      </c>
      <c r="D64" s="20" t="s">
        <v>99</v>
      </c>
      <c r="E64" s="20" t="s">
        <v>62</v>
      </c>
      <c r="F64" s="20" t="s">
        <v>32</v>
      </c>
      <c r="G64" s="22">
        <v>23</v>
      </c>
      <c r="H64" s="36">
        <f>Leveringen!G21</f>
        <v>0</v>
      </c>
      <c r="I64" s="24">
        <f>IF(ISBLANK(G64),0,G64)*H64</f>
        <v>0</v>
      </c>
      <c r="J64" s="24">
        <f>C64*I64</f>
        <v>0</v>
      </c>
    </row>
    <row r="65" spans="1:10" x14ac:dyDescent="0.2">
      <c r="A65" s="20" t="s">
        <v>63</v>
      </c>
      <c r="B65" s="20" t="s">
        <v>15</v>
      </c>
      <c r="C65" s="21">
        <f>IF(ISBLANK(B65),0,IF(ISERROR(VALUE(B65)),VLOOKUP(B65,dagsoorttabel1,2,FALSE)*dagenperjaar1,VALUE(B65)))</f>
        <v>12</v>
      </c>
      <c r="D65" s="20" t="s">
        <v>99</v>
      </c>
      <c r="E65" s="20" t="s">
        <v>64</v>
      </c>
      <c r="F65" s="20" t="s">
        <v>32</v>
      </c>
      <c r="G65" s="22">
        <v>1</v>
      </c>
      <c r="H65" s="36">
        <f>Leveringen!G22</f>
        <v>0</v>
      </c>
      <c r="I65" s="24">
        <f>IF(ISBLANK(G65),0,G65)*H65</f>
        <v>0</v>
      </c>
      <c r="J65" s="24">
        <f>C65*I65</f>
        <v>0</v>
      </c>
    </row>
    <row r="66" spans="1:10" x14ac:dyDescent="0.2">
      <c r="A66" s="20" t="s">
        <v>85</v>
      </c>
      <c r="B66" s="20" t="s">
        <v>15</v>
      </c>
      <c r="C66" s="21">
        <f>IF(ISBLANK(B66),0,IF(ISERROR(VALUE(B66)),VLOOKUP(B66,dagsoorttabel1,2,FALSE)*dagenperjaar1,VALUE(B66)))</f>
        <v>12</v>
      </c>
      <c r="D66" s="20" t="s">
        <v>99</v>
      </c>
      <c r="E66" s="20" t="s">
        <v>86</v>
      </c>
      <c r="F66" s="20" t="s">
        <v>32</v>
      </c>
      <c r="G66" s="22">
        <v>1</v>
      </c>
      <c r="H66" s="36">
        <f>Leveringen!G33</f>
        <v>0</v>
      </c>
      <c r="I66" s="24">
        <f>IF(ISBLANK(G66),0,G66)*H66</f>
        <v>0</v>
      </c>
      <c r="J66" s="24">
        <f>C66*I66</f>
        <v>0</v>
      </c>
    </row>
    <row r="67" spans="1:10" x14ac:dyDescent="0.2">
      <c r="A67" s="25" t="s">
        <v>91</v>
      </c>
      <c r="B67" s="25" t="s">
        <v>15</v>
      </c>
      <c r="C67" s="26">
        <f>IF(ISBLANK(B67),0,IF(ISERROR(VALUE(B67)),VLOOKUP(B67,dagsoorttabel1,2,FALSE)*dagenperjaar1,VALUE(B67)))</f>
        <v>12</v>
      </c>
      <c r="D67" s="25" t="s">
        <v>99</v>
      </c>
      <c r="E67" s="25" t="s">
        <v>92</v>
      </c>
      <c r="F67" s="25" t="s">
        <v>32</v>
      </c>
      <c r="G67" s="27">
        <v>30</v>
      </c>
      <c r="H67" s="37">
        <f>Leveringen!G36</f>
        <v>0</v>
      </c>
      <c r="I67" s="29">
        <f>IF(ISBLANK(G67),0,G67)*H67</f>
        <v>0</v>
      </c>
      <c r="J67" s="29">
        <f>C67*I67</f>
        <v>0</v>
      </c>
    </row>
    <row r="68" spans="1:10" x14ac:dyDescent="0.2">
      <c r="A68" s="38" t="s">
        <v>108</v>
      </c>
      <c r="B68" s="31"/>
      <c r="C68" s="31"/>
      <c r="D68" s="31"/>
      <c r="E68" s="31"/>
      <c r="F68" s="31"/>
      <c r="G68" s="31"/>
      <c r="H68" s="31"/>
      <c r="I68" s="32">
        <f>SUM(I57:I67)</f>
        <v>0</v>
      </c>
      <c r="J68" s="32">
        <f>SUM(J57:J67)</f>
        <v>0</v>
      </c>
    </row>
    <row r="70" spans="1:10" x14ac:dyDescent="0.2">
      <c r="A70" s="33" t="s">
        <v>109</v>
      </c>
      <c r="B70" s="31"/>
      <c r="C70" s="31"/>
      <c r="D70" s="31"/>
      <c r="E70" s="31"/>
      <c r="F70" s="31"/>
      <c r="G70" s="31"/>
      <c r="H70" s="31"/>
      <c r="I70" s="31"/>
      <c r="J70" s="34"/>
    </row>
    <row r="71" spans="1:10" x14ac:dyDescent="0.2">
      <c r="A71" s="15" t="s">
        <v>30</v>
      </c>
      <c r="B71" s="15" t="s">
        <v>15</v>
      </c>
      <c r="C71" s="16">
        <f>IF(ISBLANK(B71),0,IF(ISERROR(VALUE(B71)),VLOOKUP(B71,dagsoorttabel1,2,FALSE)*dagenperjaar1,VALUE(B71)))</f>
        <v>12</v>
      </c>
      <c r="D71" s="15" t="s">
        <v>99</v>
      </c>
      <c r="E71" s="15" t="s">
        <v>31</v>
      </c>
      <c r="F71" s="15" t="s">
        <v>32</v>
      </c>
      <c r="G71" s="17">
        <v>1</v>
      </c>
      <c r="H71" s="35">
        <f>Leveringen!G6</f>
        <v>0</v>
      </c>
      <c r="I71" s="19">
        <f>IF(ISBLANK(G71),0,G71)*H71</f>
        <v>0</v>
      </c>
      <c r="J71" s="19">
        <f>C71*I71</f>
        <v>0</v>
      </c>
    </row>
    <row r="72" spans="1:10" x14ac:dyDescent="0.2">
      <c r="A72" s="20" t="s">
        <v>35</v>
      </c>
      <c r="B72" s="20" t="s">
        <v>15</v>
      </c>
      <c r="C72" s="21">
        <f>IF(ISBLANK(B72),0,IF(ISERROR(VALUE(B72)),VLOOKUP(B72,dagsoorttabel1,2,FALSE)*dagenperjaar1,VALUE(B72)))</f>
        <v>12</v>
      </c>
      <c r="D72" s="20" t="s">
        <v>99</v>
      </c>
      <c r="E72" s="20" t="s">
        <v>36</v>
      </c>
      <c r="F72" s="20" t="s">
        <v>32</v>
      </c>
      <c r="G72" s="22">
        <v>52</v>
      </c>
      <c r="H72" s="36">
        <f>Leveringen!G8</f>
        <v>0</v>
      </c>
      <c r="I72" s="24">
        <f>IF(ISBLANK(G72),0,G72)*H72</f>
        <v>0</v>
      </c>
      <c r="J72" s="24">
        <f>C72*I72</f>
        <v>0</v>
      </c>
    </row>
    <row r="73" spans="1:10" x14ac:dyDescent="0.2">
      <c r="A73" s="20" t="s">
        <v>37</v>
      </c>
      <c r="B73" s="20" t="s">
        <v>15</v>
      </c>
      <c r="C73" s="21">
        <f>IF(ISBLANK(B73),0,IF(ISERROR(VALUE(B73)),VLOOKUP(B73,dagsoorttabel1,2,FALSE)*dagenperjaar1,VALUE(B73)))</f>
        <v>12</v>
      </c>
      <c r="D73" s="20" t="s">
        <v>99</v>
      </c>
      <c r="E73" s="20" t="s">
        <v>38</v>
      </c>
      <c r="F73" s="20" t="s">
        <v>32</v>
      </c>
      <c r="G73" s="22">
        <v>32</v>
      </c>
      <c r="H73" s="36">
        <f>Leveringen!G9</f>
        <v>0</v>
      </c>
      <c r="I73" s="24">
        <f>IF(ISBLANK(G73),0,G73)*H73</f>
        <v>0</v>
      </c>
      <c r="J73" s="24">
        <f>C73*I73</f>
        <v>0</v>
      </c>
    </row>
    <row r="74" spans="1:10" x14ac:dyDescent="0.2">
      <c r="A74" s="20" t="s">
        <v>39</v>
      </c>
      <c r="B74" s="20" t="s">
        <v>15</v>
      </c>
      <c r="C74" s="21">
        <f>IF(ISBLANK(B74),0,IF(ISERROR(VALUE(B74)),VLOOKUP(B74,dagsoorttabel1,2,FALSE)*dagenperjaar1,VALUE(B74)))</f>
        <v>12</v>
      </c>
      <c r="D74" s="20" t="s">
        <v>99</v>
      </c>
      <c r="E74" s="20" t="s">
        <v>40</v>
      </c>
      <c r="F74" s="20" t="s">
        <v>32</v>
      </c>
      <c r="G74" s="22">
        <v>27</v>
      </c>
      <c r="H74" s="36">
        <f>Leveringen!G10</f>
        <v>0</v>
      </c>
      <c r="I74" s="24">
        <f>IF(ISBLANK(G74),0,G74)*H74</f>
        <v>0</v>
      </c>
      <c r="J74" s="24">
        <f>C74*I74</f>
        <v>0</v>
      </c>
    </row>
    <row r="75" spans="1:10" x14ac:dyDescent="0.2">
      <c r="A75" s="20" t="s">
        <v>41</v>
      </c>
      <c r="B75" s="20" t="s">
        <v>15</v>
      </c>
      <c r="C75" s="21">
        <f>IF(ISBLANK(B75),0,IF(ISERROR(VALUE(B75)),VLOOKUP(B75,dagsoorttabel1,2,FALSE)*dagenperjaar1,VALUE(B75)))</f>
        <v>12</v>
      </c>
      <c r="D75" s="20" t="s">
        <v>99</v>
      </c>
      <c r="E75" s="20" t="s">
        <v>42</v>
      </c>
      <c r="F75" s="20" t="s">
        <v>32</v>
      </c>
      <c r="G75" s="22">
        <v>48</v>
      </c>
      <c r="H75" s="36">
        <f>Leveringen!G11</f>
        <v>0</v>
      </c>
      <c r="I75" s="24">
        <f>IF(ISBLANK(G75),0,G75)*H75</f>
        <v>0</v>
      </c>
      <c r="J75" s="24">
        <f>C75*I75</f>
        <v>0</v>
      </c>
    </row>
    <row r="76" spans="1:10" x14ac:dyDescent="0.2">
      <c r="A76" s="20" t="s">
        <v>43</v>
      </c>
      <c r="B76" s="20" t="s">
        <v>15</v>
      </c>
      <c r="C76" s="21">
        <f>IF(ISBLANK(B76),0,IF(ISERROR(VALUE(B76)),VLOOKUP(B76,dagsoorttabel1,2,FALSE)*dagenperjaar1,VALUE(B76)))</f>
        <v>12</v>
      </c>
      <c r="D76" s="20" t="s">
        <v>99</v>
      </c>
      <c r="E76" s="20" t="s">
        <v>44</v>
      </c>
      <c r="F76" s="20" t="s">
        <v>32</v>
      </c>
      <c r="G76" s="22">
        <v>38</v>
      </c>
      <c r="H76" s="36">
        <f>Leveringen!G12</f>
        <v>0</v>
      </c>
      <c r="I76" s="24">
        <f>IF(ISBLANK(G76),0,G76)*H76</f>
        <v>0</v>
      </c>
      <c r="J76" s="24">
        <f>C76*I76</f>
        <v>0</v>
      </c>
    </row>
    <row r="77" spans="1:10" x14ac:dyDescent="0.2">
      <c r="A77" s="20" t="s">
        <v>49</v>
      </c>
      <c r="B77" s="20" t="s">
        <v>15</v>
      </c>
      <c r="C77" s="21">
        <f>IF(ISBLANK(B77),0,IF(ISERROR(VALUE(B77)),VLOOKUP(B77,dagsoorttabel1,2,FALSE)*dagenperjaar1,VALUE(B77)))</f>
        <v>12</v>
      </c>
      <c r="D77" s="20" t="s">
        <v>99</v>
      </c>
      <c r="E77" s="20" t="s">
        <v>50</v>
      </c>
      <c r="F77" s="20" t="s">
        <v>32</v>
      </c>
      <c r="G77" s="22">
        <v>35</v>
      </c>
      <c r="H77" s="36">
        <f>Leveringen!G15</f>
        <v>0</v>
      </c>
      <c r="I77" s="24">
        <f>IF(ISBLANK(G77),0,G77)*H77</f>
        <v>0</v>
      </c>
      <c r="J77" s="24">
        <f>C77*I77</f>
        <v>0</v>
      </c>
    </row>
    <row r="78" spans="1:10" x14ac:dyDescent="0.2">
      <c r="A78" s="20" t="s">
        <v>57</v>
      </c>
      <c r="B78" s="20" t="s">
        <v>15</v>
      </c>
      <c r="C78" s="21">
        <f>IF(ISBLANK(B78),0,IF(ISERROR(VALUE(B78)),VLOOKUP(B78,dagsoorttabel1,2,FALSE)*dagenperjaar1,VALUE(B78)))</f>
        <v>12</v>
      </c>
      <c r="D78" s="20" t="s">
        <v>99</v>
      </c>
      <c r="E78" s="20" t="s">
        <v>58</v>
      </c>
      <c r="F78" s="20" t="s">
        <v>32</v>
      </c>
      <c r="G78" s="22">
        <v>46</v>
      </c>
      <c r="H78" s="36">
        <f>Leveringen!G19</f>
        <v>0</v>
      </c>
      <c r="I78" s="24">
        <f>IF(ISBLANK(G78),0,G78)*H78</f>
        <v>0</v>
      </c>
      <c r="J78" s="24">
        <f>C78*I78</f>
        <v>0</v>
      </c>
    </row>
    <row r="79" spans="1:10" x14ac:dyDescent="0.2">
      <c r="A79" s="20" t="s">
        <v>59</v>
      </c>
      <c r="B79" s="20" t="s">
        <v>15</v>
      </c>
      <c r="C79" s="21">
        <f>IF(ISBLANK(B79),0,IF(ISERROR(VALUE(B79)),VLOOKUP(B79,dagsoorttabel1,2,FALSE)*dagenperjaar1,VALUE(B79)))</f>
        <v>12</v>
      </c>
      <c r="D79" s="20" t="s">
        <v>99</v>
      </c>
      <c r="E79" s="20" t="s">
        <v>60</v>
      </c>
      <c r="F79" s="20" t="s">
        <v>32</v>
      </c>
      <c r="G79" s="22">
        <v>28</v>
      </c>
      <c r="H79" s="36">
        <f>Leveringen!G20</f>
        <v>0</v>
      </c>
      <c r="I79" s="24">
        <f>IF(ISBLANK(G79),0,G79)*H79</f>
        <v>0</v>
      </c>
      <c r="J79" s="24">
        <f>C79*I79</f>
        <v>0</v>
      </c>
    </row>
    <row r="80" spans="1:10" x14ac:dyDescent="0.2">
      <c r="A80" s="20" t="s">
        <v>61</v>
      </c>
      <c r="B80" s="20" t="s">
        <v>15</v>
      </c>
      <c r="C80" s="21">
        <f>IF(ISBLANK(B80),0,IF(ISERROR(VALUE(B80)),VLOOKUP(B80,dagsoorttabel1,2,FALSE)*dagenperjaar1,VALUE(B80)))</f>
        <v>12</v>
      </c>
      <c r="D80" s="20" t="s">
        <v>99</v>
      </c>
      <c r="E80" s="20" t="s">
        <v>62</v>
      </c>
      <c r="F80" s="20" t="s">
        <v>32</v>
      </c>
      <c r="G80" s="22">
        <v>24</v>
      </c>
      <c r="H80" s="36">
        <f>Leveringen!G21</f>
        <v>0</v>
      </c>
      <c r="I80" s="24">
        <f>IF(ISBLANK(G80),0,G80)*H80</f>
        <v>0</v>
      </c>
      <c r="J80" s="24">
        <f>C80*I80</f>
        <v>0</v>
      </c>
    </row>
    <row r="81" spans="1:10" x14ac:dyDescent="0.2">
      <c r="A81" s="20" t="s">
        <v>63</v>
      </c>
      <c r="B81" s="20" t="s">
        <v>15</v>
      </c>
      <c r="C81" s="21">
        <f>IF(ISBLANK(B81),0,IF(ISERROR(VALUE(B81)),VLOOKUP(B81,dagsoorttabel1,2,FALSE)*dagenperjaar1,VALUE(B81)))</f>
        <v>12</v>
      </c>
      <c r="D81" s="20" t="s">
        <v>99</v>
      </c>
      <c r="E81" s="20" t="s">
        <v>64</v>
      </c>
      <c r="F81" s="20" t="s">
        <v>32</v>
      </c>
      <c r="G81" s="22">
        <v>1</v>
      </c>
      <c r="H81" s="36">
        <f>Leveringen!G22</f>
        <v>0</v>
      </c>
      <c r="I81" s="24">
        <f>IF(ISBLANK(G81),0,G81)*H81</f>
        <v>0</v>
      </c>
      <c r="J81" s="24">
        <f>C81*I81</f>
        <v>0</v>
      </c>
    </row>
    <row r="82" spans="1:10" x14ac:dyDescent="0.2">
      <c r="A82" s="20" t="s">
        <v>67</v>
      </c>
      <c r="B82" s="20" t="s">
        <v>15</v>
      </c>
      <c r="C82" s="21">
        <f>IF(ISBLANK(B82),0,IF(ISERROR(VALUE(B82)),VLOOKUP(B82,dagsoorttabel1,2,FALSE)*dagenperjaar1,VALUE(B82)))</f>
        <v>12</v>
      </c>
      <c r="D82" s="20" t="s">
        <v>99</v>
      </c>
      <c r="E82" s="20" t="s">
        <v>68</v>
      </c>
      <c r="F82" s="20" t="s">
        <v>32</v>
      </c>
      <c r="G82" s="22">
        <v>54</v>
      </c>
      <c r="H82" s="36">
        <f>Leveringen!G24</f>
        <v>0</v>
      </c>
      <c r="I82" s="24">
        <f>IF(ISBLANK(G82),0,G82)*H82</f>
        <v>0</v>
      </c>
      <c r="J82" s="24">
        <f>C82*I82</f>
        <v>0</v>
      </c>
    </row>
    <row r="83" spans="1:10" x14ac:dyDescent="0.2">
      <c r="A83" s="20" t="s">
        <v>69</v>
      </c>
      <c r="B83" s="20" t="s">
        <v>15</v>
      </c>
      <c r="C83" s="21">
        <f>IF(ISBLANK(B83),0,IF(ISERROR(VALUE(B83)),VLOOKUP(B83,dagsoorttabel1,2,FALSE)*dagenperjaar1,VALUE(B83)))</f>
        <v>12</v>
      </c>
      <c r="D83" s="20" t="s">
        <v>99</v>
      </c>
      <c r="E83" s="20" t="s">
        <v>70</v>
      </c>
      <c r="F83" s="20" t="s">
        <v>32</v>
      </c>
      <c r="G83" s="22">
        <v>46</v>
      </c>
      <c r="H83" s="36">
        <f>Leveringen!G25</f>
        <v>0</v>
      </c>
      <c r="I83" s="24">
        <f>IF(ISBLANK(G83),0,G83)*H83</f>
        <v>0</v>
      </c>
      <c r="J83" s="24">
        <f>C83*I83</f>
        <v>0</v>
      </c>
    </row>
    <row r="84" spans="1:10" x14ac:dyDescent="0.2">
      <c r="A84" s="20" t="s">
        <v>71</v>
      </c>
      <c r="B84" s="20" t="s">
        <v>15</v>
      </c>
      <c r="C84" s="21">
        <f>IF(ISBLANK(B84),0,IF(ISERROR(VALUE(B84)),VLOOKUP(B84,dagsoorttabel1,2,FALSE)*dagenperjaar1,VALUE(B84)))</f>
        <v>12</v>
      </c>
      <c r="D84" s="20" t="s">
        <v>99</v>
      </c>
      <c r="E84" s="20" t="s">
        <v>72</v>
      </c>
      <c r="F84" s="20" t="s">
        <v>32</v>
      </c>
      <c r="G84" s="22">
        <v>67</v>
      </c>
      <c r="H84" s="36">
        <f>Leveringen!G26</f>
        <v>0</v>
      </c>
      <c r="I84" s="24">
        <f>IF(ISBLANK(G84),0,G84)*H84</f>
        <v>0</v>
      </c>
      <c r="J84" s="24">
        <f>C84*I84</f>
        <v>0</v>
      </c>
    </row>
    <row r="85" spans="1:10" x14ac:dyDescent="0.2">
      <c r="A85" s="20" t="s">
        <v>73</v>
      </c>
      <c r="B85" s="20" t="s">
        <v>15</v>
      </c>
      <c r="C85" s="21">
        <f>IF(ISBLANK(B85),0,IF(ISERROR(VALUE(B85)),VLOOKUP(B85,dagsoorttabel1,2,FALSE)*dagenperjaar1,VALUE(B85)))</f>
        <v>12</v>
      </c>
      <c r="D85" s="20" t="s">
        <v>99</v>
      </c>
      <c r="E85" s="20" t="s">
        <v>74</v>
      </c>
      <c r="F85" s="20" t="s">
        <v>32</v>
      </c>
      <c r="G85" s="22">
        <v>50</v>
      </c>
      <c r="H85" s="36">
        <f>Leveringen!G27</f>
        <v>0</v>
      </c>
      <c r="I85" s="24">
        <f>IF(ISBLANK(G85),0,G85)*H85</f>
        <v>0</v>
      </c>
      <c r="J85" s="24">
        <f>C85*I85</f>
        <v>0</v>
      </c>
    </row>
    <row r="86" spans="1:10" x14ac:dyDescent="0.2">
      <c r="A86" s="20" t="s">
        <v>75</v>
      </c>
      <c r="B86" s="20" t="s">
        <v>15</v>
      </c>
      <c r="C86" s="21">
        <f>IF(ISBLANK(B86),0,IF(ISERROR(VALUE(B86)),VLOOKUP(B86,dagsoorttabel1,2,FALSE)*dagenperjaar1,VALUE(B86)))</f>
        <v>12</v>
      </c>
      <c r="D86" s="20" t="s">
        <v>99</v>
      </c>
      <c r="E86" s="20" t="s">
        <v>76</v>
      </c>
      <c r="F86" s="20" t="s">
        <v>32</v>
      </c>
      <c r="G86" s="22">
        <v>38</v>
      </c>
      <c r="H86" s="36">
        <f>Leveringen!G28</f>
        <v>0</v>
      </c>
      <c r="I86" s="24">
        <f>IF(ISBLANK(G86),0,G86)*H86</f>
        <v>0</v>
      </c>
      <c r="J86" s="24">
        <f>C86*I86</f>
        <v>0</v>
      </c>
    </row>
    <row r="87" spans="1:10" x14ac:dyDescent="0.2">
      <c r="A87" s="20" t="s">
        <v>77</v>
      </c>
      <c r="B87" s="20" t="s">
        <v>15</v>
      </c>
      <c r="C87" s="21">
        <f>IF(ISBLANK(B87),0,IF(ISERROR(VALUE(B87)),VLOOKUP(B87,dagsoorttabel1,2,FALSE)*dagenperjaar1,VALUE(B87)))</f>
        <v>12</v>
      </c>
      <c r="D87" s="20" t="s">
        <v>99</v>
      </c>
      <c r="E87" s="20" t="s">
        <v>78</v>
      </c>
      <c r="F87" s="20" t="s">
        <v>32</v>
      </c>
      <c r="G87" s="22">
        <v>254</v>
      </c>
      <c r="H87" s="36">
        <f>Leveringen!G29</f>
        <v>0</v>
      </c>
      <c r="I87" s="24">
        <f>IF(ISBLANK(G87),0,G87)*H87</f>
        <v>0</v>
      </c>
      <c r="J87" s="24">
        <f>C87*I87</f>
        <v>0</v>
      </c>
    </row>
    <row r="88" spans="1:10" x14ac:dyDescent="0.2">
      <c r="A88" s="20" t="s">
        <v>79</v>
      </c>
      <c r="B88" s="20" t="s">
        <v>15</v>
      </c>
      <c r="C88" s="21">
        <f>IF(ISBLANK(B88),0,IF(ISERROR(VALUE(B88)),VLOOKUP(B88,dagsoorttabel1,2,FALSE)*dagenperjaar1,VALUE(B88)))</f>
        <v>12</v>
      </c>
      <c r="D88" s="20" t="s">
        <v>99</v>
      </c>
      <c r="E88" s="20" t="s">
        <v>80</v>
      </c>
      <c r="F88" s="20" t="s">
        <v>32</v>
      </c>
      <c r="G88" s="22">
        <v>28</v>
      </c>
      <c r="H88" s="36">
        <f>Leveringen!G30</f>
        <v>0</v>
      </c>
      <c r="I88" s="24">
        <f>IF(ISBLANK(G88),0,G88)*H88</f>
        <v>0</v>
      </c>
      <c r="J88" s="24">
        <f>C88*I88</f>
        <v>0</v>
      </c>
    </row>
    <row r="89" spans="1:10" x14ac:dyDescent="0.2">
      <c r="A89" s="25" t="s">
        <v>83</v>
      </c>
      <c r="B89" s="25" t="s">
        <v>15</v>
      </c>
      <c r="C89" s="26">
        <f>IF(ISBLANK(B89),0,IF(ISERROR(VALUE(B89)),VLOOKUP(B89,dagsoorttabel1,2,FALSE)*dagenperjaar1,VALUE(B89)))</f>
        <v>12</v>
      </c>
      <c r="D89" s="25" t="s">
        <v>99</v>
      </c>
      <c r="E89" s="25" t="s">
        <v>84</v>
      </c>
      <c r="F89" s="25" t="s">
        <v>32</v>
      </c>
      <c r="G89" s="27">
        <v>1</v>
      </c>
      <c r="H89" s="37">
        <f>Leveringen!G32</f>
        <v>0</v>
      </c>
      <c r="I89" s="29">
        <f>IF(ISBLANK(G89),0,G89)*H89</f>
        <v>0</v>
      </c>
      <c r="J89" s="29">
        <f>C89*I89</f>
        <v>0</v>
      </c>
    </row>
    <row r="90" spans="1:10" x14ac:dyDescent="0.2">
      <c r="A90" s="38" t="s">
        <v>110</v>
      </c>
      <c r="B90" s="31"/>
      <c r="C90" s="31"/>
      <c r="D90" s="31"/>
      <c r="E90" s="31"/>
      <c r="F90" s="31"/>
      <c r="G90" s="31"/>
      <c r="H90" s="31"/>
      <c r="I90" s="32">
        <f>SUM(I71:I89)</f>
        <v>0</v>
      </c>
      <c r="J90" s="32">
        <f>SUM(J71:J89)</f>
        <v>0</v>
      </c>
    </row>
    <row r="92" spans="1:10" x14ac:dyDescent="0.2">
      <c r="A92" s="33" t="s">
        <v>111</v>
      </c>
      <c r="B92" s="31"/>
      <c r="C92" s="31"/>
      <c r="D92" s="31"/>
      <c r="E92" s="31"/>
      <c r="F92" s="31"/>
      <c r="G92" s="31"/>
      <c r="H92" s="31"/>
      <c r="I92" s="31"/>
      <c r="J92" s="34"/>
    </row>
    <row r="93" spans="1:10" x14ac:dyDescent="0.2">
      <c r="A93" s="15" t="s">
        <v>30</v>
      </c>
      <c r="B93" s="15" t="s">
        <v>15</v>
      </c>
      <c r="C93" s="16">
        <f>IF(ISBLANK(B93),0,IF(ISERROR(VALUE(B93)),VLOOKUP(B93,dagsoorttabel1,2,FALSE)*dagenperjaar1,VALUE(B93)))</f>
        <v>12</v>
      </c>
      <c r="D93" s="15" t="s">
        <v>99</v>
      </c>
      <c r="E93" s="15" t="s">
        <v>31</v>
      </c>
      <c r="F93" s="15" t="s">
        <v>32</v>
      </c>
      <c r="G93" s="17">
        <v>2</v>
      </c>
      <c r="H93" s="35">
        <f>Leveringen!G6</f>
        <v>0</v>
      </c>
      <c r="I93" s="19">
        <f>IF(ISBLANK(G93),0,G93)*H93</f>
        <v>0</v>
      </c>
      <c r="J93" s="19">
        <f>C93*I93</f>
        <v>0</v>
      </c>
    </row>
    <row r="94" spans="1:10" x14ac:dyDescent="0.2">
      <c r="A94" s="20" t="s">
        <v>35</v>
      </c>
      <c r="B94" s="20" t="s">
        <v>15</v>
      </c>
      <c r="C94" s="21">
        <f>IF(ISBLANK(B94),0,IF(ISERROR(VALUE(B94)),VLOOKUP(B94,dagsoorttabel1,2,FALSE)*dagenperjaar1,VALUE(B94)))</f>
        <v>12</v>
      </c>
      <c r="D94" s="20" t="s">
        <v>99</v>
      </c>
      <c r="E94" s="20" t="s">
        <v>36</v>
      </c>
      <c r="F94" s="20" t="s">
        <v>32</v>
      </c>
      <c r="G94" s="22">
        <v>33</v>
      </c>
      <c r="H94" s="36">
        <f>Leveringen!G8</f>
        <v>0</v>
      </c>
      <c r="I94" s="24">
        <f>IF(ISBLANK(G94),0,G94)*H94</f>
        <v>0</v>
      </c>
      <c r="J94" s="24">
        <f>C94*I94</f>
        <v>0</v>
      </c>
    </row>
    <row r="95" spans="1:10" x14ac:dyDescent="0.2">
      <c r="A95" s="20" t="s">
        <v>37</v>
      </c>
      <c r="B95" s="20" t="s">
        <v>15</v>
      </c>
      <c r="C95" s="21">
        <f>IF(ISBLANK(B95),0,IF(ISERROR(VALUE(B95)),VLOOKUP(B95,dagsoorttabel1,2,FALSE)*dagenperjaar1,VALUE(B95)))</f>
        <v>12</v>
      </c>
      <c r="D95" s="20" t="s">
        <v>99</v>
      </c>
      <c r="E95" s="20" t="s">
        <v>38</v>
      </c>
      <c r="F95" s="20" t="s">
        <v>32</v>
      </c>
      <c r="G95" s="22">
        <v>2</v>
      </c>
      <c r="H95" s="36">
        <f>Leveringen!G9</f>
        <v>0</v>
      </c>
      <c r="I95" s="24">
        <f>IF(ISBLANK(G95),0,G95)*H95</f>
        <v>0</v>
      </c>
      <c r="J95" s="24">
        <f>C95*I95</f>
        <v>0</v>
      </c>
    </row>
    <row r="96" spans="1:10" x14ac:dyDescent="0.2">
      <c r="A96" s="20" t="s">
        <v>39</v>
      </c>
      <c r="B96" s="20" t="s">
        <v>15</v>
      </c>
      <c r="C96" s="21">
        <f>IF(ISBLANK(B96),0,IF(ISERROR(VALUE(B96)),VLOOKUP(B96,dagsoorttabel1,2,FALSE)*dagenperjaar1,VALUE(B96)))</f>
        <v>12</v>
      </c>
      <c r="D96" s="20" t="s">
        <v>99</v>
      </c>
      <c r="E96" s="20" t="s">
        <v>40</v>
      </c>
      <c r="F96" s="20" t="s">
        <v>32</v>
      </c>
      <c r="G96" s="22">
        <v>3</v>
      </c>
      <c r="H96" s="36">
        <f>Leveringen!G10</f>
        <v>0</v>
      </c>
      <c r="I96" s="24">
        <f>IF(ISBLANK(G96),0,G96)*H96</f>
        <v>0</v>
      </c>
      <c r="J96" s="24">
        <f>C96*I96</f>
        <v>0</v>
      </c>
    </row>
    <row r="97" spans="1:10" x14ac:dyDescent="0.2">
      <c r="A97" s="20" t="s">
        <v>41</v>
      </c>
      <c r="B97" s="20" t="s">
        <v>15</v>
      </c>
      <c r="C97" s="21">
        <f>IF(ISBLANK(B97),0,IF(ISERROR(VALUE(B97)),VLOOKUP(B97,dagsoorttabel1,2,FALSE)*dagenperjaar1,VALUE(B97)))</f>
        <v>12</v>
      </c>
      <c r="D97" s="20" t="s">
        <v>99</v>
      </c>
      <c r="E97" s="20" t="s">
        <v>42</v>
      </c>
      <c r="F97" s="20" t="s">
        <v>32</v>
      </c>
      <c r="G97" s="22">
        <v>35</v>
      </c>
      <c r="H97" s="36">
        <f>Leveringen!G11</f>
        <v>0</v>
      </c>
      <c r="I97" s="24">
        <f>IF(ISBLANK(G97),0,G97)*H97</f>
        <v>0</v>
      </c>
      <c r="J97" s="24">
        <f>C97*I97</f>
        <v>0</v>
      </c>
    </row>
    <row r="98" spans="1:10" x14ac:dyDescent="0.2">
      <c r="A98" s="20" t="s">
        <v>53</v>
      </c>
      <c r="B98" s="20" t="s">
        <v>15</v>
      </c>
      <c r="C98" s="21">
        <f>IF(ISBLANK(B98),0,IF(ISERROR(VALUE(B98)),VLOOKUP(B98,dagsoorttabel1,2,FALSE)*dagenperjaar1,VALUE(B98)))</f>
        <v>12</v>
      </c>
      <c r="D98" s="20" t="s">
        <v>99</v>
      </c>
      <c r="E98" s="20" t="s">
        <v>54</v>
      </c>
      <c r="F98" s="20" t="s">
        <v>32</v>
      </c>
      <c r="G98" s="22">
        <v>10</v>
      </c>
      <c r="H98" s="36">
        <f>Leveringen!G17</f>
        <v>0</v>
      </c>
      <c r="I98" s="24">
        <f>IF(ISBLANK(G98),0,G98)*H98</f>
        <v>0</v>
      </c>
      <c r="J98" s="24">
        <f>C98*I98</f>
        <v>0</v>
      </c>
    </row>
    <row r="99" spans="1:10" x14ac:dyDescent="0.2">
      <c r="A99" s="20" t="s">
        <v>57</v>
      </c>
      <c r="B99" s="20" t="s">
        <v>15</v>
      </c>
      <c r="C99" s="21">
        <f>IF(ISBLANK(B99),0,IF(ISERROR(VALUE(B99)),VLOOKUP(B99,dagsoorttabel1,2,FALSE)*dagenperjaar1,VALUE(B99)))</f>
        <v>12</v>
      </c>
      <c r="D99" s="20" t="s">
        <v>99</v>
      </c>
      <c r="E99" s="20" t="s">
        <v>58</v>
      </c>
      <c r="F99" s="20" t="s">
        <v>32</v>
      </c>
      <c r="G99" s="22">
        <v>43</v>
      </c>
      <c r="H99" s="36">
        <f>Leveringen!G19</f>
        <v>0</v>
      </c>
      <c r="I99" s="24">
        <f>IF(ISBLANK(G99),0,G99)*H99</f>
        <v>0</v>
      </c>
      <c r="J99" s="24">
        <f>C99*I99</f>
        <v>0</v>
      </c>
    </row>
    <row r="100" spans="1:10" x14ac:dyDescent="0.2">
      <c r="A100" s="20" t="s">
        <v>59</v>
      </c>
      <c r="B100" s="20" t="s">
        <v>15</v>
      </c>
      <c r="C100" s="21">
        <f>IF(ISBLANK(B100),0,IF(ISERROR(VALUE(B100)),VLOOKUP(B100,dagsoorttabel1,2,FALSE)*dagenperjaar1,VALUE(B100)))</f>
        <v>12</v>
      </c>
      <c r="D100" s="20" t="s">
        <v>99</v>
      </c>
      <c r="E100" s="20" t="s">
        <v>60</v>
      </c>
      <c r="F100" s="20" t="s">
        <v>32</v>
      </c>
      <c r="G100" s="22">
        <v>29</v>
      </c>
      <c r="H100" s="36">
        <f>Leveringen!G20</f>
        <v>0</v>
      </c>
      <c r="I100" s="24">
        <f>IF(ISBLANK(G100),0,G100)*H100</f>
        <v>0</v>
      </c>
      <c r="J100" s="24">
        <f>C100*I100</f>
        <v>0</v>
      </c>
    </row>
    <row r="101" spans="1:10" x14ac:dyDescent="0.2">
      <c r="A101" s="20" t="s">
        <v>61</v>
      </c>
      <c r="B101" s="20" t="s">
        <v>15</v>
      </c>
      <c r="C101" s="21">
        <f>IF(ISBLANK(B101),0,IF(ISERROR(VALUE(B101)),VLOOKUP(B101,dagsoorttabel1,2,FALSE)*dagenperjaar1,VALUE(B101)))</f>
        <v>12</v>
      </c>
      <c r="D101" s="20" t="s">
        <v>99</v>
      </c>
      <c r="E101" s="20" t="s">
        <v>62</v>
      </c>
      <c r="F101" s="20" t="s">
        <v>32</v>
      </c>
      <c r="G101" s="22">
        <v>31</v>
      </c>
      <c r="H101" s="36">
        <f>Leveringen!G21</f>
        <v>0</v>
      </c>
      <c r="I101" s="24">
        <f>IF(ISBLANK(G101),0,G101)*H101</f>
        <v>0</v>
      </c>
      <c r="J101" s="24">
        <f>C101*I101</f>
        <v>0</v>
      </c>
    </row>
    <row r="102" spans="1:10" x14ac:dyDescent="0.2">
      <c r="A102" s="20" t="s">
        <v>85</v>
      </c>
      <c r="B102" s="20" t="s">
        <v>15</v>
      </c>
      <c r="C102" s="21">
        <f>IF(ISBLANK(B102),0,IF(ISERROR(VALUE(B102)),VLOOKUP(B102,dagsoorttabel1,2,FALSE)*dagenperjaar1,VALUE(B102)))</f>
        <v>12</v>
      </c>
      <c r="D102" s="20" t="s">
        <v>99</v>
      </c>
      <c r="E102" s="20" t="s">
        <v>86</v>
      </c>
      <c r="F102" s="20" t="s">
        <v>32</v>
      </c>
      <c r="G102" s="22">
        <v>1</v>
      </c>
      <c r="H102" s="36">
        <f>Leveringen!G33</f>
        <v>0</v>
      </c>
      <c r="I102" s="24">
        <f>IF(ISBLANK(G102),0,G102)*H102</f>
        <v>0</v>
      </c>
      <c r="J102" s="24">
        <f>C102*I102</f>
        <v>0</v>
      </c>
    </row>
    <row r="103" spans="1:10" x14ac:dyDescent="0.2">
      <c r="A103" s="20" t="s">
        <v>87</v>
      </c>
      <c r="B103" s="20" t="s">
        <v>15</v>
      </c>
      <c r="C103" s="21">
        <f>IF(ISBLANK(B103),0,IF(ISERROR(VALUE(B103)),VLOOKUP(B103,dagsoorttabel1,2,FALSE)*dagenperjaar1,VALUE(B103)))</f>
        <v>12</v>
      </c>
      <c r="D103" s="20" t="s">
        <v>99</v>
      </c>
      <c r="E103" s="20" t="s">
        <v>88</v>
      </c>
      <c r="F103" s="20" t="s">
        <v>32</v>
      </c>
      <c r="G103" s="22">
        <v>1</v>
      </c>
      <c r="H103" s="36">
        <f>Leveringen!G34</f>
        <v>0</v>
      </c>
      <c r="I103" s="24">
        <f>IF(ISBLANK(G103),0,G103)*H103</f>
        <v>0</v>
      </c>
      <c r="J103" s="24">
        <f>C103*I103</f>
        <v>0</v>
      </c>
    </row>
    <row r="104" spans="1:10" x14ac:dyDescent="0.2">
      <c r="A104" s="20" t="s">
        <v>89</v>
      </c>
      <c r="B104" s="20" t="s">
        <v>15</v>
      </c>
      <c r="C104" s="21">
        <f>IF(ISBLANK(B104),0,IF(ISERROR(VALUE(B104)),VLOOKUP(B104,dagsoorttabel1,2,FALSE)*dagenperjaar1,VALUE(B104)))</f>
        <v>12</v>
      </c>
      <c r="D104" s="20" t="s">
        <v>99</v>
      </c>
      <c r="E104" s="20" t="s">
        <v>90</v>
      </c>
      <c r="F104" s="20" t="s">
        <v>32</v>
      </c>
      <c r="G104" s="22">
        <v>40</v>
      </c>
      <c r="H104" s="36">
        <f>Leveringen!G35</f>
        <v>0</v>
      </c>
      <c r="I104" s="24">
        <f>IF(ISBLANK(G104),0,G104)*H104</f>
        <v>0</v>
      </c>
      <c r="J104" s="24">
        <f>C104*I104</f>
        <v>0</v>
      </c>
    </row>
    <row r="105" spans="1:10" x14ac:dyDescent="0.2">
      <c r="A105" s="20" t="s">
        <v>91</v>
      </c>
      <c r="B105" s="20" t="s">
        <v>15</v>
      </c>
      <c r="C105" s="21">
        <f>IF(ISBLANK(B105),0,IF(ISERROR(VALUE(B105)),VLOOKUP(B105,dagsoorttabel1,2,FALSE)*dagenperjaar1,VALUE(B105)))</f>
        <v>12</v>
      </c>
      <c r="D105" s="20" t="s">
        <v>99</v>
      </c>
      <c r="E105" s="20" t="s">
        <v>92</v>
      </c>
      <c r="F105" s="20" t="s">
        <v>32</v>
      </c>
      <c r="G105" s="22">
        <v>20</v>
      </c>
      <c r="H105" s="36">
        <f>Leveringen!G36</f>
        <v>0</v>
      </c>
      <c r="I105" s="24">
        <f>IF(ISBLANK(G105),0,G105)*H105</f>
        <v>0</v>
      </c>
      <c r="J105" s="24">
        <f>C105*I105</f>
        <v>0</v>
      </c>
    </row>
    <row r="106" spans="1:10" x14ac:dyDescent="0.2">
      <c r="A106" s="25" t="s">
        <v>93</v>
      </c>
      <c r="B106" s="25" t="s">
        <v>15</v>
      </c>
      <c r="C106" s="26">
        <f>IF(ISBLANK(B106),0,IF(ISERROR(VALUE(B106)),VLOOKUP(B106,dagsoorttabel1,2,FALSE)*dagenperjaar1,VALUE(B106)))</f>
        <v>12</v>
      </c>
      <c r="D106" s="25" t="s">
        <v>99</v>
      </c>
      <c r="E106" s="25" t="s">
        <v>94</v>
      </c>
      <c r="F106" s="25" t="s">
        <v>32</v>
      </c>
      <c r="G106" s="27">
        <v>40</v>
      </c>
      <c r="H106" s="37">
        <f>Leveringen!G37</f>
        <v>0</v>
      </c>
      <c r="I106" s="29">
        <f>IF(ISBLANK(G106),0,G106)*H106</f>
        <v>0</v>
      </c>
      <c r="J106" s="29">
        <f>C106*I106</f>
        <v>0</v>
      </c>
    </row>
    <row r="107" spans="1:10" x14ac:dyDescent="0.2">
      <c r="A107" s="38" t="s">
        <v>112</v>
      </c>
      <c r="B107" s="31"/>
      <c r="C107" s="31"/>
      <c r="D107" s="31"/>
      <c r="E107" s="31"/>
      <c r="F107" s="31"/>
      <c r="G107" s="31"/>
      <c r="H107" s="31"/>
      <c r="I107" s="32">
        <f>SUM(I93:I106)</f>
        <v>0</v>
      </c>
      <c r="J107" s="32">
        <f>SUM(J93:J106)</f>
        <v>0</v>
      </c>
    </row>
    <row r="109" spans="1:10" x14ac:dyDescent="0.2">
      <c r="A109" s="33" t="s">
        <v>113</v>
      </c>
      <c r="B109" s="31"/>
      <c r="C109" s="31"/>
      <c r="D109" s="31"/>
      <c r="E109" s="31"/>
      <c r="F109" s="31"/>
      <c r="G109" s="31"/>
      <c r="H109" s="31"/>
      <c r="I109" s="31"/>
      <c r="J109" s="34"/>
    </row>
    <row r="110" spans="1:10" x14ac:dyDescent="0.2">
      <c r="A110" s="15" t="s">
        <v>30</v>
      </c>
      <c r="B110" s="15" t="s">
        <v>15</v>
      </c>
      <c r="C110" s="16">
        <f>IF(ISBLANK(B110),0,IF(ISERROR(VALUE(B110)),VLOOKUP(B110,dagsoorttabel1,2,FALSE)*dagenperjaar1,VALUE(B110)))</f>
        <v>12</v>
      </c>
      <c r="D110" s="15" t="s">
        <v>99</v>
      </c>
      <c r="E110" s="15" t="s">
        <v>31</v>
      </c>
      <c r="F110" s="15" t="s">
        <v>32</v>
      </c>
      <c r="G110" s="17">
        <v>6</v>
      </c>
      <c r="H110" s="35">
        <f>Leveringen!G6</f>
        <v>0</v>
      </c>
      <c r="I110" s="19">
        <f>IF(ISBLANK(G110),0,G110)*H110</f>
        <v>0</v>
      </c>
      <c r="J110" s="19">
        <f>C110*I110</f>
        <v>0</v>
      </c>
    </row>
    <row r="111" spans="1:10" x14ac:dyDescent="0.2">
      <c r="A111" s="20" t="s">
        <v>33</v>
      </c>
      <c r="B111" s="20" t="s">
        <v>15</v>
      </c>
      <c r="C111" s="21">
        <f>IF(ISBLANK(B111),0,IF(ISERROR(VALUE(B111)),VLOOKUP(B111,dagsoorttabel1,2,FALSE)*dagenperjaar1,VALUE(B111)))</f>
        <v>12</v>
      </c>
      <c r="D111" s="20" t="s">
        <v>99</v>
      </c>
      <c r="E111" s="20" t="s">
        <v>34</v>
      </c>
      <c r="F111" s="20" t="s">
        <v>32</v>
      </c>
      <c r="G111" s="22">
        <v>5</v>
      </c>
      <c r="H111" s="36">
        <f>Leveringen!G7</f>
        <v>0</v>
      </c>
      <c r="I111" s="24">
        <f>IF(ISBLANK(G111),0,G111)*H111</f>
        <v>0</v>
      </c>
      <c r="J111" s="24">
        <f>C111*I111</f>
        <v>0</v>
      </c>
    </row>
    <row r="112" spans="1:10" x14ac:dyDescent="0.2">
      <c r="A112" s="20" t="s">
        <v>35</v>
      </c>
      <c r="B112" s="20" t="s">
        <v>15</v>
      </c>
      <c r="C112" s="21">
        <f>IF(ISBLANK(B112),0,IF(ISERROR(VALUE(B112)),VLOOKUP(B112,dagsoorttabel1,2,FALSE)*dagenperjaar1,VALUE(B112)))</f>
        <v>12</v>
      </c>
      <c r="D112" s="20" t="s">
        <v>99</v>
      </c>
      <c r="E112" s="20" t="s">
        <v>36</v>
      </c>
      <c r="F112" s="20" t="s">
        <v>32</v>
      </c>
      <c r="G112" s="22">
        <v>58</v>
      </c>
      <c r="H112" s="36">
        <f>Leveringen!G8</f>
        <v>0</v>
      </c>
      <c r="I112" s="24">
        <f>IF(ISBLANK(G112),0,G112)*H112</f>
        <v>0</v>
      </c>
      <c r="J112" s="24">
        <f>C112*I112</f>
        <v>0</v>
      </c>
    </row>
    <row r="113" spans="1:10" x14ac:dyDescent="0.2">
      <c r="A113" s="20" t="s">
        <v>37</v>
      </c>
      <c r="B113" s="20" t="s">
        <v>15</v>
      </c>
      <c r="C113" s="21">
        <f>IF(ISBLANK(B113),0,IF(ISERROR(VALUE(B113)),VLOOKUP(B113,dagsoorttabel1,2,FALSE)*dagenperjaar1,VALUE(B113)))</f>
        <v>12</v>
      </c>
      <c r="D113" s="20" t="s">
        <v>99</v>
      </c>
      <c r="E113" s="20" t="s">
        <v>38</v>
      </c>
      <c r="F113" s="20" t="s">
        <v>32</v>
      </c>
      <c r="G113" s="22">
        <v>34</v>
      </c>
      <c r="H113" s="36">
        <f>Leveringen!G9</f>
        <v>0</v>
      </c>
      <c r="I113" s="24">
        <f>IF(ISBLANK(G113),0,G113)*H113</f>
        <v>0</v>
      </c>
      <c r="J113" s="24">
        <f>C113*I113</f>
        <v>0</v>
      </c>
    </row>
    <row r="114" spans="1:10" x14ac:dyDescent="0.2">
      <c r="A114" s="20" t="s">
        <v>39</v>
      </c>
      <c r="B114" s="20" t="s">
        <v>15</v>
      </c>
      <c r="C114" s="21">
        <f>IF(ISBLANK(B114),0,IF(ISERROR(VALUE(B114)),VLOOKUP(B114,dagsoorttabel1,2,FALSE)*dagenperjaar1,VALUE(B114)))</f>
        <v>12</v>
      </c>
      <c r="D114" s="20" t="s">
        <v>99</v>
      </c>
      <c r="E114" s="20" t="s">
        <v>40</v>
      </c>
      <c r="F114" s="20" t="s">
        <v>32</v>
      </c>
      <c r="G114" s="22">
        <v>3</v>
      </c>
      <c r="H114" s="36">
        <f>Leveringen!G10</f>
        <v>0</v>
      </c>
      <c r="I114" s="24">
        <f>IF(ISBLANK(G114),0,G114)*H114</f>
        <v>0</v>
      </c>
      <c r="J114" s="24">
        <f>C114*I114</f>
        <v>0</v>
      </c>
    </row>
    <row r="115" spans="1:10" x14ac:dyDescent="0.2">
      <c r="A115" s="20" t="s">
        <v>41</v>
      </c>
      <c r="B115" s="20" t="s">
        <v>15</v>
      </c>
      <c r="C115" s="21">
        <f>IF(ISBLANK(B115),0,IF(ISERROR(VALUE(B115)),VLOOKUP(B115,dagsoorttabel1,2,FALSE)*dagenperjaar1,VALUE(B115)))</f>
        <v>12</v>
      </c>
      <c r="D115" s="20" t="s">
        <v>99</v>
      </c>
      <c r="E115" s="20" t="s">
        <v>42</v>
      </c>
      <c r="F115" s="20" t="s">
        <v>32</v>
      </c>
      <c r="G115" s="22">
        <v>34</v>
      </c>
      <c r="H115" s="36">
        <f>Leveringen!G11</f>
        <v>0</v>
      </c>
      <c r="I115" s="24">
        <f>IF(ISBLANK(G115),0,G115)*H115</f>
        <v>0</v>
      </c>
      <c r="J115" s="24">
        <f>C115*I115</f>
        <v>0</v>
      </c>
    </row>
    <row r="116" spans="1:10" x14ac:dyDescent="0.2">
      <c r="A116" s="20" t="s">
        <v>43</v>
      </c>
      <c r="B116" s="20" t="s">
        <v>15</v>
      </c>
      <c r="C116" s="21">
        <f>IF(ISBLANK(B116),0,IF(ISERROR(VALUE(B116)),VLOOKUP(B116,dagsoorttabel1,2,FALSE)*dagenperjaar1,VALUE(B116)))</f>
        <v>12</v>
      </c>
      <c r="D116" s="20" t="s">
        <v>99</v>
      </c>
      <c r="E116" s="20" t="s">
        <v>44</v>
      </c>
      <c r="F116" s="20" t="s">
        <v>32</v>
      </c>
      <c r="G116" s="22">
        <v>33</v>
      </c>
      <c r="H116" s="36">
        <f>Leveringen!G12</f>
        <v>0</v>
      </c>
      <c r="I116" s="24">
        <f>IF(ISBLANK(G116),0,G116)*H116</f>
        <v>0</v>
      </c>
      <c r="J116" s="24">
        <f>C116*I116</f>
        <v>0</v>
      </c>
    </row>
    <row r="117" spans="1:10" x14ac:dyDescent="0.2">
      <c r="A117" s="20" t="s">
        <v>49</v>
      </c>
      <c r="B117" s="20" t="s">
        <v>15</v>
      </c>
      <c r="C117" s="21">
        <f>IF(ISBLANK(B117),0,IF(ISERROR(VALUE(B117)),VLOOKUP(B117,dagsoorttabel1,2,FALSE)*dagenperjaar1,VALUE(B117)))</f>
        <v>12</v>
      </c>
      <c r="D117" s="20" t="s">
        <v>99</v>
      </c>
      <c r="E117" s="20" t="s">
        <v>50</v>
      </c>
      <c r="F117" s="20" t="s">
        <v>32</v>
      </c>
      <c r="G117" s="22">
        <v>18</v>
      </c>
      <c r="H117" s="36">
        <f>Leveringen!G15</f>
        <v>0</v>
      </c>
      <c r="I117" s="24">
        <f>IF(ISBLANK(G117),0,G117)*H117</f>
        <v>0</v>
      </c>
      <c r="J117" s="24">
        <f>C117*I117</f>
        <v>0</v>
      </c>
    </row>
    <row r="118" spans="1:10" x14ac:dyDescent="0.2">
      <c r="A118" s="20" t="s">
        <v>53</v>
      </c>
      <c r="B118" s="20" t="s">
        <v>15</v>
      </c>
      <c r="C118" s="21">
        <f>IF(ISBLANK(B118),0,IF(ISERROR(VALUE(B118)),VLOOKUP(B118,dagsoorttabel1,2,FALSE)*dagenperjaar1,VALUE(B118)))</f>
        <v>12</v>
      </c>
      <c r="D118" s="20" t="s">
        <v>99</v>
      </c>
      <c r="E118" s="20" t="s">
        <v>54</v>
      </c>
      <c r="F118" s="20" t="s">
        <v>32</v>
      </c>
      <c r="G118" s="22">
        <v>12</v>
      </c>
      <c r="H118" s="36">
        <f>Leveringen!G17</f>
        <v>0</v>
      </c>
      <c r="I118" s="24">
        <f>IF(ISBLANK(G118),0,G118)*H118</f>
        <v>0</v>
      </c>
      <c r="J118" s="24">
        <f>C118*I118</f>
        <v>0</v>
      </c>
    </row>
    <row r="119" spans="1:10" x14ac:dyDescent="0.2">
      <c r="A119" s="20" t="s">
        <v>57</v>
      </c>
      <c r="B119" s="20" t="s">
        <v>15</v>
      </c>
      <c r="C119" s="21">
        <f>IF(ISBLANK(B119),0,IF(ISERROR(VALUE(B119)),VLOOKUP(B119,dagsoorttabel1,2,FALSE)*dagenperjaar1,VALUE(B119)))</f>
        <v>12</v>
      </c>
      <c r="D119" s="20" t="s">
        <v>99</v>
      </c>
      <c r="E119" s="20" t="s">
        <v>58</v>
      </c>
      <c r="F119" s="20" t="s">
        <v>32</v>
      </c>
      <c r="G119" s="22">
        <v>112</v>
      </c>
      <c r="H119" s="36">
        <f>Leveringen!G19</f>
        <v>0</v>
      </c>
      <c r="I119" s="24">
        <f>IF(ISBLANK(G119),0,G119)*H119</f>
        <v>0</v>
      </c>
      <c r="J119" s="24">
        <f>C119*I119</f>
        <v>0</v>
      </c>
    </row>
    <row r="120" spans="1:10" x14ac:dyDescent="0.2">
      <c r="A120" s="20" t="s">
        <v>59</v>
      </c>
      <c r="B120" s="20" t="s">
        <v>15</v>
      </c>
      <c r="C120" s="21">
        <f>IF(ISBLANK(B120),0,IF(ISERROR(VALUE(B120)),VLOOKUP(B120,dagsoorttabel1,2,FALSE)*dagenperjaar1,VALUE(B120)))</f>
        <v>12</v>
      </c>
      <c r="D120" s="20" t="s">
        <v>99</v>
      </c>
      <c r="E120" s="20" t="s">
        <v>60</v>
      </c>
      <c r="F120" s="20" t="s">
        <v>32</v>
      </c>
      <c r="G120" s="22">
        <v>99</v>
      </c>
      <c r="H120" s="36">
        <f>Leveringen!G20</f>
        <v>0</v>
      </c>
      <c r="I120" s="24">
        <f>IF(ISBLANK(G120),0,G120)*H120</f>
        <v>0</v>
      </c>
      <c r="J120" s="24">
        <f>C120*I120</f>
        <v>0</v>
      </c>
    </row>
    <row r="121" spans="1:10" x14ac:dyDescent="0.2">
      <c r="A121" s="20" t="s">
        <v>61</v>
      </c>
      <c r="B121" s="20" t="s">
        <v>15</v>
      </c>
      <c r="C121" s="21">
        <f>IF(ISBLANK(B121),0,IF(ISERROR(VALUE(B121)),VLOOKUP(B121,dagsoorttabel1,2,FALSE)*dagenperjaar1,VALUE(B121)))</f>
        <v>12</v>
      </c>
      <c r="D121" s="20" t="s">
        <v>99</v>
      </c>
      <c r="E121" s="20" t="s">
        <v>62</v>
      </c>
      <c r="F121" s="20" t="s">
        <v>32</v>
      </c>
      <c r="G121" s="22">
        <v>87</v>
      </c>
      <c r="H121" s="36">
        <f>Leveringen!G21</f>
        <v>0</v>
      </c>
      <c r="I121" s="24">
        <f>IF(ISBLANK(G121),0,G121)*H121</f>
        <v>0</v>
      </c>
      <c r="J121" s="24">
        <f>C121*I121</f>
        <v>0</v>
      </c>
    </row>
    <row r="122" spans="1:10" x14ac:dyDescent="0.2">
      <c r="A122" s="20" t="s">
        <v>81</v>
      </c>
      <c r="B122" s="20" t="s">
        <v>15</v>
      </c>
      <c r="C122" s="21">
        <f>IF(ISBLANK(B122),0,IF(ISERROR(VALUE(B122)),VLOOKUP(B122,dagsoorttabel1,2,FALSE)*dagenperjaar1,VALUE(B122)))</f>
        <v>12</v>
      </c>
      <c r="D122" s="20" t="s">
        <v>99</v>
      </c>
      <c r="E122" s="20" t="s">
        <v>82</v>
      </c>
      <c r="F122" s="20" t="s">
        <v>32</v>
      </c>
      <c r="G122" s="22">
        <v>16</v>
      </c>
      <c r="H122" s="36">
        <f>Leveringen!G31</f>
        <v>0</v>
      </c>
      <c r="I122" s="24">
        <f>IF(ISBLANK(G122),0,G122)*H122</f>
        <v>0</v>
      </c>
      <c r="J122" s="24">
        <f>C122*I122</f>
        <v>0</v>
      </c>
    </row>
    <row r="123" spans="1:10" x14ac:dyDescent="0.2">
      <c r="A123" s="25" t="s">
        <v>91</v>
      </c>
      <c r="B123" s="25" t="s">
        <v>15</v>
      </c>
      <c r="C123" s="26">
        <f>IF(ISBLANK(B123),0,IF(ISERROR(VALUE(B123)),VLOOKUP(B123,dagsoorttabel1,2,FALSE)*dagenperjaar1,VALUE(B123)))</f>
        <v>12</v>
      </c>
      <c r="D123" s="25" t="s">
        <v>99</v>
      </c>
      <c r="E123" s="25" t="s">
        <v>92</v>
      </c>
      <c r="F123" s="25" t="s">
        <v>32</v>
      </c>
      <c r="G123" s="27">
        <v>50</v>
      </c>
      <c r="H123" s="37">
        <f>Leveringen!G36</f>
        <v>0</v>
      </c>
      <c r="I123" s="29">
        <f>IF(ISBLANK(G123),0,G123)*H123</f>
        <v>0</v>
      </c>
      <c r="J123" s="29">
        <f>C123*I123</f>
        <v>0</v>
      </c>
    </row>
    <row r="124" spans="1:10" x14ac:dyDescent="0.2">
      <c r="A124" s="38" t="s">
        <v>114</v>
      </c>
      <c r="B124" s="31"/>
      <c r="C124" s="31"/>
      <c r="D124" s="31"/>
      <c r="E124" s="31"/>
      <c r="F124" s="31"/>
      <c r="G124" s="31"/>
      <c r="H124" s="31"/>
      <c r="I124" s="32">
        <f>SUM(I110:I123)</f>
        <v>0</v>
      </c>
      <c r="J124" s="32">
        <f>SUM(J110:J123)</f>
        <v>0</v>
      </c>
    </row>
    <row r="126" spans="1:10" x14ac:dyDescent="0.2">
      <c r="A126" s="33" t="s">
        <v>115</v>
      </c>
      <c r="B126" s="31"/>
      <c r="C126" s="31"/>
      <c r="D126" s="31"/>
      <c r="E126" s="31"/>
      <c r="F126" s="31"/>
      <c r="G126" s="31"/>
      <c r="H126" s="31"/>
      <c r="I126" s="31"/>
      <c r="J126" s="34"/>
    </row>
    <row r="127" spans="1:10" x14ac:dyDescent="0.2">
      <c r="A127" s="15" t="s">
        <v>35</v>
      </c>
      <c r="B127" s="15" t="s">
        <v>15</v>
      </c>
      <c r="C127" s="16">
        <f>IF(ISBLANK(B127),0,IF(ISERROR(VALUE(B127)),VLOOKUP(B127,dagsoorttabel1,2,FALSE)*dagenperjaar1,VALUE(B127)))</f>
        <v>12</v>
      </c>
      <c r="D127" s="15" t="s">
        <v>99</v>
      </c>
      <c r="E127" s="15" t="s">
        <v>36</v>
      </c>
      <c r="F127" s="15" t="s">
        <v>32</v>
      </c>
      <c r="G127" s="17">
        <v>14</v>
      </c>
      <c r="H127" s="35">
        <f>Leveringen!G8</f>
        <v>0</v>
      </c>
      <c r="I127" s="19">
        <f>IF(ISBLANK(G127),0,G127)*H127</f>
        <v>0</v>
      </c>
      <c r="J127" s="19">
        <f>C127*I127</f>
        <v>0</v>
      </c>
    </row>
    <row r="128" spans="1:10" x14ac:dyDescent="0.2">
      <c r="A128" s="20" t="s">
        <v>37</v>
      </c>
      <c r="B128" s="20" t="s">
        <v>15</v>
      </c>
      <c r="C128" s="21">
        <f>IF(ISBLANK(B128),0,IF(ISERROR(VALUE(B128)),VLOOKUP(B128,dagsoorttabel1,2,FALSE)*dagenperjaar1,VALUE(B128)))</f>
        <v>12</v>
      </c>
      <c r="D128" s="20" t="s">
        <v>99</v>
      </c>
      <c r="E128" s="20" t="s">
        <v>38</v>
      </c>
      <c r="F128" s="20" t="s">
        <v>32</v>
      </c>
      <c r="G128" s="22">
        <v>2</v>
      </c>
      <c r="H128" s="36">
        <f>Leveringen!G9</f>
        <v>0</v>
      </c>
      <c r="I128" s="24">
        <f>IF(ISBLANK(G128),0,G128)*H128</f>
        <v>0</v>
      </c>
      <c r="J128" s="24">
        <f>C128*I128</f>
        <v>0</v>
      </c>
    </row>
    <row r="129" spans="1:10" x14ac:dyDescent="0.2">
      <c r="A129" s="20" t="s">
        <v>41</v>
      </c>
      <c r="B129" s="20" t="s">
        <v>15</v>
      </c>
      <c r="C129" s="21">
        <f>IF(ISBLANK(B129),0,IF(ISERROR(VALUE(B129)),VLOOKUP(B129,dagsoorttabel1,2,FALSE)*dagenperjaar1,VALUE(B129)))</f>
        <v>12</v>
      </c>
      <c r="D129" s="20" t="s">
        <v>99</v>
      </c>
      <c r="E129" s="20" t="s">
        <v>42</v>
      </c>
      <c r="F129" s="20" t="s">
        <v>32</v>
      </c>
      <c r="G129" s="22">
        <v>9</v>
      </c>
      <c r="H129" s="36">
        <f>Leveringen!G11</f>
        <v>0</v>
      </c>
      <c r="I129" s="24">
        <f>IF(ISBLANK(G129),0,G129)*H129</f>
        <v>0</v>
      </c>
      <c r="J129" s="24">
        <f>C129*I129</f>
        <v>0</v>
      </c>
    </row>
    <row r="130" spans="1:10" x14ac:dyDescent="0.2">
      <c r="A130" s="20" t="s">
        <v>53</v>
      </c>
      <c r="B130" s="20" t="s">
        <v>15</v>
      </c>
      <c r="C130" s="21">
        <f>IF(ISBLANK(B130),0,IF(ISERROR(VALUE(B130)),VLOOKUP(B130,dagsoorttabel1,2,FALSE)*dagenperjaar1,VALUE(B130)))</f>
        <v>12</v>
      </c>
      <c r="D130" s="20" t="s">
        <v>99</v>
      </c>
      <c r="E130" s="20" t="s">
        <v>54</v>
      </c>
      <c r="F130" s="20" t="s">
        <v>32</v>
      </c>
      <c r="G130" s="22">
        <v>1</v>
      </c>
      <c r="H130" s="36">
        <f>Leveringen!G17</f>
        <v>0</v>
      </c>
      <c r="I130" s="24">
        <f>IF(ISBLANK(G130),0,G130)*H130</f>
        <v>0</v>
      </c>
      <c r="J130" s="24">
        <f>C130*I130</f>
        <v>0</v>
      </c>
    </row>
    <row r="131" spans="1:10" x14ac:dyDescent="0.2">
      <c r="A131" s="20" t="s">
        <v>55</v>
      </c>
      <c r="B131" s="20" t="s">
        <v>15</v>
      </c>
      <c r="C131" s="21">
        <f>IF(ISBLANK(B131),0,IF(ISERROR(VALUE(B131)),VLOOKUP(B131,dagsoorttabel1,2,FALSE)*dagenperjaar1,VALUE(B131)))</f>
        <v>12</v>
      </c>
      <c r="D131" s="20" t="s">
        <v>99</v>
      </c>
      <c r="E131" s="20" t="s">
        <v>56</v>
      </c>
      <c r="F131" s="20" t="s">
        <v>32</v>
      </c>
      <c r="G131" s="22">
        <v>2</v>
      </c>
      <c r="H131" s="36">
        <f>Leveringen!G18</f>
        <v>0</v>
      </c>
      <c r="I131" s="24">
        <f>IF(ISBLANK(G131),0,G131)*H131</f>
        <v>0</v>
      </c>
      <c r="J131" s="24">
        <f>C131*I131</f>
        <v>0</v>
      </c>
    </row>
    <row r="132" spans="1:10" x14ac:dyDescent="0.2">
      <c r="A132" s="20" t="s">
        <v>57</v>
      </c>
      <c r="B132" s="20" t="s">
        <v>15</v>
      </c>
      <c r="C132" s="21">
        <f>IF(ISBLANK(B132),0,IF(ISERROR(VALUE(B132)),VLOOKUP(B132,dagsoorttabel1,2,FALSE)*dagenperjaar1,VALUE(B132)))</f>
        <v>12</v>
      </c>
      <c r="D132" s="20" t="s">
        <v>99</v>
      </c>
      <c r="E132" s="20" t="s">
        <v>58</v>
      </c>
      <c r="F132" s="20" t="s">
        <v>32</v>
      </c>
      <c r="G132" s="22">
        <v>21</v>
      </c>
      <c r="H132" s="36">
        <f>Leveringen!G19</f>
        <v>0</v>
      </c>
      <c r="I132" s="24">
        <f>IF(ISBLANK(G132),0,G132)*H132</f>
        <v>0</v>
      </c>
      <c r="J132" s="24">
        <f>C132*I132</f>
        <v>0</v>
      </c>
    </row>
    <row r="133" spans="1:10" x14ac:dyDescent="0.2">
      <c r="A133" s="20" t="s">
        <v>59</v>
      </c>
      <c r="B133" s="20" t="s">
        <v>15</v>
      </c>
      <c r="C133" s="21">
        <f>IF(ISBLANK(B133),0,IF(ISERROR(VALUE(B133)),VLOOKUP(B133,dagsoorttabel1,2,FALSE)*dagenperjaar1,VALUE(B133)))</f>
        <v>12</v>
      </c>
      <c r="D133" s="20" t="s">
        <v>99</v>
      </c>
      <c r="E133" s="20" t="s">
        <v>60</v>
      </c>
      <c r="F133" s="20" t="s">
        <v>32</v>
      </c>
      <c r="G133" s="22">
        <v>11</v>
      </c>
      <c r="H133" s="36">
        <f>Leveringen!G20</f>
        <v>0</v>
      </c>
      <c r="I133" s="24">
        <f>IF(ISBLANK(G133),0,G133)*H133</f>
        <v>0</v>
      </c>
      <c r="J133" s="24">
        <f>C133*I133</f>
        <v>0</v>
      </c>
    </row>
    <row r="134" spans="1:10" x14ac:dyDescent="0.2">
      <c r="A134" s="20" t="s">
        <v>61</v>
      </c>
      <c r="B134" s="20" t="s">
        <v>15</v>
      </c>
      <c r="C134" s="21">
        <f>IF(ISBLANK(B134),0,IF(ISERROR(VALUE(B134)),VLOOKUP(B134,dagsoorttabel1,2,FALSE)*dagenperjaar1,VALUE(B134)))</f>
        <v>12</v>
      </c>
      <c r="D134" s="20" t="s">
        <v>99</v>
      </c>
      <c r="E134" s="20" t="s">
        <v>62</v>
      </c>
      <c r="F134" s="20" t="s">
        <v>32</v>
      </c>
      <c r="G134" s="22">
        <v>15</v>
      </c>
      <c r="H134" s="36">
        <f>Leveringen!G21</f>
        <v>0</v>
      </c>
      <c r="I134" s="24">
        <f>IF(ISBLANK(G134),0,G134)*H134</f>
        <v>0</v>
      </c>
      <c r="J134" s="24">
        <f>C134*I134</f>
        <v>0</v>
      </c>
    </row>
    <row r="135" spans="1:10" x14ac:dyDescent="0.2">
      <c r="A135" s="20" t="s">
        <v>83</v>
      </c>
      <c r="B135" s="20" t="s">
        <v>15</v>
      </c>
      <c r="C135" s="21">
        <f>IF(ISBLANK(B135),0,IF(ISERROR(VALUE(B135)),VLOOKUP(B135,dagsoorttabel1,2,FALSE)*dagenperjaar1,VALUE(B135)))</f>
        <v>12</v>
      </c>
      <c r="D135" s="20" t="s">
        <v>99</v>
      </c>
      <c r="E135" s="20" t="s">
        <v>84</v>
      </c>
      <c r="F135" s="20" t="s">
        <v>32</v>
      </c>
      <c r="G135" s="22">
        <v>2</v>
      </c>
      <c r="H135" s="36">
        <f>Leveringen!G32</f>
        <v>0</v>
      </c>
      <c r="I135" s="24">
        <f>IF(ISBLANK(G135),0,G135)*H135</f>
        <v>0</v>
      </c>
      <c r="J135" s="24">
        <f>C135*I135</f>
        <v>0</v>
      </c>
    </row>
    <row r="136" spans="1:10" x14ac:dyDescent="0.2">
      <c r="A136" s="25" t="s">
        <v>91</v>
      </c>
      <c r="B136" s="25" t="s">
        <v>15</v>
      </c>
      <c r="C136" s="26">
        <f>IF(ISBLANK(B136),0,IF(ISERROR(VALUE(B136)),VLOOKUP(B136,dagsoorttabel1,2,FALSE)*dagenperjaar1,VALUE(B136)))</f>
        <v>12</v>
      </c>
      <c r="D136" s="25" t="s">
        <v>99</v>
      </c>
      <c r="E136" s="25" t="s">
        <v>92</v>
      </c>
      <c r="F136" s="25" t="s">
        <v>32</v>
      </c>
      <c r="G136" s="27">
        <v>12</v>
      </c>
      <c r="H136" s="37">
        <f>Leveringen!G36</f>
        <v>0</v>
      </c>
      <c r="I136" s="29">
        <f>IF(ISBLANK(G136),0,G136)*H136</f>
        <v>0</v>
      </c>
      <c r="J136" s="29">
        <f>C136*I136</f>
        <v>0</v>
      </c>
    </row>
    <row r="137" spans="1:10" x14ac:dyDescent="0.2">
      <c r="A137" s="38" t="s">
        <v>116</v>
      </c>
      <c r="B137" s="31"/>
      <c r="C137" s="31"/>
      <c r="D137" s="31"/>
      <c r="E137" s="31"/>
      <c r="F137" s="31"/>
      <c r="G137" s="31"/>
      <c r="H137" s="31"/>
      <c r="I137" s="32">
        <f>SUM(I127:I136)</f>
        <v>0</v>
      </c>
      <c r="J137" s="32">
        <f>SUM(J127:J136)</f>
        <v>0</v>
      </c>
    </row>
    <row r="139" spans="1:10" x14ac:dyDescent="0.2">
      <c r="A139" s="33" t="s">
        <v>117</v>
      </c>
      <c r="B139" s="31"/>
      <c r="C139" s="31"/>
      <c r="D139" s="31"/>
      <c r="E139" s="31"/>
      <c r="F139" s="31"/>
      <c r="G139" s="31"/>
      <c r="H139" s="31"/>
      <c r="I139" s="31"/>
      <c r="J139" s="34"/>
    </row>
    <row r="140" spans="1:10" x14ac:dyDescent="0.2">
      <c r="A140" s="15" t="s">
        <v>30</v>
      </c>
      <c r="B140" s="15" t="s">
        <v>15</v>
      </c>
      <c r="C140" s="16">
        <f>IF(ISBLANK(B140),0,IF(ISERROR(VALUE(B140)),VLOOKUP(B140,dagsoorttabel1,2,FALSE)*dagenperjaar1,VALUE(B140)))</f>
        <v>12</v>
      </c>
      <c r="D140" s="15" t="s">
        <v>99</v>
      </c>
      <c r="E140" s="15" t="s">
        <v>31</v>
      </c>
      <c r="F140" s="15" t="s">
        <v>32</v>
      </c>
      <c r="G140" s="17">
        <v>1</v>
      </c>
      <c r="H140" s="35">
        <f>Leveringen!G6</f>
        <v>0</v>
      </c>
      <c r="I140" s="19">
        <f>IF(ISBLANK(G140),0,G140)*H140</f>
        <v>0</v>
      </c>
      <c r="J140" s="19">
        <f>C140*I140</f>
        <v>0</v>
      </c>
    </row>
    <row r="141" spans="1:10" x14ac:dyDescent="0.2">
      <c r="A141" s="20" t="s">
        <v>35</v>
      </c>
      <c r="B141" s="20" t="s">
        <v>15</v>
      </c>
      <c r="C141" s="21">
        <f>IF(ISBLANK(B141),0,IF(ISERROR(VALUE(B141)),VLOOKUP(B141,dagsoorttabel1,2,FALSE)*dagenperjaar1,VALUE(B141)))</f>
        <v>12</v>
      </c>
      <c r="D141" s="20" t="s">
        <v>99</v>
      </c>
      <c r="E141" s="20" t="s">
        <v>36</v>
      </c>
      <c r="F141" s="20" t="s">
        <v>32</v>
      </c>
      <c r="G141" s="22">
        <v>5</v>
      </c>
      <c r="H141" s="36">
        <f>Leveringen!G8</f>
        <v>0</v>
      </c>
      <c r="I141" s="24">
        <f>IF(ISBLANK(G141),0,G141)*H141</f>
        <v>0</v>
      </c>
      <c r="J141" s="24">
        <f>C141*I141</f>
        <v>0</v>
      </c>
    </row>
    <row r="142" spans="1:10" x14ac:dyDescent="0.2">
      <c r="A142" s="20" t="s">
        <v>37</v>
      </c>
      <c r="B142" s="20" t="s">
        <v>15</v>
      </c>
      <c r="C142" s="21">
        <f>IF(ISBLANK(B142),0,IF(ISERROR(VALUE(B142)),VLOOKUP(B142,dagsoorttabel1,2,FALSE)*dagenperjaar1,VALUE(B142)))</f>
        <v>12</v>
      </c>
      <c r="D142" s="20" t="s">
        <v>99</v>
      </c>
      <c r="E142" s="20" t="s">
        <v>38</v>
      </c>
      <c r="F142" s="20" t="s">
        <v>32</v>
      </c>
      <c r="G142" s="22">
        <v>1</v>
      </c>
      <c r="H142" s="36">
        <f>Leveringen!G9</f>
        <v>0</v>
      </c>
      <c r="I142" s="24">
        <f>IF(ISBLANK(G142),0,G142)*H142</f>
        <v>0</v>
      </c>
      <c r="J142" s="24">
        <f>C142*I142</f>
        <v>0</v>
      </c>
    </row>
    <row r="143" spans="1:10" x14ac:dyDescent="0.2">
      <c r="A143" s="20" t="s">
        <v>45</v>
      </c>
      <c r="B143" s="20" t="s">
        <v>15</v>
      </c>
      <c r="C143" s="21">
        <f>IF(ISBLANK(B143),0,IF(ISERROR(VALUE(B143)),VLOOKUP(B143,dagsoorttabel1,2,FALSE)*dagenperjaar1,VALUE(B143)))</f>
        <v>12</v>
      </c>
      <c r="D143" s="20" t="s">
        <v>99</v>
      </c>
      <c r="E143" s="20" t="s">
        <v>46</v>
      </c>
      <c r="F143" s="20" t="s">
        <v>32</v>
      </c>
      <c r="G143" s="22">
        <v>6</v>
      </c>
      <c r="H143" s="36">
        <f>Leveringen!G13</f>
        <v>0</v>
      </c>
      <c r="I143" s="24">
        <f>IF(ISBLANK(G143),0,G143)*H143</f>
        <v>0</v>
      </c>
      <c r="J143" s="24">
        <f>C143*I143</f>
        <v>0</v>
      </c>
    </row>
    <row r="144" spans="1:10" x14ac:dyDescent="0.2">
      <c r="A144" s="20" t="s">
        <v>57</v>
      </c>
      <c r="B144" s="20" t="s">
        <v>15</v>
      </c>
      <c r="C144" s="21">
        <f>IF(ISBLANK(B144),0,IF(ISERROR(VALUE(B144)),VLOOKUP(B144,dagsoorttabel1,2,FALSE)*dagenperjaar1,VALUE(B144)))</f>
        <v>12</v>
      </c>
      <c r="D144" s="20" t="s">
        <v>99</v>
      </c>
      <c r="E144" s="20" t="s">
        <v>58</v>
      </c>
      <c r="F144" s="20" t="s">
        <v>32</v>
      </c>
      <c r="G144" s="22">
        <v>5</v>
      </c>
      <c r="H144" s="36">
        <f>Leveringen!G19</f>
        <v>0</v>
      </c>
      <c r="I144" s="24">
        <f>IF(ISBLANK(G144),0,G144)*H144</f>
        <v>0</v>
      </c>
      <c r="J144" s="24">
        <f>C144*I144</f>
        <v>0</v>
      </c>
    </row>
    <row r="145" spans="1:10" x14ac:dyDescent="0.2">
      <c r="A145" s="20" t="s">
        <v>59</v>
      </c>
      <c r="B145" s="20" t="s">
        <v>15</v>
      </c>
      <c r="C145" s="21">
        <f>IF(ISBLANK(B145),0,IF(ISERROR(VALUE(B145)),VLOOKUP(B145,dagsoorttabel1,2,FALSE)*dagenperjaar1,VALUE(B145)))</f>
        <v>12</v>
      </c>
      <c r="D145" s="20" t="s">
        <v>99</v>
      </c>
      <c r="E145" s="20" t="s">
        <v>60</v>
      </c>
      <c r="F145" s="20" t="s">
        <v>32</v>
      </c>
      <c r="G145" s="22">
        <v>4</v>
      </c>
      <c r="H145" s="36">
        <f>Leveringen!G20</f>
        <v>0</v>
      </c>
      <c r="I145" s="24">
        <f>IF(ISBLANK(G145),0,G145)*H145</f>
        <v>0</v>
      </c>
      <c r="J145" s="24">
        <f>C145*I145</f>
        <v>0</v>
      </c>
    </row>
    <row r="146" spans="1:10" x14ac:dyDescent="0.2">
      <c r="A146" s="25" t="s">
        <v>61</v>
      </c>
      <c r="B146" s="25" t="s">
        <v>15</v>
      </c>
      <c r="C146" s="26">
        <f>IF(ISBLANK(B146),0,IF(ISERROR(VALUE(B146)),VLOOKUP(B146,dagsoorttabel1,2,FALSE)*dagenperjaar1,VALUE(B146)))</f>
        <v>12</v>
      </c>
      <c r="D146" s="25" t="s">
        <v>99</v>
      </c>
      <c r="E146" s="25" t="s">
        <v>62</v>
      </c>
      <c r="F146" s="25" t="s">
        <v>32</v>
      </c>
      <c r="G146" s="27">
        <v>3</v>
      </c>
      <c r="H146" s="37">
        <f>Leveringen!G21</f>
        <v>0</v>
      </c>
      <c r="I146" s="29">
        <f>IF(ISBLANK(G146),0,G146)*H146</f>
        <v>0</v>
      </c>
      <c r="J146" s="29">
        <f>C146*I146</f>
        <v>0</v>
      </c>
    </row>
    <row r="147" spans="1:10" x14ac:dyDescent="0.2">
      <c r="A147" s="38" t="s">
        <v>118</v>
      </c>
      <c r="B147" s="31"/>
      <c r="C147" s="31"/>
      <c r="D147" s="31"/>
      <c r="E147" s="31"/>
      <c r="F147" s="31"/>
      <c r="G147" s="31"/>
      <c r="H147" s="31"/>
      <c r="I147" s="32">
        <f>SUM(I140:I146)</f>
        <v>0</v>
      </c>
      <c r="J147" s="32">
        <f>SUM(J140:J146)</f>
        <v>0</v>
      </c>
    </row>
    <row r="149" spans="1:10" x14ac:dyDescent="0.2">
      <c r="A149" s="33" t="s">
        <v>119</v>
      </c>
      <c r="B149" s="31"/>
      <c r="C149" s="31"/>
      <c r="D149" s="31"/>
      <c r="E149" s="31"/>
      <c r="F149" s="31"/>
      <c r="G149" s="31"/>
      <c r="H149" s="31"/>
      <c r="I149" s="31"/>
      <c r="J149" s="34"/>
    </row>
    <row r="150" spans="1:10" x14ac:dyDescent="0.2">
      <c r="A150" s="15" t="s">
        <v>37</v>
      </c>
      <c r="B150" s="15" t="s">
        <v>15</v>
      </c>
      <c r="C150" s="16">
        <f>IF(ISBLANK(B150),0,IF(ISERROR(VALUE(B150)),VLOOKUP(B150,dagsoorttabel1,2,FALSE)*dagenperjaar1,VALUE(B150)))</f>
        <v>12</v>
      </c>
      <c r="D150" s="15" t="s">
        <v>99</v>
      </c>
      <c r="E150" s="15" t="s">
        <v>38</v>
      </c>
      <c r="F150" s="15" t="s">
        <v>32</v>
      </c>
      <c r="G150" s="17">
        <v>2</v>
      </c>
      <c r="H150" s="35">
        <f>Leveringen!G9</f>
        <v>0</v>
      </c>
      <c r="I150" s="19">
        <f>IF(ISBLANK(G150),0,G150)*H150</f>
        <v>0</v>
      </c>
      <c r="J150" s="19">
        <f>C150*I150</f>
        <v>0</v>
      </c>
    </row>
    <row r="151" spans="1:10" x14ac:dyDescent="0.2">
      <c r="A151" s="20" t="s">
        <v>45</v>
      </c>
      <c r="B151" s="20" t="s">
        <v>15</v>
      </c>
      <c r="C151" s="21">
        <f>IF(ISBLANK(B151),0,IF(ISERROR(VALUE(B151)),VLOOKUP(B151,dagsoorttabel1,2,FALSE)*dagenperjaar1,VALUE(B151)))</f>
        <v>12</v>
      </c>
      <c r="D151" s="20" t="s">
        <v>99</v>
      </c>
      <c r="E151" s="20" t="s">
        <v>46</v>
      </c>
      <c r="F151" s="20" t="s">
        <v>32</v>
      </c>
      <c r="G151" s="22">
        <v>1</v>
      </c>
      <c r="H151" s="36">
        <f>Leveringen!G13</f>
        <v>0</v>
      </c>
      <c r="I151" s="24">
        <f>IF(ISBLANK(G151),0,G151)*H151</f>
        <v>0</v>
      </c>
      <c r="J151" s="24">
        <f>C151*I151</f>
        <v>0</v>
      </c>
    </row>
    <row r="152" spans="1:10" x14ac:dyDescent="0.2">
      <c r="A152" s="20" t="s">
        <v>53</v>
      </c>
      <c r="B152" s="20" t="s">
        <v>15</v>
      </c>
      <c r="C152" s="21">
        <f>IF(ISBLANK(B152),0,IF(ISERROR(VALUE(B152)),VLOOKUP(B152,dagsoorttabel1,2,FALSE)*dagenperjaar1,VALUE(B152)))</f>
        <v>12</v>
      </c>
      <c r="D152" s="20" t="s">
        <v>99</v>
      </c>
      <c r="E152" s="20" t="s">
        <v>54</v>
      </c>
      <c r="F152" s="20" t="s">
        <v>32</v>
      </c>
      <c r="G152" s="22">
        <v>2</v>
      </c>
      <c r="H152" s="36">
        <f>Leveringen!G17</f>
        <v>0</v>
      </c>
      <c r="I152" s="24">
        <f>IF(ISBLANK(G152),0,G152)*H152</f>
        <v>0</v>
      </c>
      <c r="J152" s="24">
        <f>C152*I152</f>
        <v>0</v>
      </c>
    </row>
    <row r="153" spans="1:10" x14ac:dyDescent="0.2">
      <c r="A153" s="20" t="s">
        <v>59</v>
      </c>
      <c r="B153" s="20" t="s">
        <v>15</v>
      </c>
      <c r="C153" s="21">
        <f>IF(ISBLANK(B153),0,IF(ISERROR(VALUE(B153)),VLOOKUP(B153,dagsoorttabel1,2,FALSE)*dagenperjaar1,VALUE(B153)))</f>
        <v>12</v>
      </c>
      <c r="D153" s="20" t="s">
        <v>99</v>
      </c>
      <c r="E153" s="20" t="s">
        <v>60</v>
      </c>
      <c r="F153" s="20" t="s">
        <v>32</v>
      </c>
      <c r="G153" s="22">
        <v>8</v>
      </c>
      <c r="H153" s="36">
        <f>Leveringen!G20</f>
        <v>0</v>
      </c>
      <c r="I153" s="24">
        <f>IF(ISBLANK(G153),0,G153)*H153</f>
        <v>0</v>
      </c>
      <c r="J153" s="24">
        <f>C153*I153</f>
        <v>0</v>
      </c>
    </row>
    <row r="154" spans="1:10" x14ac:dyDescent="0.2">
      <c r="A154" s="20" t="s">
        <v>61</v>
      </c>
      <c r="B154" s="20" t="s">
        <v>15</v>
      </c>
      <c r="C154" s="21">
        <f>IF(ISBLANK(B154),0,IF(ISERROR(VALUE(B154)),VLOOKUP(B154,dagsoorttabel1,2,FALSE)*dagenperjaar1,VALUE(B154)))</f>
        <v>12</v>
      </c>
      <c r="D154" s="20" t="s">
        <v>99</v>
      </c>
      <c r="E154" s="20" t="s">
        <v>62</v>
      </c>
      <c r="F154" s="20" t="s">
        <v>32</v>
      </c>
      <c r="G154" s="22">
        <v>4</v>
      </c>
      <c r="H154" s="36">
        <f>Leveringen!G21</f>
        <v>0</v>
      </c>
      <c r="I154" s="24">
        <f>IF(ISBLANK(G154),0,G154)*H154</f>
        <v>0</v>
      </c>
      <c r="J154" s="24">
        <f>C154*I154</f>
        <v>0</v>
      </c>
    </row>
    <row r="155" spans="1:10" x14ac:dyDescent="0.2">
      <c r="A155" s="25" t="s">
        <v>91</v>
      </c>
      <c r="B155" s="25" t="s">
        <v>15</v>
      </c>
      <c r="C155" s="26">
        <f>IF(ISBLANK(B155),0,IF(ISERROR(VALUE(B155)),VLOOKUP(B155,dagsoorttabel1,2,FALSE)*dagenperjaar1,VALUE(B155)))</f>
        <v>12</v>
      </c>
      <c r="D155" s="25" t="s">
        <v>99</v>
      </c>
      <c r="E155" s="25" t="s">
        <v>92</v>
      </c>
      <c r="F155" s="25" t="s">
        <v>32</v>
      </c>
      <c r="G155" s="27">
        <v>60</v>
      </c>
      <c r="H155" s="37">
        <f>Leveringen!G36</f>
        <v>0</v>
      </c>
      <c r="I155" s="29">
        <f>IF(ISBLANK(G155),0,G155)*H155</f>
        <v>0</v>
      </c>
      <c r="J155" s="29">
        <f>C155*I155</f>
        <v>0</v>
      </c>
    </row>
    <row r="156" spans="1:10" x14ac:dyDescent="0.2">
      <c r="A156" s="38" t="s">
        <v>120</v>
      </c>
      <c r="B156" s="31"/>
      <c r="C156" s="31"/>
      <c r="D156" s="31"/>
      <c r="E156" s="31"/>
      <c r="F156" s="31"/>
      <c r="G156" s="31"/>
      <c r="H156" s="31"/>
      <c r="I156" s="32">
        <f>SUM(I150:I155)</f>
        <v>0</v>
      </c>
      <c r="J156" s="32">
        <f>SUM(J150:J155)</f>
        <v>0</v>
      </c>
    </row>
    <row r="158" spans="1:10" x14ac:dyDescent="0.2">
      <c r="A158" s="33" t="s">
        <v>121</v>
      </c>
      <c r="B158" s="31"/>
      <c r="C158" s="31"/>
      <c r="D158" s="31"/>
      <c r="E158" s="31"/>
      <c r="F158" s="31"/>
      <c r="G158" s="31"/>
      <c r="H158" s="31"/>
      <c r="I158" s="31"/>
      <c r="J158" s="34"/>
    </row>
    <row r="159" spans="1:10" x14ac:dyDescent="0.2">
      <c r="A159" s="15" t="s">
        <v>33</v>
      </c>
      <c r="B159" s="15" t="s">
        <v>15</v>
      </c>
      <c r="C159" s="16">
        <f>IF(ISBLANK(B159),0,IF(ISERROR(VALUE(B159)),VLOOKUP(B159,dagsoorttabel1,2,FALSE)*dagenperjaar1,VALUE(B159)))</f>
        <v>12</v>
      </c>
      <c r="D159" s="15" t="s">
        <v>99</v>
      </c>
      <c r="E159" s="15" t="s">
        <v>34</v>
      </c>
      <c r="F159" s="15" t="s">
        <v>32</v>
      </c>
      <c r="G159" s="17">
        <v>5</v>
      </c>
      <c r="H159" s="35">
        <f>Leveringen!G7</f>
        <v>0</v>
      </c>
      <c r="I159" s="19">
        <f>IF(ISBLANK(G159),0,G159)*H159</f>
        <v>0</v>
      </c>
      <c r="J159" s="19">
        <f>C159*I159</f>
        <v>0</v>
      </c>
    </row>
    <row r="160" spans="1:10" x14ac:dyDescent="0.2">
      <c r="A160" s="20" t="s">
        <v>35</v>
      </c>
      <c r="B160" s="20" t="s">
        <v>15</v>
      </c>
      <c r="C160" s="21">
        <f>IF(ISBLANK(B160),0,IF(ISERROR(VALUE(B160)),VLOOKUP(B160,dagsoorttabel1,2,FALSE)*dagenperjaar1,VALUE(B160)))</f>
        <v>12</v>
      </c>
      <c r="D160" s="20" t="s">
        <v>99</v>
      </c>
      <c r="E160" s="20" t="s">
        <v>36</v>
      </c>
      <c r="F160" s="20" t="s">
        <v>32</v>
      </c>
      <c r="G160" s="22">
        <v>7</v>
      </c>
      <c r="H160" s="36">
        <f>Leveringen!G8</f>
        <v>0</v>
      </c>
      <c r="I160" s="24">
        <f>IF(ISBLANK(G160),0,G160)*H160</f>
        <v>0</v>
      </c>
      <c r="J160" s="24">
        <f>C160*I160</f>
        <v>0</v>
      </c>
    </row>
    <row r="161" spans="1:10" x14ac:dyDescent="0.2">
      <c r="A161" s="20" t="s">
        <v>37</v>
      </c>
      <c r="B161" s="20" t="s">
        <v>15</v>
      </c>
      <c r="C161" s="21">
        <f>IF(ISBLANK(B161),0,IF(ISERROR(VALUE(B161)),VLOOKUP(B161,dagsoorttabel1,2,FALSE)*dagenperjaar1,VALUE(B161)))</f>
        <v>12</v>
      </c>
      <c r="D161" s="20" t="s">
        <v>99</v>
      </c>
      <c r="E161" s="20" t="s">
        <v>38</v>
      </c>
      <c r="F161" s="20" t="s">
        <v>32</v>
      </c>
      <c r="G161" s="22">
        <v>8</v>
      </c>
      <c r="H161" s="36">
        <f>Leveringen!G9</f>
        <v>0</v>
      </c>
      <c r="I161" s="24">
        <f>IF(ISBLANK(G161),0,G161)*H161</f>
        <v>0</v>
      </c>
      <c r="J161" s="24">
        <f>C161*I161</f>
        <v>0</v>
      </c>
    </row>
    <row r="162" spans="1:10" x14ac:dyDescent="0.2">
      <c r="A162" s="20" t="s">
        <v>41</v>
      </c>
      <c r="B162" s="20" t="s">
        <v>15</v>
      </c>
      <c r="C162" s="21">
        <f>IF(ISBLANK(B162),0,IF(ISERROR(VALUE(B162)),VLOOKUP(B162,dagsoorttabel1,2,FALSE)*dagenperjaar1,VALUE(B162)))</f>
        <v>12</v>
      </c>
      <c r="D162" s="20" t="s">
        <v>99</v>
      </c>
      <c r="E162" s="20" t="s">
        <v>42</v>
      </c>
      <c r="F162" s="20" t="s">
        <v>32</v>
      </c>
      <c r="G162" s="22">
        <v>16</v>
      </c>
      <c r="H162" s="36">
        <f>Leveringen!G11</f>
        <v>0</v>
      </c>
      <c r="I162" s="24">
        <f>IF(ISBLANK(G162),0,G162)*H162</f>
        <v>0</v>
      </c>
      <c r="J162" s="24">
        <f>C162*I162</f>
        <v>0</v>
      </c>
    </row>
    <row r="163" spans="1:10" x14ac:dyDescent="0.2">
      <c r="A163" s="20" t="s">
        <v>51</v>
      </c>
      <c r="B163" s="20" t="s">
        <v>15</v>
      </c>
      <c r="C163" s="21">
        <f>IF(ISBLANK(B163),0,IF(ISERROR(VALUE(B163)),VLOOKUP(B163,dagsoorttabel1,2,FALSE)*dagenperjaar1,VALUE(B163)))</f>
        <v>12</v>
      </c>
      <c r="D163" s="20" t="s">
        <v>99</v>
      </c>
      <c r="E163" s="20" t="s">
        <v>52</v>
      </c>
      <c r="F163" s="20" t="s">
        <v>32</v>
      </c>
      <c r="G163" s="22">
        <v>3</v>
      </c>
      <c r="H163" s="36">
        <f>Leveringen!G16</f>
        <v>0</v>
      </c>
      <c r="I163" s="24">
        <f>IF(ISBLANK(G163),0,G163)*H163</f>
        <v>0</v>
      </c>
      <c r="J163" s="24">
        <f>C163*I163</f>
        <v>0</v>
      </c>
    </row>
    <row r="164" spans="1:10" x14ac:dyDescent="0.2">
      <c r="A164" s="20" t="s">
        <v>57</v>
      </c>
      <c r="B164" s="20" t="s">
        <v>15</v>
      </c>
      <c r="C164" s="21">
        <f>IF(ISBLANK(B164),0,IF(ISERROR(VALUE(B164)),VLOOKUP(B164,dagsoorttabel1,2,FALSE)*dagenperjaar1,VALUE(B164)))</f>
        <v>12</v>
      </c>
      <c r="D164" s="20" t="s">
        <v>99</v>
      </c>
      <c r="E164" s="20" t="s">
        <v>58</v>
      </c>
      <c r="F164" s="20" t="s">
        <v>32</v>
      </c>
      <c r="G164" s="22">
        <v>18</v>
      </c>
      <c r="H164" s="36">
        <f>Leveringen!G19</f>
        <v>0</v>
      </c>
      <c r="I164" s="24">
        <f>IF(ISBLANK(G164),0,G164)*H164</f>
        <v>0</v>
      </c>
      <c r="J164" s="24">
        <f>C164*I164</f>
        <v>0</v>
      </c>
    </row>
    <row r="165" spans="1:10" x14ac:dyDescent="0.2">
      <c r="A165" s="20" t="s">
        <v>59</v>
      </c>
      <c r="B165" s="20" t="s">
        <v>15</v>
      </c>
      <c r="C165" s="21">
        <f>IF(ISBLANK(B165),0,IF(ISERROR(VALUE(B165)),VLOOKUP(B165,dagsoorttabel1,2,FALSE)*dagenperjaar1,VALUE(B165)))</f>
        <v>12</v>
      </c>
      <c r="D165" s="20" t="s">
        <v>99</v>
      </c>
      <c r="E165" s="20" t="s">
        <v>60</v>
      </c>
      <c r="F165" s="20" t="s">
        <v>32</v>
      </c>
      <c r="G165" s="22">
        <v>14</v>
      </c>
      <c r="H165" s="36">
        <f>Leveringen!G20</f>
        <v>0</v>
      </c>
      <c r="I165" s="24">
        <f>IF(ISBLANK(G165),0,G165)*H165</f>
        <v>0</v>
      </c>
      <c r="J165" s="24">
        <f>C165*I165</f>
        <v>0</v>
      </c>
    </row>
    <row r="166" spans="1:10" x14ac:dyDescent="0.2">
      <c r="A166" s="20" t="s">
        <v>61</v>
      </c>
      <c r="B166" s="20" t="s">
        <v>15</v>
      </c>
      <c r="C166" s="21">
        <f>IF(ISBLANK(B166),0,IF(ISERROR(VALUE(B166)),VLOOKUP(B166,dagsoorttabel1,2,FALSE)*dagenperjaar1,VALUE(B166)))</f>
        <v>12</v>
      </c>
      <c r="D166" s="20" t="s">
        <v>99</v>
      </c>
      <c r="E166" s="20" t="s">
        <v>62</v>
      </c>
      <c r="F166" s="20" t="s">
        <v>32</v>
      </c>
      <c r="G166" s="22">
        <v>13</v>
      </c>
      <c r="H166" s="36">
        <f>Leveringen!G21</f>
        <v>0</v>
      </c>
      <c r="I166" s="24">
        <f>IF(ISBLANK(G166),0,G166)*H166</f>
        <v>0</v>
      </c>
      <c r="J166" s="24">
        <f>C166*I166</f>
        <v>0</v>
      </c>
    </row>
    <row r="167" spans="1:10" x14ac:dyDescent="0.2">
      <c r="A167" s="20" t="s">
        <v>83</v>
      </c>
      <c r="B167" s="20" t="s">
        <v>15</v>
      </c>
      <c r="C167" s="21">
        <f>IF(ISBLANK(B167),0,IF(ISERROR(VALUE(B167)),VLOOKUP(B167,dagsoorttabel1,2,FALSE)*dagenperjaar1,VALUE(B167)))</f>
        <v>12</v>
      </c>
      <c r="D167" s="20" t="s">
        <v>99</v>
      </c>
      <c r="E167" s="20" t="s">
        <v>84</v>
      </c>
      <c r="F167" s="20" t="s">
        <v>32</v>
      </c>
      <c r="G167" s="22">
        <v>2</v>
      </c>
      <c r="H167" s="36">
        <f>Leveringen!G32</f>
        <v>0</v>
      </c>
      <c r="I167" s="24">
        <f>IF(ISBLANK(G167),0,G167)*H167</f>
        <v>0</v>
      </c>
      <c r="J167" s="24">
        <f>C167*I167</f>
        <v>0</v>
      </c>
    </row>
    <row r="168" spans="1:10" x14ac:dyDescent="0.2">
      <c r="A168" s="25" t="s">
        <v>91</v>
      </c>
      <c r="B168" s="25" t="s">
        <v>15</v>
      </c>
      <c r="C168" s="26">
        <f>IF(ISBLANK(B168),0,IF(ISERROR(VALUE(B168)),VLOOKUP(B168,dagsoorttabel1,2,FALSE)*dagenperjaar1,VALUE(B168)))</f>
        <v>12</v>
      </c>
      <c r="D168" s="25" t="s">
        <v>99</v>
      </c>
      <c r="E168" s="25" t="s">
        <v>92</v>
      </c>
      <c r="F168" s="25" t="s">
        <v>32</v>
      </c>
      <c r="G168" s="27">
        <v>30</v>
      </c>
      <c r="H168" s="37">
        <f>Leveringen!G36</f>
        <v>0</v>
      </c>
      <c r="I168" s="29">
        <f>IF(ISBLANK(G168),0,G168)*H168</f>
        <v>0</v>
      </c>
      <c r="J168" s="29">
        <f>C168*I168</f>
        <v>0</v>
      </c>
    </row>
    <row r="169" spans="1:10" x14ac:dyDescent="0.2">
      <c r="A169" s="38" t="s">
        <v>122</v>
      </c>
      <c r="B169" s="31"/>
      <c r="C169" s="31"/>
      <c r="D169" s="31"/>
      <c r="E169" s="31"/>
      <c r="F169" s="31"/>
      <c r="G169" s="31"/>
      <c r="H169" s="31"/>
      <c r="I169" s="32">
        <f>SUM(I159:I168)</f>
        <v>0</v>
      </c>
      <c r="J169" s="32">
        <f>SUM(J159:J168)</f>
        <v>0</v>
      </c>
    </row>
    <row r="171" spans="1:10" x14ac:dyDescent="0.2">
      <c r="A171" s="33" t="s">
        <v>123</v>
      </c>
      <c r="B171" s="31"/>
      <c r="C171" s="31"/>
      <c r="D171" s="31"/>
      <c r="E171" s="31"/>
      <c r="F171" s="31"/>
      <c r="G171" s="31"/>
      <c r="H171" s="31"/>
      <c r="I171" s="31"/>
      <c r="J171" s="34"/>
    </row>
    <row r="172" spans="1:10" x14ac:dyDescent="0.2">
      <c r="A172" s="15" t="s">
        <v>35</v>
      </c>
      <c r="B172" s="15" t="s">
        <v>15</v>
      </c>
      <c r="C172" s="16">
        <f>IF(ISBLANK(B172),0,IF(ISERROR(VALUE(B172)),VLOOKUP(B172,dagsoorttabel1,2,FALSE)*dagenperjaar1,VALUE(B172)))</f>
        <v>12</v>
      </c>
      <c r="D172" s="15" t="s">
        <v>99</v>
      </c>
      <c r="E172" s="15" t="s">
        <v>36</v>
      </c>
      <c r="F172" s="15" t="s">
        <v>32</v>
      </c>
      <c r="G172" s="17">
        <v>6</v>
      </c>
      <c r="H172" s="35">
        <f>Leveringen!G8</f>
        <v>0</v>
      </c>
      <c r="I172" s="19">
        <f>IF(ISBLANK(G172),0,G172)*H172</f>
        <v>0</v>
      </c>
      <c r="J172" s="19">
        <f>C172*I172</f>
        <v>0</v>
      </c>
    </row>
    <row r="173" spans="1:10" x14ac:dyDescent="0.2">
      <c r="A173" s="20" t="s">
        <v>37</v>
      </c>
      <c r="B173" s="20" t="s">
        <v>15</v>
      </c>
      <c r="C173" s="21">
        <f>IF(ISBLANK(B173),0,IF(ISERROR(VALUE(B173)),VLOOKUP(B173,dagsoorttabel1,2,FALSE)*dagenperjaar1,VALUE(B173)))</f>
        <v>12</v>
      </c>
      <c r="D173" s="20" t="s">
        <v>99</v>
      </c>
      <c r="E173" s="20" t="s">
        <v>38</v>
      </c>
      <c r="F173" s="20" t="s">
        <v>32</v>
      </c>
      <c r="G173" s="22">
        <v>1</v>
      </c>
      <c r="H173" s="36">
        <f>Leveringen!G9</f>
        <v>0</v>
      </c>
      <c r="I173" s="24">
        <f>IF(ISBLANK(G173),0,G173)*H173</f>
        <v>0</v>
      </c>
      <c r="J173" s="24">
        <f>C173*I173</f>
        <v>0</v>
      </c>
    </row>
    <row r="174" spans="1:10" x14ac:dyDescent="0.2">
      <c r="A174" s="20" t="s">
        <v>41</v>
      </c>
      <c r="B174" s="20" t="s">
        <v>15</v>
      </c>
      <c r="C174" s="21">
        <f>IF(ISBLANK(B174),0,IF(ISERROR(VALUE(B174)),VLOOKUP(B174,dagsoorttabel1,2,FALSE)*dagenperjaar1,VALUE(B174)))</f>
        <v>12</v>
      </c>
      <c r="D174" s="20" t="s">
        <v>99</v>
      </c>
      <c r="E174" s="20" t="s">
        <v>42</v>
      </c>
      <c r="F174" s="20" t="s">
        <v>32</v>
      </c>
      <c r="G174" s="22">
        <v>8</v>
      </c>
      <c r="H174" s="36">
        <f>Leveringen!G11</f>
        <v>0</v>
      </c>
      <c r="I174" s="24">
        <f>IF(ISBLANK(G174),0,G174)*H174</f>
        <v>0</v>
      </c>
      <c r="J174" s="24">
        <f>C174*I174</f>
        <v>0</v>
      </c>
    </row>
    <row r="175" spans="1:10" x14ac:dyDescent="0.2">
      <c r="A175" s="20" t="s">
        <v>47</v>
      </c>
      <c r="B175" s="20" t="s">
        <v>15</v>
      </c>
      <c r="C175" s="21">
        <f>IF(ISBLANK(B175),0,IF(ISERROR(VALUE(B175)),VLOOKUP(B175,dagsoorttabel1,2,FALSE)*dagenperjaar1,VALUE(B175)))</f>
        <v>12</v>
      </c>
      <c r="D175" s="20" t="s">
        <v>99</v>
      </c>
      <c r="E175" s="20" t="s">
        <v>48</v>
      </c>
      <c r="F175" s="20" t="s">
        <v>32</v>
      </c>
      <c r="G175" s="22">
        <v>2</v>
      </c>
      <c r="H175" s="36">
        <f>Leveringen!G14</f>
        <v>0</v>
      </c>
      <c r="I175" s="24">
        <f>IF(ISBLANK(G175),0,G175)*H175</f>
        <v>0</v>
      </c>
      <c r="J175" s="24">
        <f>C175*I175</f>
        <v>0</v>
      </c>
    </row>
    <row r="176" spans="1:10" x14ac:dyDescent="0.2">
      <c r="A176" s="20" t="s">
        <v>57</v>
      </c>
      <c r="B176" s="20" t="s">
        <v>15</v>
      </c>
      <c r="C176" s="21">
        <f>IF(ISBLANK(B176),0,IF(ISERROR(VALUE(B176)),VLOOKUP(B176,dagsoorttabel1,2,FALSE)*dagenperjaar1,VALUE(B176)))</f>
        <v>12</v>
      </c>
      <c r="D176" s="20" t="s">
        <v>99</v>
      </c>
      <c r="E176" s="20" t="s">
        <v>58</v>
      </c>
      <c r="F176" s="20" t="s">
        <v>32</v>
      </c>
      <c r="G176" s="22">
        <v>8</v>
      </c>
      <c r="H176" s="36">
        <f>Leveringen!G19</f>
        <v>0</v>
      </c>
      <c r="I176" s="24">
        <f>IF(ISBLANK(G176),0,G176)*H176</f>
        <v>0</v>
      </c>
      <c r="J176" s="24">
        <f>C176*I176</f>
        <v>0</v>
      </c>
    </row>
    <row r="177" spans="1:10" x14ac:dyDescent="0.2">
      <c r="A177" s="20" t="s">
        <v>59</v>
      </c>
      <c r="B177" s="20" t="s">
        <v>15</v>
      </c>
      <c r="C177" s="21">
        <f>IF(ISBLANK(B177),0,IF(ISERROR(VALUE(B177)),VLOOKUP(B177,dagsoorttabel1,2,FALSE)*dagenperjaar1,VALUE(B177)))</f>
        <v>12</v>
      </c>
      <c r="D177" s="20" t="s">
        <v>99</v>
      </c>
      <c r="E177" s="20" t="s">
        <v>60</v>
      </c>
      <c r="F177" s="20" t="s">
        <v>32</v>
      </c>
      <c r="G177" s="22">
        <v>8</v>
      </c>
      <c r="H177" s="36">
        <f>Leveringen!G20</f>
        <v>0</v>
      </c>
      <c r="I177" s="24">
        <f>IF(ISBLANK(G177),0,G177)*H177</f>
        <v>0</v>
      </c>
      <c r="J177" s="24">
        <f>C177*I177</f>
        <v>0</v>
      </c>
    </row>
    <row r="178" spans="1:10" x14ac:dyDescent="0.2">
      <c r="A178" s="25" t="s">
        <v>61</v>
      </c>
      <c r="B178" s="25" t="s">
        <v>15</v>
      </c>
      <c r="C178" s="26">
        <f>IF(ISBLANK(B178),0,IF(ISERROR(VALUE(B178)),VLOOKUP(B178,dagsoorttabel1,2,FALSE)*dagenperjaar1,VALUE(B178)))</f>
        <v>12</v>
      </c>
      <c r="D178" s="25" t="s">
        <v>99</v>
      </c>
      <c r="E178" s="25" t="s">
        <v>62</v>
      </c>
      <c r="F178" s="25" t="s">
        <v>32</v>
      </c>
      <c r="G178" s="27">
        <v>2</v>
      </c>
      <c r="H178" s="37">
        <f>Leveringen!G21</f>
        <v>0</v>
      </c>
      <c r="I178" s="29">
        <f>IF(ISBLANK(G178),0,G178)*H178</f>
        <v>0</v>
      </c>
      <c r="J178" s="29">
        <f>C178*I178</f>
        <v>0</v>
      </c>
    </row>
    <row r="179" spans="1:10" x14ac:dyDescent="0.2">
      <c r="A179" s="38" t="s">
        <v>124</v>
      </c>
      <c r="B179" s="31"/>
      <c r="C179" s="31"/>
      <c r="D179" s="31"/>
      <c r="E179" s="31"/>
      <c r="F179" s="31"/>
      <c r="G179" s="31"/>
      <c r="H179" s="31"/>
      <c r="I179" s="32">
        <f>SUM(I172:I178)</f>
        <v>0</v>
      </c>
      <c r="J179" s="32">
        <f>SUM(J172:J178)</f>
        <v>0</v>
      </c>
    </row>
    <row r="181" spans="1:10" x14ac:dyDescent="0.2">
      <c r="A181" s="33" t="s">
        <v>125</v>
      </c>
      <c r="B181" s="31"/>
      <c r="C181" s="31"/>
      <c r="D181" s="31"/>
      <c r="E181" s="31"/>
      <c r="F181" s="31"/>
      <c r="G181" s="31"/>
      <c r="H181" s="31"/>
      <c r="I181" s="31"/>
      <c r="J181" s="34"/>
    </row>
    <row r="182" spans="1:10" x14ac:dyDescent="0.2">
      <c r="A182" s="15" t="s">
        <v>35</v>
      </c>
      <c r="B182" s="15" t="s">
        <v>15</v>
      </c>
      <c r="C182" s="16">
        <f>IF(ISBLANK(B182),0,IF(ISERROR(VALUE(B182)),VLOOKUP(B182,dagsoorttabel1,2,FALSE)*dagenperjaar1,VALUE(B182)))</f>
        <v>12</v>
      </c>
      <c r="D182" s="15" t="s">
        <v>99</v>
      </c>
      <c r="E182" s="15" t="s">
        <v>36</v>
      </c>
      <c r="F182" s="15" t="s">
        <v>32</v>
      </c>
      <c r="G182" s="17">
        <v>10</v>
      </c>
      <c r="H182" s="35">
        <f>Leveringen!G8</f>
        <v>0</v>
      </c>
      <c r="I182" s="19">
        <f>IF(ISBLANK(G182),0,G182)*H182</f>
        <v>0</v>
      </c>
      <c r="J182" s="19">
        <f>C182*I182</f>
        <v>0</v>
      </c>
    </row>
    <row r="183" spans="1:10" x14ac:dyDescent="0.2">
      <c r="A183" s="20" t="s">
        <v>37</v>
      </c>
      <c r="B183" s="20" t="s">
        <v>15</v>
      </c>
      <c r="C183" s="21">
        <f>IF(ISBLANK(B183),0,IF(ISERROR(VALUE(B183)),VLOOKUP(B183,dagsoorttabel1,2,FALSE)*dagenperjaar1,VALUE(B183)))</f>
        <v>12</v>
      </c>
      <c r="D183" s="20" t="s">
        <v>99</v>
      </c>
      <c r="E183" s="20" t="s">
        <v>38</v>
      </c>
      <c r="F183" s="20" t="s">
        <v>32</v>
      </c>
      <c r="G183" s="22">
        <v>5</v>
      </c>
      <c r="H183" s="36">
        <f>Leveringen!G9</f>
        <v>0</v>
      </c>
      <c r="I183" s="24">
        <f>IF(ISBLANK(G183),0,G183)*H183</f>
        <v>0</v>
      </c>
      <c r="J183" s="24">
        <f>C183*I183</f>
        <v>0</v>
      </c>
    </row>
    <row r="184" spans="1:10" x14ac:dyDescent="0.2">
      <c r="A184" s="20" t="s">
        <v>41</v>
      </c>
      <c r="B184" s="20" t="s">
        <v>15</v>
      </c>
      <c r="C184" s="21">
        <f>IF(ISBLANK(B184),0,IF(ISERROR(VALUE(B184)),VLOOKUP(B184,dagsoorttabel1,2,FALSE)*dagenperjaar1,VALUE(B184)))</f>
        <v>12</v>
      </c>
      <c r="D184" s="20" t="s">
        <v>99</v>
      </c>
      <c r="E184" s="20" t="s">
        <v>42</v>
      </c>
      <c r="F184" s="20" t="s">
        <v>32</v>
      </c>
      <c r="G184" s="22">
        <v>17</v>
      </c>
      <c r="H184" s="36">
        <f>Leveringen!G11</f>
        <v>0</v>
      </c>
      <c r="I184" s="24">
        <f>IF(ISBLANK(G184),0,G184)*H184</f>
        <v>0</v>
      </c>
      <c r="J184" s="24">
        <f>C184*I184</f>
        <v>0</v>
      </c>
    </row>
    <row r="185" spans="1:10" x14ac:dyDescent="0.2">
      <c r="A185" s="20" t="s">
        <v>55</v>
      </c>
      <c r="B185" s="20" t="s">
        <v>15</v>
      </c>
      <c r="C185" s="21">
        <f>IF(ISBLANK(B185),0,IF(ISERROR(VALUE(B185)),VLOOKUP(B185,dagsoorttabel1,2,FALSE)*dagenperjaar1,VALUE(B185)))</f>
        <v>12</v>
      </c>
      <c r="D185" s="20" t="s">
        <v>99</v>
      </c>
      <c r="E185" s="20" t="s">
        <v>56</v>
      </c>
      <c r="F185" s="20" t="s">
        <v>32</v>
      </c>
      <c r="G185" s="22">
        <v>4</v>
      </c>
      <c r="H185" s="36">
        <f>Leveringen!G18</f>
        <v>0</v>
      </c>
      <c r="I185" s="24">
        <f>IF(ISBLANK(G185),0,G185)*H185</f>
        <v>0</v>
      </c>
      <c r="J185" s="24">
        <f>C185*I185</f>
        <v>0</v>
      </c>
    </row>
    <row r="186" spans="1:10" x14ac:dyDescent="0.2">
      <c r="A186" s="20" t="s">
        <v>57</v>
      </c>
      <c r="B186" s="20" t="s">
        <v>15</v>
      </c>
      <c r="C186" s="21">
        <f>IF(ISBLANK(B186),0,IF(ISERROR(VALUE(B186)),VLOOKUP(B186,dagsoorttabel1,2,FALSE)*dagenperjaar1,VALUE(B186)))</f>
        <v>12</v>
      </c>
      <c r="D186" s="20" t="s">
        <v>99</v>
      </c>
      <c r="E186" s="20" t="s">
        <v>58</v>
      </c>
      <c r="F186" s="20" t="s">
        <v>32</v>
      </c>
      <c r="G186" s="22">
        <v>17</v>
      </c>
      <c r="H186" s="36">
        <f>Leveringen!G19</f>
        <v>0</v>
      </c>
      <c r="I186" s="24">
        <f>IF(ISBLANK(G186),0,G186)*H186</f>
        <v>0</v>
      </c>
      <c r="J186" s="24">
        <f>C186*I186</f>
        <v>0</v>
      </c>
    </row>
    <row r="187" spans="1:10" x14ac:dyDescent="0.2">
      <c r="A187" s="20" t="s">
        <v>59</v>
      </c>
      <c r="B187" s="20" t="s">
        <v>15</v>
      </c>
      <c r="C187" s="21">
        <f>IF(ISBLANK(B187),0,IF(ISERROR(VALUE(B187)),VLOOKUP(B187,dagsoorttabel1,2,FALSE)*dagenperjaar1,VALUE(B187)))</f>
        <v>12</v>
      </c>
      <c r="D187" s="20" t="s">
        <v>99</v>
      </c>
      <c r="E187" s="20" t="s">
        <v>60</v>
      </c>
      <c r="F187" s="20" t="s">
        <v>32</v>
      </c>
      <c r="G187" s="22">
        <v>2</v>
      </c>
      <c r="H187" s="36">
        <f>Leveringen!G20</f>
        <v>0</v>
      </c>
      <c r="I187" s="24">
        <f>IF(ISBLANK(G187),0,G187)*H187</f>
        <v>0</v>
      </c>
      <c r="J187" s="24">
        <f>C187*I187</f>
        <v>0</v>
      </c>
    </row>
    <row r="188" spans="1:10" x14ac:dyDescent="0.2">
      <c r="A188" s="20" t="s">
        <v>61</v>
      </c>
      <c r="B188" s="20" t="s">
        <v>15</v>
      </c>
      <c r="C188" s="21">
        <f>IF(ISBLANK(B188),0,IF(ISERROR(VALUE(B188)),VLOOKUP(B188,dagsoorttabel1,2,FALSE)*dagenperjaar1,VALUE(B188)))</f>
        <v>12</v>
      </c>
      <c r="D188" s="20" t="s">
        <v>99</v>
      </c>
      <c r="E188" s="20" t="s">
        <v>62</v>
      </c>
      <c r="F188" s="20" t="s">
        <v>32</v>
      </c>
      <c r="G188" s="22">
        <v>7</v>
      </c>
      <c r="H188" s="36">
        <f>Leveringen!G21</f>
        <v>0</v>
      </c>
      <c r="I188" s="24">
        <f>IF(ISBLANK(G188),0,G188)*H188</f>
        <v>0</v>
      </c>
      <c r="J188" s="24">
        <f>C188*I188</f>
        <v>0</v>
      </c>
    </row>
    <row r="189" spans="1:10" x14ac:dyDescent="0.2">
      <c r="A189" s="25" t="s">
        <v>91</v>
      </c>
      <c r="B189" s="25" t="s">
        <v>15</v>
      </c>
      <c r="C189" s="26">
        <f>IF(ISBLANK(B189),0,IF(ISERROR(VALUE(B189)),VLOOKUP(B189,dagsoorttabel1,2,FALSE)*dagenperjaar1,VALUE(B189)))</f>
        <v>12</v>
      </c>
      <c r="D189" s="25" t="s">
        <v>99</v>
      </c>
      <c r="E189" s="25" t="s">
        <v>92</v>
      </c>
      <c r="F189" s="25" t="s">
        <v>32</v>
      </c>
      <c r="G189" s="27">
        <v>4</v>
      </c>
      <c r="H189" s="37">
        <f>Leveringen!G36</f>
        <v>0</v>
      </c>
      <c r="I189" s="29">
        <f>IF(ISBLANK(G189),0,G189)*H189</f>
        <v>0</v>
      </c>
      <c r="J189" s="29">
        <f>C189*I189</f>
        <v>0</v>
      </c>
    </row>
    <row r="190" spans="1:10" x14ac:dyDescent="0.2">
      <c r="A190" s="38" t="s">
        <v>126</v>
      </c>
      <c r="B190" s="31"/>
      <c r="C190" s="31"/>
      <c r="D190" s="31"/>
      <c r="E190" s="31"/>
      <c r="F190" s="31"/>
      <c r="G190" s="31"/>
      <c r="H190" s="31"/>
      <c r="I190" s="32">
        <f>SUM(I182:I189)</f>
        <v>0</v>
      </c>
      <c r="J190" s="32">
        <f>SUM(J182:J189)</f>
        <v>0</v>
      </c>
    </row>
    <row r="192" spans="1:10" x14ac:dyDescent="0.2">
      <c r="A192" s="33" t="s">
        <v>127</v>
      </c>
      <c r="B192" s="31"/>
      <c r="C192" s="31"/>
      <c r="D192" s="31"/>
      <c r="E192" s="31"/>
      <c r="F192" s="31"/>
      <c r="G192" s="31"/>
      <c r="H192" s="31"/>
      <c r="I192" s="31"/>
      <c r="J192" s="34"/>
    </row>
    <row r="193" spans="1:10" x14ac:dyDescent="0.2">
      <c r="A193" s="15" t="s">
        <v>35</v>
      </c>
      <c r="B193" s="15" t="s">
        <v>15</v>
      </c>
      <c r="C193" s="16">
        <f>IF(ISBLANK(B193),0,IF(ISERROR(VALUE(B193)),VLOOKUP(B193,dagsoorttabel1,2,FALSE)*dagenperjaar1,VALUE(B193)))</f>
        <v>12</v>
      </c>
      <c r="D193" s="15" t="s">
        <v>99</v>
      </c>
      <c r="E193" s="15" t="s">
        <v>36</v>
      </c>
      <c r="F193" s="15" t="s">
        <v>32</v>
      </c>
      <c r="G193" s="17">
        <v>8</v>
      </c>
      <c r="H193" s="35">
        <f>Leveringen!G8</f>
        <v>0</v>
      </c>
      <c r="I193" s="19">
        <f>IF(ISBLANK(G193),0,G193)*H193</f>
        <v>0</v>
      </c>
      <c r="J193" s="19">
        <f>C193*I193</f>
        <v>0</v>
      </c>
    </row>
    <row r="194" spans="1:10" x14ac:dyDescent="0.2">
      <c r="A194" s="20" t="s">
        <v>39</v>
      </c>
      <c r="B194" s="20" t="s">
        <v>15</v>
      </c>
      <c r="C194" s="21">
        <f>IF(ISBLANK(B194),0,IF(ISERROR(VALUE(B194)),VLOOKUP(B194,dagsoorttabel1,2,FALSE)*dagenperjaar1,VALUE(B194)))</f>
        <v>12</v>
      </c>
      <c r="D194" s="20" t="s">
        <v>99</v>
      </c>
      <c r="E194" s="20" t="s">
        <v>40</v>
      </c>
      <c r="F194" s="20" t="s">
        <v>32</v>
      </c>
      <c r="G194" s="22">
        <v>1</v>
      </c>
      <c r="H194" s="36">
        <f>Leveringen!G10</f>
        <v>0</v>
      </c>
      <c r="I194" s="24">
        <f>IF(ISBLANK(G194),0,G194)*H194</f>
        <v>0</v>
      </c>
      <c r="J194" s="24">
        <f>C194*I194</f>
        <v>0</v>
      </c>
    </row>
    <row r="195" spans="1:10" x14ac:dyDescent="0.2">
      <c r="A195" s="20" t="s">
        <v>41</v>
      </c>
      <c r="B195" s="20" t="s">
        <v>15</v>
      </c>
      <c r="C195" s="21">
        <f>IF(ISBLANK(B195),0,IF(ISERROR(VALUE(B195)),VLOOKUP(B195,dagsoorttabel1,2,FALSE)*dagenperjaar1,VALUE(B195)))</f>
        <v>12</v>
      </c>
      <c r="D195" s="20" t="s">
        <v>99</v>
      </c>
      <c r="E195" s="20" t="s">
        <v>42</v>
      </c>
      <c r="F195" s="20" t="s">
        <v>32</v>
      </c>
      <c r="G195" s="22">
        <v>7</v>
      </c>
      <c r="H195" s="36">
        <f>Leveringen!G11</f>
        <v>0</v>
      </c>
      <c r="I195" s="24">
        <f>IF(ISBLANK(G195),0,G195)*H195</f>
        <v>0</v>
      </c>
      <c r="J195" s="24">
        <f>C195*I195</f>
        <v>0</v>
      </c>
    </row>
    <row r="196" spans="1:10" x14ac:dyDescent="0.2">
      <c r="A196" s="20" t="s">
        <v>53</v>
      </c>
      <c r="B196" s="20" t="s">
        <v>15</v>
      </c>
      <c r="C196" s="21">
        <f>IF(ISBLANK(B196),0,IF(ISERROR(VALUE(B196)),VLOOKUP(B196,dagsoorttabel1,2,FALSE)*dagenperjaar1,VALUE(B196)))</f>
        <v>12</v>
      </c>
      <c r="D196" s="20" t="s">
        <v>99</v>
      </c>
      <c r="E196" s="20" t="s">
        <v>54</v>
      </c>
      <c r="F196" s="20" t="s">
        <v>32</v>
      </c>
      <c r="G196" s="22">
        <v>3</v>
      </c>
      <c r="H196" s="36">
        <f>Leveringen!G17</f>
        <v>0</v>
      </c>
      <c r="I196" s="24">
        <f>IF(ISBLANK(G196),0,G196)*H196</f>
        <v>0</v>
      </c>
      <c r="J196" s="24">
        <f>C196*I196</f>
        <v>0</v>
      </c>
    </row>
    <row r="197" spans="1:10" x14ac:dyDescent="0.2">
      <c r="A197" s="20" t="s">
        <v>57</v>
      </c>
      <c r="B197" s="20" t="s">
        <v>15</v>
      </c>
      <c r="C197" s="21">
        <f>IF(ISBLANK(B197),0,IF(ISERROR(VALUE(B197)),VLOOKUP(B197,dagsoorttabel1,2,FALSE)*dagenperjaar1,VALUE(B197)))</f>
        <v>12</v>
      </c>
      <c r="D197" s="20" t="s">
        <v>99</v>
      </c>
      <c r="E197" s="20" t="s">
        <v>58</v>
      </c>
      <c r="F197" s="20" t="s">
        <v>32</v>
      </c>
      <c r="G197" s="22">
        <v>11</v>
      </c>
      <c r="H197" s="36">
        <f>Leveringen!G19</f>
        <v>0</v>
      </c>
      <c r="I197" s="24">
        <f>IF(ISBLANK(G197),0,G197)*H197</f>
        <v>0</v>
      </c>
      <c r="J197" s="24">
        <f>C197*I197</f>
        <v>0</v>
      </c>
    </row>
    <row r="198" spans="1:10" x14ac:dyDescent="0.2">
      <c r="A198" s="20" t="s">
        <v>59</v>
      </c>
      <c r="B198" s="20" t="s">
        <v>15</v>
      </c>
      <c r="C198" s="21">
        <f>IF(ISBLANK(B198),0,IF(ISERROR(VALUE(B198)),VLOOKUP(B198,dagsoorttabel1,2,FALSE)*dagenperjaar1,VALUE(B198)))</f>
        <v>12</v>
      </c>
      <c r="D198" s="20" t="s">
        <v>99</v>
      </c>
      <c r="E198" s="20" t="s">
        <v>60</v>
      </c>
      <c r="F198" s="20" t="s">
        <v>32</v>
      </c>
      <c r="G198" s="22">
        <v>15</v>
      </c>
      <c r="H198" s="36">
        <f>Leveringen!G20</f>
        <v>0</v>
      </c>
      <c r="I198" s="24">
        <f>IF(ISBLANK(G198),0,G198)*H198</f>
        <v>0</v>
      </c>
      <c r="J198" s="24">
        <f>C198*I198</f>
        <v>0</v>
      </c>
    </row>
    <row r="199" spans="1:10" x14ac:dyDescent="0.2">
      <c r="A199" s="25" t="s">
        <v>61</v>
      </c>
      <c r="B199" s="25" t="s">
        <v>15</v>
      </c>
      <c r="C199" s="26">
        <f>IF(ISBLANK(B199),0,IF(ISERROR(VALUE(B199)),VLOOKUP(B199,dagsoorttabel1,2,FALSE)*dagenperjaar1,VALUE(B199)))</f>
        <v>12</v>
      </c>
      <c r="D199" s="25" t="s">
        <v>99</v>
      </c>
      <c r="E199" s="25" t="s">
        <v>62</v>
      </c>
      <c r="F199" s="25" t="s">
        <v>32</v>
      </c>
      <c r="G199" s="27">
        <v>5</v>
      </c>
      <c r="H199" s="37">
        <f>Leveringen!G21</f>
        <v>0</v>
      </c>
      <c r="I199" s="29">
        <f>IF(ISBLANK(G199),0,G199)*H199</f>
        <v>0</v>
      </c>
      <c r="J199" s="29">
        <f>C199*I199</f>
        <v>0</v>
      </c>
    </row>
    <row r="200" spans="1:10" x14ac:dyDescent="0.2">
      <c r="A200" s="38" t="s">
        <v>128</v>
      </c>
      <c r="B200" s="31"/>
      <c r="C200" s="31"/>
      <c r="D200" s="31"/>
      <c r="E200" s="31"/>
      <c r="F200" s="31"/>
      <c r="G200" s="31"/>
      <c r="H200" s="31"/>
      <c r="I200" s="32">
        <f>SUM(I193:I199)</f>
        <v>0</v>
      </c>
      <c r="J200" s="32">
        <f>SUM(J193:J199)</f>
        <v>0</v>
      </c>
    </row>
    <row r="202" spans="1:10" x14ac:dyDescent="0.2">
      <c r="A202" s="33" t="s">
        <v>129</v>
      </c>
      <c r="B202" s="31"/>
      <c r="C202" s="31"/>
      <c r="D202" s="31"/>
      <c r="E202" s="31"/>
      <c r="F202" s="31"/>
      <c r="G202" s="31"/>
      <c r="H202" s="31"/>
      <c r="I202" s="31"/>
      <c r="J202" s="34"/>
    </row>
    <row r="203" spans="1:10" x14ac:dyDescent="0.2">
      <c r="A203" s="15" t="s">
        <v>33</v>
      </c>
      <c r="B203" s="15" t="s">
        <v>15</v>
      </c>
      <c r="C203" s="16">
        <f>IF(ISBLANK(B203),0,IF(ISERROR(VALUE(B203)),VLOOKUP(B203,dagsoorttabel1,2,FALSE)*dagenperjaar1,VALUE(B203)))</f>
        <v>12</v>
      </c>
      <c r="D203" s="15" t="s">
        <v>99</v>
      </c>
      <c r="E203" s="15" t="s">
        <v>34</v>
      </c>
      <c r="F203" s="15" t="s">
        <v>32</v>
      </c>
      <c r="G203" s="17">
        <v>2</v>
      </c>
      <c r="H203" s="35">
        <f>Leveringen!G7</f>
        <v>0</v>
      </c>
      <c r="I203" s="19">
        <f>IF(ISBLANK(G203),0,G203)*H203</f>
        <v>0</v>
      </c>
      <c r="J203" s="19">
        <f>C203*I203</f>
        <v>0</v>
      </c>
    </row>
    <row r="204" spans="1:10" x14ac:dyDescent="0.2">
      <c r="A204" s="20" t="s">
        <v>35</v>
      </c>
      <c r="B204" s="20" t="s">
        <v>15</v>
      </c>
      <c r="C204" s="21">
        <f>IF(ISBLANK(B204),0,IF(ISERROR(VALUE(B204)),VLOOKUP(B204,dagsoorttabel1,2,FALSE)*dagenperjaar1,VALUE(B204)))</f>
        <v>12</v>
      </c>
      <c r="D204" s="20" t="s">
        <v>99</v>
      </c>
      <c r="E204" s="20" t="s">
        <v>36</v>
      </c>
      <c r="F204" s="20" t="s">
        <v>32</v>
      </c>
      <c r="G204" s="22">
        <v>25</v>
      </c>
      <c r="H204" s="36">
        <f>Leveringen!G8</f>
        <v>0</v>
      </c>
      <c r="I204" s="24">
        <f>IF(ISBLANK(G204),0,G204)*H204</f>
        <v>0</v>
      </c>
      <c r="J204" s="24">
        <f>C204*I204</f>
        <v>0</v>
      </c>
    </row>
    <row r="205" spans="1:10" x14ac:dyDescent="0.2">
      <c r="A205" s="20" t="s">
        <v>37</v>
      </c>
      <c r="B205" s="20" t="s">
        <v>15</v>
      </c>
      <c r="C205" s="21">
        <f>IF(ISBLANK(B205),0,IF(ISERROR(VALUE(B205)),VLOOKUP(B205,dagsoorttabel1,2,FALSE)*dagenperjaar1,VALUE(B205)))</f>
        <v>12</v>
      </c>
      <c r="D205" s="20" t="s">
        <v>99</v>
      </c>
      <c r="E205" s="20" t="s">
        <v>38</v>
      </c>
      <c r="F205" s="20" t="s">
        <v>32</v>
      </c>
      <c r="G205" s="22">
        <v>4</v>
      </c>
      <c r="H205" s="36">
        <f>Leveringen!G9</f>
        <v>0</v>
      </c>
      <c r="I205" s="24">
        <f>IF(ISBLANK(G205),0,G205)*H205</f>
        <v>0</v>
      </c>
      <c r="J205" s="24">
        <f>C205*I205</f>
        <v>0</v>
      </c>
    </row>
    <row r="206" spans="1:10" x14ac:dyDescent="0.2">
      <c r="A206" s="20" t="s">
        <v>41</v>
      </c>
      <c r="B206" s="20" t="s">
        <v>15</v>
      </c>
      <c r="C206" s="21">
        <f>IF(ISBLANK(B206),0,IF(ISERROR(VALUE(B206)),VLOOKUP(B206,dagsoorttabel1,2,FALSE)*dagenperjaar1,VALUE(B206)))</f>
        <v>12</v>
      </c>
      <c r="D206" s="20" t="s">
        <v>99</v>
      </c>
      <c r="E206" s="20" t="s">
        <v>42</v>
      </c>
      <c r="F206" s="20" t="s">
        <v>32</v>
      </c>
      <c r="G206" s="22">
        <v>14</v>
      </c>
      <c r="H206" s="36">
        <f>Leveringen!G11</f>
        <v>0</v>
      </c>
      <c r="I206" s="24">
        <f>IF(ISBLANK(G206),0,G206)*H206</f>
        <v>0</v>
      </c>
      <c r="J206" s="24">
        <f>C206*I206</f>
        <v>0</v>
      </c>
    </row>
    <row r="207" spans="1:10" x14ac:dyDescent="0.2">
      <c r="A207" s="20" t="s">
        <v>47</v>
      </c>
      <c r="B207" s="20" t="s">
        <v>15</v>
      </c>
      <c r="C207" s="21">
        <f>IF(ISBLANK(B207),0,IF(ISERROR(VALUE(B207)),VLOOKUP(B207,dagsoorttabel1,2,FALSE)*dagenperjaar1,VALUE(B207)))</f>
        <v>12</v>
      </c>
      <c r="D207" s="20" t="s">
        <v>99</v>
      </c>
      <c r="E207" s="20" t="s">
        <v>48</v>
      </c>
      <c r="F207" s="20" t="s">
        <v>32</v>
      </c>
      <c r="G207" s="22">
        <v>1</v>
      </c>
      <c r="H207" s="36">
        <f>Leveringen!G14</f>
        <v>0</v>
      </c>
      <c r="I207" s="24">
        <f>IF(ISBLANK(G207),0,G207)*H207</f>
        <v>0</v>
      </c>
      <c r="J207" s="24">
        <f>C207*I207</f>
        <v>0</v>
      </c>
    </row>
    <row r="208" spans="1:10" x14ac:dyDescent="0.2">
      <c r="A208" s="20" t="s">
        <v>53</v>
      </c>
      <c r="B208" s="20" t="s">
        <v>15</v>
      </c>
      <c r="C208" s="21">
        <f>IF(ISBLANK(B208),0,IF(ISERROR(VALUE(B208)),VLOOKUP(B208,dagsoorttabel1,2,FALSE)*dagenperjaar1,VALUE(B208)))</f>
        <v>12</v>
      </c>
      <c r="D208" s="20" t="s">
        <v>99</v>
      </c>
      <c r="E208" s="20" t="s">
        <v>54</v>
      </c>
      <c r="F208" s="20" t="s">
        <v>32</v>
      </c>
      <c r="G208" s="22">
        <v>2</v>
      </c>
      <c r="H208" s="36">
        <f>Leveringen!G17</f>
        <v>0</v>
      </c>
      <c r="I208" s="24">
        <f>IF(ISBLANK(G208),0,G208)*H208</f>
        <v>0</v>
      </c>
      <c r="J208" s="24">
        <f>C208*I208</f>
        <v>0</v>
      </c>
    </row>
    <row r="209" spans="1:10" x14ac:dyDescent="0.2">
      <c r="A209" s="20" t="s">
        <v>57</v>
      </c>
      <c r="B209" s="20" t="s">
        <v>15</v>
      </c>
      <c r="C209" s="21">
        <f>IF(ISBLANK(B209),0,IF(ISERROR(VALUE(B209)),VLOOKUP(B209,dagsoorttabel1,2,FALSE)*dagenperjaar1,VALUE(B209)))</f>
        <v>12</v>
      </c>
      <c r="D209" s="20" t="s">
        <v>99</v>
      </c>
      <c r="E209" s="20" t="s">
        <v>58</v>
      </c>
      <c r="F209" s="20" t="s">
        <v>32</v>
      </c>
      <c r="G209" s="22">
        <v>19</v>
      </c>
      <c r="H209" s="36">
        <f>Leveringen!G19</f>
        <v>0</v>
      </c>
      <c r="I209" s="24">
        <f>IF(ISBLANK(G209),0,G209)*H209</f>
        <v>0</v>
      </c>
      <c r="J209" s="24">
        <f>C209*I209</f>
        <v>0</v>
      </c>
    </row>
    <row r="210" spans="1:10" x14ac:dyDescent="0.2">
      <c r="A210" s="20" t="s">
        <v>59</v>
      </c>
      <c r="B210" s="20" t="s">
        <v>15</v>
      </c>
      <c r="C210" s="21">
        <f>IF(ISBLANK(B210),0,IF(ISERROR(VALUE(B210)),VLOOKUP(B210,dagsoorttabel1,2,FALSE)*dagenperjaar1,VALUE(B210)))</f>
        <v>12</v>
      </c>
      <c r="D210" s="20" t="s">
        <v>99</v>
      </c>
      <c r="E210" s="20" t="s">
        <v>60</v>
      </c>
      <c r="F210" s="20" t="s">
        <v>32</v>
      </c>
      <c r="G210" s="22">
        <v>19</v>
      </c>
      <c r="H210" s="36">
        <f>Leveringen!G20</f>
        <v>0</v>
      </c>
      <c r="I210" s="24">
        <f>IF(ISBLANK(G210),0,G210)*H210</f>
        <v>0</v>
      </c>
      <c r="J210" s="24">
        <f>C210*I210</f>
        <v>0</v>
      </c>
    </row>
    <row r="211" spans="1:10" x14ac:dyDescent="0.2">
      <c r="A211" s="20" t="s">
        <v>61</v>
      </c>
      <c r="B211" s="20" t="s">
        <v>15</v>
      </c>
      <c r="C211" s="21">
        <f>IF(ISBLANK(B211),0,IF(ISERROR(VALUE(B211)),VLOOKUP(B211,dagsoorttabel1,2,FALSE)*dagenperjaar1,VALUE(B211)))</f>
        <v>12</v>
      </c>
      <c r="D211" s="20" t="s">
        <v>99</v>
      </c>
      <c r="E211" s="20" t="s">
        <v>62</v>
      </c>
      <c r="F211" s="20" t="s">
        <v>32</v>
      </c>
      <c r="G211" s="22">
        <v>11</v>
      </c>
      <c r="H211" s="36">
        <f>Leveringen!G21</f>
        <v>0</v>
      </c>
      <c r="I211" s="24">
        <f>IF(ISBLANK(G211),0,G211)*H211</f>
        <v>0</v>
      </c>
      <c r="J211" s="24">
        <f>C211*I211</f>
        <v>0</v>
      </c>
    </row>
    <row r="212" spans="1:10" x14ac:dyDescent="0.2">
      <c r="A212" s="25" t="s">
        <v>91</v>
      </c>
      <c r="B212" s="25" t="s">
        <v>15</v>
      </c>
      <c r="C212" s="26">
        <f>IF(ISBLANK(B212),0,IF(ISERROR(VALUE(B212)),VLOOKUP(B212,dagsoorttabel1,2,FALSE)*dagenperjaar1,VALUE(B212)))</f>
        <v>12</v>
      </c>
      <c r="D212" s="25" t="s">
        <v>99</v>
      </c>
      <c r="E212" s="25" t="s">
        <v>92</v>
      </c>
      <c r="F212" s="25" t="s">
        <v>32</v>
      </c>
      <c r="G212" s="27">
        <v>30</v>
      </c>
      <c r="H212" s="37">
        <f>Leveringen!G36</f>
        <v>0</v>
      </c>
      <c r="I212" s="29">
        <f>IF(ISBLANK(G212),0,G212)*H212</f>
        <v>0</v>
      </c>
      <c r="J212" s="29">
        <f>C212*I212</f>
        <v>0</v>
      </c>
    </row>
    <row r="213" spans="1:10" x14ac:dyDescent="0.2">
      <c r="A213" s="38" t="s">
        <v>130</v>
      </c>
      <c r="B213" s="31"/>
      <c r="C213" s="31"/>
      <c r="D213" s="31"/>
      <c r="E213" s="31"/>
      <c r="F213" s="31"/>
      <c r="G213" s="31"/>
      <c r="H213" s="31"/>
      <c r="I213" s="32">
        <f>SUM(I203:I212)</f>
        <v>0</v>
      </c>
      <c r="J213" s="32">
        <f>SUM(J203:J212)</f>
        <v>0</v>
      </c>
    </row>
    <row r="215" spans="1:10" x14ac:dyDescent="0.2">
      <c r="A215" s="33" t="s">
        <v>131</v>
      </c>
      <c r="B215" s="31"/>
      <c r="C215" s="31"/>
      <c r="D215" s="31"/>
      <c r="E215" s="31"/>
      <c r="F215" s="31"/>
      <c r="G215" s="31"/>
      <c r="H215" s="31"/>
      <c r="I215" s="31"/>
      <c r="J215" s="34"/>
    </row>
    <row r="216" spans="1:10" x14ac:dyDescent="0.2">
      <c r="A216" s="15" t="s">
        <v>35</v>
      </c>
      <c r="B216" s="15" t="s">
        <v>15</v>
      </c>
      <c r="C216" s="16">
        <f>IF(ISBLANK(B216),0,IF(ISERROR(VALUE(B216)),VLOOKUP(B216,dagsoorttabel1,2,FALSE)*dagenperjaar1,VALUE(B216)))</f>
        <v>12</v>
      </c>
      <c r="D216" s="15" t="s">
        <v>99</v>
      </c>
      <c r="E216" s="15" t="s">
        <v>36</v>
      </c>
      <c r="F216" s="15" t="s">
        <v>32</v>
      </c>
      <c r="G216" s="17">
        <v>3</v>
      </c>
      <c r="H216" s="35">
        <f>Leveringen!G8</f>
        <v>0</v>
      </c>
      <c r="I216" s="19">
        <f>IF(ISBLANK(G216),0,G216)*H216</f>
        <v>0</v>
      </c>
      <c r="J216" s="19">
        <f>C216*I216</f>
        <v>0</v>
      </c>
    </row>
    <row r="217" spans="1:10" x14ac:dyDescent="0.2">
      <c r="A217" s="20" t="s">
        <v>41</v>
      </c>
      <c r="B217" s="20" t="s">
        <v>15</v>
      </c>
      <c r="C217" s="21">
        <f>IF(ISBLANK(B217),0,IF(ISERROR(VALUE(B217)),VLOOKUP(B217,dagsoorttabel1,2,FALSE)*dagenperjaar1,VALUE(B217)))</f>
        <v>12</v>
      </c>
      <c r="D217" s="20" t="s">
        <v>99</v>
      </c>
      <c r="E217" s="20" t="s">
        <v>42</v>
      </c>
      <c r="F217" s="20" t="s">
        <v>32</v>
      </c>
      <c r="G217" s="22">
        <v>1</v>
      </c>
      <c r="H217" s="36">
        <f>Leveringen!G11</f>
        <v>0</v>
      </c>
      <c r="I217" s="24">
        <f>IF(ISBLANK(G217),0,G217)*H217</f>
        <v>0</v>
      </c>
      <c r="J217" s="24">
        <f>C217*I217</f>
        <v>0</v>
      </c>
    </row>
    <row r="218" spans="1:10" x14ac:dyDescent="0.2">
      <c r="A218" s="20" t="s">
        <v>47</v>
      </c>
      <c r="B218" s="20" t="s">
        <v>15</v>
      </c>
      <c r="C218" s="21">
        <f>IF(ISBLANK(B218),0,IF(ISERROR(VALUE(B218)),VLOOKUP(B218,dagsoorttabel1,2,FALSE)*dagenperjaar1,VALUE(B218)))</f>
        <v>12</v>
      </c>
      <c r="D218" s="20" t="s">
        <v>99</v>
      </c>
      <c r="E218" s="20" t="s">
        <v>48</v>
      </c>
      <c r="F218" s="20" t="s">
        <v>32</v>
      </c>
      <c r="G218" s="22">
        <v>1</v>
      </c>
      <c r="H218" s="36">
        <f>Leveringen!G14</f>
        <v>0</v>
      </c>
      <c r="I218" s="24">
        <f>IF(ISBLANK(G218),0,G218)*H218</f>
        <v>0</v>
      </c>
      <c r="J218" s="24">
        <f>C218*I218</f>
        <v>0</v>
      </c>
    </row>
    <row r="219" spans="1:10" x14ac:dyDescent="0.2">
      <c r="A219" s="20" t="s">
        <v>57</v>
      </c>
      <c r="B219" s="20" t="s">
        <v>15</v>
      </c>
      <c r="C219" s="21">
        <f>IF(ISBLANK(B219),0,IF(ISERROR(VALUE(B219)),VLOOKUP(B219,dagsoorttabel1,2,FALSE)*dagenperjaar1,VALUE(B219)))</f>
        <v>12</v>
      </c>
      <c r="D219" s="20" t="s">
        <v>99</v>
      </c>
      <c r="E219" s="20" t="s">
        <v>58</v>
      </c>
      <c r="F219" s="20" t="s">
        <v>32</v>
      </c>
      <c r="G219" s="22">
        <v>3</v>
      </c>
      <c r="H219" s="36">
        <f>Leveringen!G19</f>
        <v>0</v>
      </c>
      <c r="I219" s="24">
        <f>IF(ISBLANK(G219),0,G219)*H219</f>
        <v>0</v>
      </c>
      <c r="J219" s="24">
        <f>C219*I219</f>
        <v>0</v>
      </c>
    </row>
    <row r="220" spans="1:10" x14ac:dyDescent="0.2">
      <c r="A220" s="20" t="s">
        <v>59</v>
      </c>
      <c r="B220" s="20" t="s">
        <v>15</v>
      </c>
      <c r="C220" s="21">
        <f>IF(ISBLANK(B220),0,IF(ISERROR(VALUE(B220)),VLOOKUP(B220,dagsoorttabel1,2,FALSE)*dagenperjaar1,VALUE(B220)))</f>
        <v>12</v>
      </c>
      <c r="D220" s="20" t="s">
        <v>99</v>
      </c>
      <c r="E220" s="20" t="s">
        <v>60</v>
      </c>
      <c r="F220" s="20" t="s">
        <v>32</v>
      </c>
      <c r="G220" s="22">
        <v>4</v>
      </c>
      <c r="H220" s="36">
        <f>Leveringen!G20</f>
        <v>0</v>
      </c>
      <c r="I220" s="24">
        <f>IF(ISBLANK(G220),0,G220)*H220</f>
        <v>0</v>
      </c>
      <c r="J220" s="24">
        <f>C220*I220</f>
        <v>0</v>
      </c>
    </row>
    <row r="221" spans="1:10" x14ac:dyDescent="0.2">
      <c r="A221" s="20" t="s">
        <v>61</v>
      </c>
      <c r="B221" s="20" t="s">
        <v>15</v>
      </c>
      <c r="C221" s="21">
        <f>IF(ISBLANK(B221),0,IF(ISERROR(VALUE(B221)),VLOOKUP(B221,dagsoorttabel1,2,FALSE)*dagenperjaar1,VALUE(B221)))</f>
        <v>12</v>
      </c>
      <c r="D221" s="20" t="s">
        <v>99</v>
      </c>
      <c r="E221" s="20" t="s">
        <v>62</v>
      </c>
      <c r="F221" s="20" t="s">
        <v>32</v>
      </c>
      <c r="G221" s="22">
        <v>1</v>
      </c>
      <c r="H221" s="36">
        <f>Leveringen!G21</f>
        <v>0</v>
      </c>
      <c r="I221" s="24">
        <f>IF(ISBLANK(G221),0,G221)*H221</f>
        <v>0</v>
      </c>
      <c r="J221" s="24">
        <f>C221*I221</f>
        <v>0</v>
      </c>
    </row>
    <row r="222" spans="1:10" x14ac:dyDescent="0.2">
      <c r="A222" s="20" t="s">
        <v>81</v>
      </c>
      <c r="B222" s="20" t="s">
        <v>15</v>
      </c>
      <c r="C222" s="21">
        <f>IF(ISBLANK(B222),0,IF(ISERROR(VALUE(B222)),VLOOKUP(B222,dagsoorttabel1,2,FALSE)*dagenperjaar1,VALUE(B222)))</f>
        <v>12</v>
      </c>
      <c r="D222" s="20" t="s">
        <v>99</v>
      </c>
      <c r="E222" s="20" t="s">
        <v>82</v>
      </c>
      <c r="F222" s="20" t="s">
        <v>32</v>
      </c>
      <c r="G222" s="22">
        <v>1</v>
      </c>
      <c r="H222" s="36">
        <f>Leveringen!G31</f>
        <v>0</v>
      </c>
      <c r="I222" s="24">
        <f>IF(ISBLANK(G222),0,G222)*H222</f>
        <v>0</v>
      </c>
      <c r="J222" s="24">
        <f>C222*I222</f>
        <v>0</v>
      </c>
    </row>
    <row r="223" spans="1:10" x14ac:dyDescent="0.2">
      <c r="A223" s="25" t="s">
        <v>85</v>
      </c>
      <c r="B223" s="25" t="s">
        <v>15</v>
      </c>
      <c r="C223" s="26">
        <f>IF(ISBLANK(B223),0,IF(ISERROR(VALUE(B223)),VLOOKUP(B223,dagsoorttabel1,2,FALSE)*dagenperjaar1,VALUE(B223)))</f>
        <v>12</v>
      </c>
      <c r="D223" s="25" t="s">
        <v>99</v>
      </c>
      <c r="E223" s="25" t="s">
        <v>86</v>
      </c>
      <c r="F223" s="25" t="s">
        <v>32</v>
      </c>
      <c r="G223" s="27">
        <v>1</v>
      </c>
      <c r="H223" s="37">
        <f>Leveringen!G33</f>
        <v>0</v>
      </c>
      <c r="I223" s="29">
        <f>IF(ISBLANK(G223),0,G223)*H223</f>
        <v>0</v>
      </c>
      <c r="J223" s="29">
        <f>C223*I223</f>
        <v>0</v>
      </c>
    </row>
    <row r="224" spans="1:10" x14ac:dyDescent="0.2">
      <c r="A224" s="38" t="s">
        <v>132</v>
      </c>
      <c r="B224" s="31"/>
      <c r="C224" s="31"/>
      <c r="D224" s="31"/>
      <c r="E224" s="31"/>
      <c r="F224" s="31"/>
      <c r="G224" s="31"/>
      <c r="H224" s="31"/>
      <c r="I224" s="32">
        <f>SUM(I216:I223)</f>
        <v>0</v>
      </c>
      <c r="J224" s="32">
        <f>SUM(J216:J223)</f>
        <v>0</v>
      </c>
    </row>
    <row r="226" spans="1:10" x14ac:dyDescent="0.2">
      <c r="A226" s="33" t="s">
        <v>133</v>
      </c>
      <c r="B226" s="31"/>
      <c r="C226" s="31"/>
      <c r="D226" s="31"/>
      <c r="E226" s="31"/>
      <c r="F226" s="31"/>
      <c r="G226" s="31"/>
      <c r="H226" s="31"/>
      <c r="I226" s="31"/>
      <c r="J226" s="34"/>
    </row>
    <row r="227" spans="1:10" x14ac:dyDescent="0.2">
      <c r="A227" s="15" t="s">
        <v>33</v>
      </c>
      <c r="B227" s="15" t="s">
        <v>15</v>
      </c>
      <c r="C227" s="16">
        <f>IF(ISBLANK(B227),0,IF(ISERROR(VALUE(B227)),VLOOKUP(B227,dagsoorttabel1,2,FALSE)*dagenperjaar1,VALUE(B227)))</f>
        <v>12</v>
      </c>
      <c r="D227" s="15" t="s">
        <v>99</v>
      </c>
      <c r="E227" s="15" t="s">
        <v>34</v>
      </c>
      <c r="F227" s="15" t="s">
        <v>32</v>
      </c>
      <c r="G227" s="17">
        <v>6</v>
      </c>
      <c r="H227" s="35">
        <f>Leveringen!G7</f>
        <v>0</v>
      </c>
      <c r="I227" s="19">
        <f>IF(ISBLANK(G227),0,G227)*H227</f>
        <v>0</v>
      </c>
      <c r="J227" s="19">
        <f>C227*I227</f>
        <v>0</v>
      </c>
    </row>
    <row r="228" spans="1:10" x14ac:dyDescent="0.2">
      <c r="A228" s="20" t="s">
        <v>35</v>
      </c>
      <c r="B228" s="20" t="s">
        <v>15</v>
      </c>
      <c r="C228" s="21">
        <f>IF(ISBLANK(B228),0,IF(ISERROR(VALUE(B228)),VLOOKUP(B228,dagsoorttabel1,2,FALSE)*dagenperjaar1,VALUE(B228)))</f>
        <v>12</v>
      </c>
      <c r="D228" s="20" t="s">
        <v>99</v>
      </c>
      <c r="E228" s="20" t="s">
        <v>36</v>
      </c>
      <c r="F228" s="20" t="s">
        <v>32</v>
      </c>
      <c r="G228" s="22">
        <v>18</v>
      </c>
      <c r="H228" s="36">
        <f>Leveringen!G8</f>
        <v>0</v>
      </c>
      <c r="I228" s="24">
        <f>IF(ISBLANK(G228),0,G228)*H228</f>
        <v>0</v>
      </c>
      <c r="J228" s="24">
        <f>C228*I228</f>
        <v>0</v>
      </c>
    </row>
    <row r="229" spans="1:10" x14ac:dyDescent="0.2">
      <c r="A229" s="20" t="s">
        <v>37</v>
      </c>
      <c r="B229" s="20" t="s">
        <v>15</v>
      </c>
      <c r="C229" s="21">
        <f>IF(ISBLANK(B229),0,IF(ISERROR(VALUE(B229)),VLOOKUP(B229,dagsoorttabel1,2,FALSE)*dagenperjaar1,VALUE(B229)))</f>
        <v>12</v>
      </c>
      <c r="D229" s="20" t="s">
        <v>99</v>
      </c>
      <c r="E229" s="20" t="s">
        <v>38</v>
      </c>
      <c r="F229" s="20" t="s">
        <v>32</v>
      </c>
      <c r="G229" s="22">
        <v>6</v>
      </c>
      <c r="H229" s="36">
        <f>Leveringen!G9</f>
        <v>0</v>
      </c>
      <c r="I229" s="24">
        <f>IF(ISBLANK(G229),0,G229)*H229</f>
        <v>0</v>
      </c>
      <c r="J229" s="24">
        <f>C229*I229</f>
        <v>0</v>
      </c>
    </row>
    <row r="230" spans="1:10" x14ac:dyDescent="0.2">
      <c r="A230" s="20" t="s">
        <v>41</v>
      </c>
      <c r="B230" s="20" t="s">
        <v>15</v>
      </c>
      <c r="C230" s="21">
        <f>IF(ISBLANK(B230),0,IF(ISERROR(VALUE(B230)),VLOOKUP(B230,dagsoorttabel1,2,FALSE)*dagenperjaar1,VALUE(B230)))</f>
        <v>12</v>
      </c>
      <c r="D230" s="20" t="s">
        <v>99</v>
      </c>
      <c r="E230" s="20" t="s">
        <v>42</v>
      </c>
      <c r="F230" s="20" t="s">
        <v>32</v>
      </c>
      <c r="G230" s="22">
        <v>25</v>
      </c>
      <c r="H230" s="36">
        <f>Leveringen!G11</f>
        <v>0</v>
      </c>
      <c r="I230" s="24">
        <f>IF(ISBLANK(G230),0,G230)*H230</f>
        <v>0</v>
      </c>
      <c r="J230" s="24">
        <f>C230*I230</f>
        <v>0</v>
      </c>
    </row>
    <row r="231" spans="1:10" x14ac:dyDescent="0.2">
      <c r="A231" s="20" t="s">
        <v>55</v>
      </c>
      <c r="B231" s="20" t="s">
        <v>15</v>
      </c>
      <c r="C231" s="21">
        <f>IF(ISBLANK(B231),0,IF(ISERROR(VALUE(B231)),VLOOKUP(B231,dagsoorttabel1,2,FALSE)*dagenperjaar1,VALUE(B231)))</f>
        <v>12</v>
      </c>
      <c r="D231" s="20" t="s">
        <v>99</v>
      </c>
      <c r="E231" s="20" t="s">
        <v>56</v>
      </c>
      <c r="F231" s="20" t="s">
        <v>32</v>
      </c>
      <c r="G231" s="22">
        <v>2</v>
      </c>
      <c r="H231" s="36">
        <f>Leveringen!G18</f>
        <v>0</v>
      </c>
      <c r="I231" s="24">
        <f>IF(ISBLANK(G231),0,G231)*H231</f>
        <v>0</v>
      </c>
      <c r="J231" s="24">
        <f>C231*I231</f>
        <v>0</v>
      </c>
    </row>
    <row r="232" spans="1:10" x14ac:dyDescent="0.2">
      <c r="A232" s="20" t="s">
        <v>57</v>
      </c>
      <c r="B232" s="20" t="s">
        <v>15</v>
      </c>
      <c r="C232" s="21">
        <f>IF(ISBLANK(B232),0,IF(ISERROR(VALUE(B232)),VLOOKUP(B232,dagsoorttabel1,2,FALSE)*dagenperjaar1,VALUE(B232)))</f>
        <v>12</v>
      </c>
      <c r="D232" s="20" t="s">
        <v>99</v>
      </c>
      <c r="E232" s="20" t="s">
        <v>58</v>
      </c>
      <c r="F232" s="20" t="s">
        <v>32</v>
      </c>
      <c r="G232" s="22">
        <v>19</v>
      </c>
      <c r="H232" s="36">
        <f>Leveringen!G19</f>
        <v>0</v>
      </c>
      <c r="I232" s="24">
        <f>IF(ISBLANK(G232),0,G232)*H232</f>
        <v>0</v>
      </c>
      <c r="J232" s="24">
        <f>C232*I232</f>
        <v>0</v>
      </c>
    </row>
    <row r="233" spans="1:10" x14ac:dyDescent="0.2">
      <c r="A233" s="20" t="s">
        <v>59</v>
      </c>
      <c r="B233" s="20" t="s">
        <v>15</v>
      </c>
      <c r="C233" s="21">
        <f>IF(ISBLANK(B233),0,IF(ISERROR(VALUE(B233)),VLOOKUP(B233,dagsoorttabel1,2,FALSE)*dagenperjaar1,VALUE(B233)))</f>
        <v>12</v>
      </c>
      <c r="D233" s="20" t="s">
        <v>99</v>
      </c>
      <c r="E233" s="20" t="s">
        <v>60</v>
      </c>
      <c r="F233" s="20" t="s">
        <v>32</v>
      </c>
      <c r="G233" s="22">
        <v>27</v>
      </c>
      <c r="H233" s="36">
        <f>Leveringen!G20</f>
        <v>0</v>
      </c>
      <c r="I233" s="24">
        <f>IF(ISBLANK(G233),0,G233)*H233</f>
        <v>0</v>
      </c>
      <c r="J233" s="24">
        <f>C233*I233</f>
        <v>0</v>
      </c>
    </row>
    <row r="234" spans="1:10" x14ac:dyDescent="0.2">
      <c r="A234" s="20" t="s">
        <v>61</v>
      </c>
      <c r="B234" s="20" t="s">
        <v>15</v>
      </c>
      <c r="C234" s="21">
        <f>IF(ISBLANK(B234),0,IF(ISERROR(VALUE(B234)),VLOOKUP(B234,dagsoorttabel1,2,FALSE)*dagenperjaar1,VALUE(B234)))</f>
        <v>12</v>
      </c>
      <c r="D234" s="20" t="s">
        <v>99</v>
      </c>
      <c r="E234" s="20" t="s">
        <v>62</v>
      </c>
      <c r="F234" s="20" t="s">
        <v>32</v>
      </c>
      <c r="G234" s="22">
        <v>14</v>
      </c>
      <c r="H234" s="36">
        <f>Leveringen!G21</f>
        <v>0</v>
      </c>
      <c r="I234" s="24">
        <f>IF(ISBLANK(G234),0,G234)*H234</f>
        <v>0</v>
      </c>
      <c r="J234" s="24">
        <f>C234*I234</f>
        <v>0</v>
      </c>
    </row>
    <row r="235" spans="1:10" x14ac:dyDescent="0.2">
      <c r="A235" s="25" t="s">
        <v>83</v>
      </c>
      <c r="B235" s="25" t="s">
        <v>15</v>
      </c>
      <c r="C235" s="26">
        <f>IF(ISBLANK(B235),0,IF(ISERROR(VALUE(B235)),VLOOKUP(B235,dagsoorttabel1,2,FALSE)*dagenperjaar1,VALUE(B235)))</f>
        <v>12</v>
      </c>
      <c r="D235" s="25" t="s">
        <v>99</v>
      </c>
      <c r="E235" s="25" t="s">
        <v>84</v>
      </c>
      <c r="F235" s="25" t="s">
        <v>32</v>
      </c>
      <c r="G235" s="27">
        <v>1</v>
      </c>
      <c r="H235" s="37">
        <f>Leveringen!G32</f>
        <v>0</v>
      </c>
      <c r="I235" s="29">
        <f>IF(ISBLANK(G235),0,G235)*H235</f>
        <v>0</v>
      </c>
      <c r="J235" s="29">
        <f>C235*I235</f>
        <v>0</v>
      </c>
    </row>
    <row r="236" spans="1:10" x14ac:dyDescent="0.2">
      <c r="A236" s="38" t="s">
        <v>134</v>
      </c>
      <c r="B236" s="31"/>
      <c r="C236" s="31"/>
      <c r="D236" s="31"/>
      <c r="E236" s="31"/>
      <c r="F236" s="31"/>
      <c r="G236" s="31"/>
      <c r="H236" s="31"/>
      <c r="I236" s="32">
        <f>SUM(I227:I235)</f>
        <v>0</v>
      </c>
      <c r="J236" s="32">
        <f>SUM(J227:J235)</f>
        <v>0</v>
      </c>
    </row>
    <row r="238" spans="1:10" x14ac:dyDescent="0.2">
      <c r="A238" s="33" t="s">
        <v>135</v>
      </c>
      <c r="B238" s="31"/>
      <c r="C238" s="31"/>
      <c r="D238" s="31"/>
      <c r="E238" s="31"/>
      <c r="F238" s="31"/>
      <c r="G238" s="31"/>
      <c r="H238" s="31"/>
      <c r="I238" s="31"/>
      <c r="J238" s="34"/>
    </row>
    <row r="239" spans="1:10" x14ac:dyDescent="0.2">
      <c r="A239" s="15" t="s">
        <v>35</v>
      </c>
      <c r="B239" s="15" t="s">
        <v>15</v>
      </c>
      <c r="C239" s="16">
        <f>IF(ISBLANK(B239),0,IF(ISERROR(VALUE(B239)),VLOOKUP(B239,dagsoorttabel1,2,FALSE)*dagenperjaar1,VALUE(B239)))</f>
        <v>12</v>
      </c>
      <c r="D239" s="15" t="s">
        <v>99</v>
      </c>
      <c r="E239" s="15" t="s">
        <v>36</v>
      </c>
      <c r="F239" s="15" t="s">
        <v>32</v>
      </c>
      <c r="G239" s="17">
        <v>25</v>
      </c>
      <c r="H239" s="35">
        <f>Leveringen!G8</f>
        <v>0</v>
      </c>
      <c r="I239" s="19">
        <f>IF(ISBLANK(G239),0,G239)*H239</f>
        <v>0</v>
      </c>
      <c r="J239" s="19">
        <f>C239*I239</f>
        <v>0</v>
      </c>
    </row>
    <row r="240" spans="1:10" x14ac:dyDescent="0.2">
      <c r="A240" s="20" t="s">
        <v>37</v>
      </c>
      <c r="B240" s="20" t="s">
        <v>15</v>
      </c>
      <c r="C240" s="21">
        <f>IF(ISBLANK(B240),0,IF(ISERROR(VALUE(B240)),VLOOKUP(B240,dagsoorttabel1,2,FALSE)*dagenperjaar1,VALUE(B240)))</f>
        <v>12</v>
      </c>
      <c r="D240" s="20" t="s">
        <v>99</v>
      </c>
      <c r="E240" s="20" t="s">
        <v>38</v>
      </c>
      <c r="F240" s="20" t="s">
        <v>32</v>
      </c>
      <c r="G240" s="22">
        <v>1</v>
      </c>
      <c r="H240" s="36">
        <f>Leveringen!G9</f>
        <v>0</v>
      </c>
      <c r="I240" s="24">
        <f>IF(ISBLANK(G240),0,G240)*H240</f>
        <v>0</v>
      </c>
      <c r="J240" s="24">
        <f>C240*I240</f>
        <v>0</v>
      </c>
    </row>
    <row r="241" spans="1:10" x14ac:dyDescent="0.2">
      <c r="A241" s="20" t="s">
        <v>41</v>
      </c>
      <c r="B241" s="20" t="s">
        <v>15</v>
      </c>
      <c r="C241" s="21">
        <f>IF(ISBLANK(B241),0,IF(ISERROR(VALUE(B241)),VLOOKUP(B241,dagsoorttabel1,2,FALSE)*dagenperjaar1,VALUE(B241)))</f>
        <v>12</v>
      </c>
      <c r="D241" s="20" t="s">
        <v>99</v>
      </c>
      <c r="E241" s="20" t="s">
        <v>42</v>
      </c>
      <c r="F241" s="20" t="s">
        <v>32</v>
      </c>
      <c r="G241" s="22">
        <v>19</v>
      </c>
      <c r="H241" s="36">
        <f>Leveringen!G11</f>
        <v>0</v>
      </c>
      <c r="I241" s="24">
        <f>IF(ISBLANK(G241),0,G241)*H241</f>
        <v>0</v>
      </c>
      <c r="J241" s="24">
        <f>C241*I241</f>
        <v>0</v>
      </c>
    </row>
    <row r="242" spans="1:10" x14ac:dyDescent="0.2">
      <c r="A242" s="20" t="s">
        <v>57</v>
      </c>
      <c r="B242" s="20" t="s">
        <v>15</v>
      </c>
      <c r="C242" s="21">
        <f>IF(ISBLANK(B242),0,IF(ISERROR(VALUE(B242)),VLOOKUP(B242,dagsoorttabel1,2,FALSE)*dagenperjaar1,VALUE(B242)))</f>
        <v>12</v>
      </c>
      <c r="D242" s="20" t="s">
        <v>99</v>
      </c>
      <c r="E242" s="20" t="s">
        <v>58</v>
      </c>
      <c r="F242" s="20" t="s">
        <v>32</v>
      </c>
      <c r="G242" s="22">
        <v>24</v>
      </c>
      <c r="H242" s="36">
        <f>Leveringen!G19</f>
        <v>0</v>
      </c>
      <c r="I242" s="24">
        <f>IF(ISBLANK(G242),0,G242)*H242</f>
        <v>0</v>
      </c>
      <c r="J242" s="24">
        <f>C242*I242</f>
        <v>0</v>
      </c>
    </row>
    <row r="243" spans="1:10" x14ac:dyDescent="0.2">
      <c r="A243" s="20" t="s">
        <v>59</v>
      </c>
      <c r="B243" s="20" t="s">
        <v>15</v>
      </c>
      <c r="C243" s="21">
        <f>IF(ISBLANK(B243),0,IF(ISERROR(VALUE(B243)),VLOOKUP(B243,dagsoorttabel1,2,FALSE)*dagenperjaar1,VALUE(B243)))</f>
        <v>12</v>
      </c>
      <c r="D243" s="20" t="s">
        <v>99</v>
      </c>
      <c r="E243" s="20" t="s">
        <v>60</v>
      </c>
      <c r="F243" s="20" t="s">
        <v>32</v>
      </c>
      <c r="G243" s="22">
        <v>10</v>
      </c>
      <c r="H243" s="36">
        <f>Leveringen!G20</f>
        <v>0</v>
      </c>
      <c r="I243" s="24">
        <f>IF(ISBLANK(G243),0,G243)*H243</f>
        <v>0</v>
      </c>
      <c r="J243" s="24">
        <f>C243*I243</f>
        <v>0</v>
      </c>
    </row>
    <row r="244" spans="1:10" x14ac:dyDescent="0.2">
      <c r="A244" s="25" t="s">
        <v>61</v>
      </c>
      <c r="B244" s="25" t="s">
        <v>15</v>
      </c>
      <c r="C244" s="26">
        <f>IF(ISBLANK(B244),0,IF(ISERROR(VALUE(B244)),VLOOKUP(B244,dagsoorttabel1,2,FALSE)*dagenperjaar1,VALUE(B244)))</f>
        <v>12</v>
      </c>
      <c r="D244" s="25" t="s">
        <v>99</v>
      </c>
      <c r="E244" s="25" t="s">
        <v>62</v>
      </c>
      <c r="F244" s="25" t="s">
        <v>32</v>
      </c>
      <c r="G244" s="27">
        <v>13</v>
      </c>
      <c r="H244" s="37">
        <f>Leveringen!G21</f>
        <v>0</v>
      </c>
      <c r="I244" s="29">
        <f>IF(ISBLANK(G244),0,G244)*H244</f>
        <v>0</v>
      </c>
      <c r="J244" s="29">
        <f>C244*I244</f>
        <v>0</v>
      </c>
    </row>
    <row r="245" spans="1:10" x14ac:dyDescent="0.2">
      <c r="A245" s="38" t="s">
        <v>136</v>
      </c>
      <c r="B245" s="31"/>
      <c r="C245" s="31"/>
      <c r="D245" s="31"/>
      <c r="E245" s="31"/>
      <c r="F245" s="31"/>
      <c r="G245" s="31"/>
      <c r="H245" s="31"/>
      <c r="I245" s="32">
        <f>SUM(I239:I244)</f>
        <v>0</v>
      </c>
      <c r="J245" s="32">
        <f>SUM(J239:J244)</f>
        <v>0</v>
      </c>
    </row>
    <row r="247" spans="1:10" x14ac:dyDescent="0.2">
      <c r="A247" s="33" t="s">
        <v>137</v>
      </c>
      <c r="B247" s="31"/>
      <c r="C247" s="31"/>
      <c r="D247" s="31"/>
      <c r="E247" s="31"/>
      <c r="F247" s="31"/>
      <c r="G247" s="31"/>
      <c r="H247" s="31"/>
      <c r="I247" s="31"/>
      <c r="J247" s="34"/>
    </row>
    <row r="248" spans="1:10" x14ac:dyDescent="0.2">
      <c r="A248" s="15" t="s">
        <v>35</v>
      </c>
      <c r="B248" s="15" t="s">
        <v>15</v>
      </c>
      <c r="C248" s="16">
        <f>IF(ISBLANK(B248),0,IF(ISERROR(VALUE(B248)),VLOOKUP(B248,dagsoorttabel1,2,FALSE)*dagenperjaar1,VALUE(B248)))</f>
        <v>12</v>
      </c>
      <c r="D248" s="15" t="s">
        <v>99</v>
      </c>
      <c r="E248" s="15" t="s">
        <v>36</v>
      </c>
      <c r="F248" s="15" t="s">
        <v>32</v>
      </c>
      <c r="G248" s="17">
        <v>5</v>
      </c>
      <c r="H248" s="35">
        <f>Leveringen!G8</f>
        <v>0</v>
      </c>
      <c r="I248" s="19">
        <f>IF(ISBLANK(G248),0,G248)*H248</f>
        <v>0</v>
      </c>
      <c r="J248" s="19">
        <f>C248*I248</f>
        <v>0</v>
      </c>
    </row>
    <row r="249" spans="1:10" x14ac:dyDescent="0.2">
      <c r="A249" s="20" t="s">
        <v>41</v>
      </c>
      <c r="B249" s="20" t="s">
        <v>15</v>
      </c>
      <c r="C249" s="21">
        <f>IF(ISBLANK(B249),0,IF(ISERROR(VALUE(B249)),VLOOKUP(B249,dagsoorttabel1,2,FALSE)*dagenperjaar1,VALUE(B249)))</f>
        <v>12</v>
      </c>
      <c r="D249" s="20" t="s">
        <v>99</v>
      </c>
      <c r="E249" s="20" t="s">
        <v>42</v>
      </c>
      <c r="F249" s="20" t="s">
        <v>32</v>
      </c>
      <c r="G249" s="22">
        <v>5</v>
      </c>
      <c r="H249" s="36">
        <f>Leveringen!G11</f>
        <v>0</v>
      </c>
      <c r="I249" s="24">
        <f>IF(ISBLANK(G249),0,G249)*H249</f>
        <v>0</v>
      </c>
      <c r="J249" s="24">
        <f>C249*I249</f>
        <v>0</v>
      </c>
    </row>
    <row r="250" spans="1:10" x14ac:dyDescent="0.2">
      <c r="A250" s="20" t="s">
        <v>57</v>
      </c>
      <c r="B250" s="20" t="s">
        <v>15</v>
      </c>
      <c r="C250" s="21">
        <f>IF(ISBLANK(B250),0,IF(ISERROR(VALUE(B250)),VLOOKUP(B250,dagsoorttabel1,2,FALSE)*dagenperjaar1,VALUE(B250)))</f>
        <v>12</v>
      </c>
      <c r="D250" s="20" t="s">
        <v>99</v>
      </c>
      <c r="E250" s="20" t="s">
        <v>58</v>
      </c>
      <c r="F250" s="20" t="s">
        <v>32</v>
      </c>
      <c r="G250" s="22">
        <v>5</v>
      </c>
      <c r="H250" s="36">
        <f>Leveringen!G19</f>
        <v>0</v>
      </c>
      <c r="I250" s="24">
        <f>IF(ISBLANK(G250),0,G250)*H250</f>
        <v>0</v>
      </c>
      <c r="J250" s="24">
        <f>C250*I250</f>
        <v>0</v>
      </c>
    </row>
    <row r="251" spans="1:10" x14ac:dyDescent="0.2">
      <c r="A251" s="20" t="s">
        <v>59</v>
      </c>
      <c r="B251" s="20" t="s">
        <v>15</v>
      </c>
      <c r="C251" s="21">
        <f>IF(ISBLANK(B251),0,IF(ISERROR(VALUE(B251)),VLOOKUP(B251,dagsoorttabel1,2,FALSE)*dagenperjaar1,VALUE(B251)))</f>
        <v>12</v>
      </c>
      <c r="D251" s="20" t="s">
        <v>99</v>
      </c>
      <c r="E251" s="20" t="s">
        <v>60</v>
      </c>
      <c r="F251" s="20" t="s">
        <v>32</v>
      </c>
      <c r="G251" s="22">
        <v>6</v>
      </c>
      <c r="H251" s="36">
        <f>Leveringen!G20</f>
        <v>0</v>
      </c>
      <c r="I251" s="24">
        <f>IF(ISBLANK(G251),0,G251)*H251</f>
        <v>0</v>
      </c>
      <c r="J251" s="24">
        <f>C251*I251</f>
        <v>0</v>
      </c>
    </row>
    <row r="252" spans="1:10" x14ac:dyDescent="0.2">
      <c r="A252" s="20" t="s">
        <v>61</v>
      </c>
      <c r="B252" s="20" t="s">
        <v>15</v>
      </c>
      <c r="C252" s="21">
        <f>IF(ISBLANK(B252),0,IF(ISERROR(VALUE(B252)),VLOOKUP(B252,dagsoorttabel1,2,FALSE)*dagenperjaar1,VALUE(B252)))</f>
        <v>12</v>
      </c>
      <c r="D252" s="20" t="s">
        <v>99</v>
      </c>
      <c r="E252" s="20" t="s">
        <v>62</v>
      </c>
      <c r="F252" s="20" t="s">
        <v>32</v>
      </c>
      <c r="G252" s="22">
        <v>6</v>
      </c>
      <c r="H252" s="36">
        <f>Leveringen!G21</f>
        <v>0</v>
      </c>
      <c r="I252" s="24">
        <f>IF(ISBLANK(G252),0,G252)*H252</f>
        <v>0</v>
      </c>
      <c r="J252" s="24">
        <f>C252*I252</f>
        <v>0</v>
      </c>
    </row>
    <row r="253" spans="1:10" x14ac:dyDescent="0.2">
      <c r="A253" s="25" t="s">
        <v>65</v>
      </c>
      <c r="B253" s="25" t="s">
        <v>20</v>
      </c>
      <c r="C253" s="26">
        <f>IF(ISBLANK(B253),0,IF(ISERROR(VALUE(B253)),VLOOKUP(B253,dagsoorttabel1,2,FALSE)*dagenperjaar1,VALUE(B253)))</f>
        <v>1</v>
      </c>
      <c r="D253" s="25" t="s">
        <v>99</v>
      </c>
      <c r="E253" s="25" t="s">
        <v>66</v>
      </c>
      <c r="F253" s="25" t="s">
        <v>32</v>
      </c>
      <c r="G253" s="27">
        <v>6</v>
      </c>
      <c r="H253" s="37">
        <f>Leveringen!G23</f>
        <v>0</v>
      </c>
      <c r="I253" s="29">
        <f>IF(ISBLANK(G253),0,G253)*H253</f>
        <v>0</v>
      </c>
      <c r="J253" s="29">
        <f>C253*I253</f>
        <v>0</v>
      </c>
    </row>
    <row r="254" spans="1:10" x14ac:dyDescent="0.2">
      <c r="A254" s="38" t="s">
        <v>138</v>
      </c>
      <c r="B254" s="31"/>
      <c r="C254" s="31"/>
      <c r="D254" s="31"/>
      <c r="E254" s="31"/>
      <c r="F254" s="31"/>
      <c r="G254" s="31"/>
      <c r="H254" s="31"/>
      <c r="I254" s="32">
        <f>SUM(I248:I253)</f>
        <v>0</v>
      </c>
      <c r="J254" s="32">
        <f>SUM(J248:J253)</f>
        <v>0</v>
      </c>
    </row>
    <row r="256" spans="1:10" x14ac:dyDescent="0.2">
      <c r="A256" s="33" t="s">
        <v>139</v>
      </c>
      <c r="B256" s="31"/>
      <c r="C256" s="31"/>
      <c r="D256" s="31"/>
      <c r="E256" s="31"/>
      <c r="F256" s="31"/>
      <c r="G256" s="31"/>
      <c r="H256" s="31"/>
      <c r="I256" s="31"/>
      <c r="J256" s="34"/>
    </row>
    <row r="257" spans="1:10" x14ac:dyDescent="0.2">
      <c r="A257" s="15" t="s">
        <v>37</v>
      </c>
      <c r="B257" s="15" t="s">
        <v>15</v>
      </c>
      <c r="C257" s="16">
        <f>IF(ISBLANK(B257),0,IF(ISERROR(VALUE(B257)),VLOOKUP(B257,dagsoorttabel1,2,FALSE)*dagenperjaar1,VALUE(B257)))</f>
        <v>12</v>
      </c>
      <c r="D257" s="15" t="s">
        <v>99</v>
      </c>
      <c r="E257" s="15" t="s">
        <v>38</v>
      </c>
      <c r="F257" s="15" t="s">
        <v>32</v>
      </c>
      <c r="G257" s="17">
        <v>12</v>
      </c>
      <c r="H257" s="35">
        <f>Leveringen!G9</f>
        <v>0</v>
      </c>
      <c r="I257" s="19">
        <f>IF(ISBLANK(G257),0,G257)*H257</f>
        <v>0</v>
      </c>
      <c r="J257" s="19">
        <f>C257*I257</f>
        <v>0</v>
      </c>
    </row>
    <row r="258" spans="1:10" x14ac:dyDescent="0.2">
      <c r="A258" s="20" t="s">
        <v>41</v>
      </c>
      <c r="B258" s="20" t="s">
        <v>15</v>
      </c>
      <c r="C258" s="21">
        <f>IF(ISBLANK(B258),0,IF(ISERROR(VALUE(B258)),VLOOKUP(B258,dagsoorttabel1,2,FALSE)*dagenperjaar1,VALUE(B258)))</f>
        <v>12</v>
      </c>
      <c r="D258" s="20" t="s">
        <v>99</v>
      </c>
      <c r="E258" s="20" t="s">
        <v>42</v>
      </c>
      <c r="F258" s="20" t="s">
        <v>32</v>
      </c>
      <c r="G258" s="22">
        <v>11</v>
      </c>
      <c r="H258" s="36">
        <f>Leveringen!G11</f>
        <v>0</v>
      </c>
      <c r="I258" s="24">
        <f>IF(ISBLANK(G258),0,G258)*H258</f>
        <v>0</v>
      </c>
      <c r="J258" s="24">
        <f>C258*I258</f>
        <v>0</v>
      </c>
    </row>
    <row r="259" spans="1:10" x14ac:dyDescent="0.2">
      <c r="A259" s="20" t="s">
        <v>47</v>
      </c>
      <c r="B259" s="20" t="s">
        <v>15</v>
      </c>
      <c r="C259" s="21">
        <f>IF(ISBLANK(B259),0,IF(ISERROR(VALUE(B259)),VLOOKUP(B259,dagsoorttabel1,2,FALSE)*dagenperjaar1,VALUE(B259)))</f>
        <v>12</v>
      </c>
      <c r="D259" s="20" t="s">
        <v>99</v>
      </c>
      <c r="E259" s="20" t="s">
        <v>48</v>
      </c>
      <c r="F259" s="20" t="s">
        <v>32</v>
      </c>
      <c r="G259" s="22">
        <v>2</v>
      </c>
      <c r="H259" s="36">
        <f>Leveringen!G14</f>
        <v>0</v>
      </c>
      <c r="I259" s="24">
        <f>IF(ISBLANK(G259),0,G259)*H259</f>
        <v>0</v>
      </c>
      <c r="J259" s="24">
        <f>C259*I259</f>
        <v>0</v>
      </c>
    </row>
    <row r="260" spans="1:10" x14ac:dyDescent="0.2">
      <c r="A260" s="20" t="s">
        <v>57</v>
      </c>
      <c r="B260" s="20" t="s">
        <v>15</v>
      </c>
      <c r="C260" s="21">
        <f>IF(ISBLANK(B260),0,IF(ISERROR(VALUE(B260)),VLOOKUP(B260,dagsoorttabel1,2,FALSE)*dagenperjaar1,VALUE(B260)))</f>
        <v>12</v>
      </c>
      <c r="D260" s="20" t="s">
        <v>99</v>
      </c>
      <c r="E260" s="20" t="s">
        <v>58</v>
      </c>
      <c r="F260" s="20" t="s">
        <v>32</v>
      </c>
      <c r="G260" s="22">
        <v>13</v>
      </c>
      <c r="H260" s="36">
        <f>Leveringen!G19</f>
        <v>0</v>
      </c>
      <c r="I260" s="24">
        <f>IF(ISBLANK(G260),0,G260)*H260</f>
        <v>0</v>
      </c>
      <c r="J260" s="24">
        <f>C260*I260</f>
        <v>0</v>
      </c>
    </row>
    <row r="261" spans="1:10" x14ac:dyDescent="0.2">
      <c r="A261" s="20" t="s">
        <v>59</v>
      </c>
      <c r="B261" s="20" t="s">
        <v>15</v>
      </c>
      <c r="C261" s="21">
        <f>IF(ISBLANK(B261),0,IF(ISERROR(VALUE(B261)),VLOOKUP(B261,dagsoorttabel1,2,FALSE)*dagenperjaar1,VALUE(B261)))</f>
        <v>12</v>
      </c>
      <c r="D261" s="20" t="s">
        <v>99</v>
      </c>
      <c r="E261" s="20" t="s">
        <v>60</v>
      </c>
      <c r="F261" s="20" t="s">
        <v>32</v>
      </c>
      <c r="G261" s="22">
        <v>26</v>
      </c>
      <c r="H261" s="36">
        <f>Leveringen!G20</f>
        <v>0</v>
      </c>
      <c r="I261" s="24">
        <f>IF(ISBLANK(G261),0,G261)*H261</f>
        <v>0</v>
      </c>
      <c r="J261" s="24">
        <f>C261*I261</f>
        <v>0</v>
      </c>
    </row>
    <row r="262" spans="1:10" x14ac:dyDescent="0.2">
      <c r="A262" s="20" t="s">
        <v>61</v>
      </c>
      <c r="B262" s="20" t="s">
        <v>15</v>
      </c>
      <c r="C262" s="21">
        <f>IF(ISBLANK(B262),0,IF(ISERROR(VALUE(B262)),VLOOKUP(B262,dagsoorttabel1,2,FALSE)*dagenperjaar1,VALUE(B262)))</f>
        <v>12</v>
      </c>
      <c r="D262" s="20" t="s">
        <v>99</v>
      </c>
      <c r="E262" s="20" t="s">
        <v>62</v>
      </c>
      <c r="F262" s="20" t="s">
        <v>32</v>
      </c>
      <c r="G262" s="22">
        <v>5</v>
      </c>
      <c r="H262" s="36">
        <f>Leveringen!G21</f>
        <v>0</v>
      </c>
      <c r="I262" s="24">
        <f>IF(ISBLANK(G262),0,G262)*H262</f>
        <v>0</v>
      </c>
      <c r="J262" s="24">
        <f>C262*I262</f>
        <v>0</v>
      </c>
    </row>
    <row r="263" spans="1:10" x14ac:dyDescent="0.2">
      <c r="A263" s="25" t="s">
        <v>65</v>
      </c>
      <c r="B263" s="25" t="s">
        <v>20</v>
      </c>
      <c r="C263" s="26">
        <f>IF(ISBLANK(B263),0,IF(ISERROR(VALUE(B263)),VLOOKUP(B263,dagsoorttabel1,2,FALSE)*dagenperjaar1,VALUE(B263)))</f>
        <v>1</v>
      </c>
      <c r="D263" s="25" t="s">
        <v>99</v>
      </c>
      <c r="E263" s="25" t="s">
        <v>66</v>
      </c>
      <c r="F263" s="25" t="s">
        <v>32</v>
      </c>
      <c r="G263" s="27">
        <v>13</v>
      </c>
      <c r="H263" s="37">
        <f>Leveringen!G23</f>
        <v>0</v>
      </c>
      <c r="I263" s="29">
        <f>IF(ISBLANK(G263),0,G263)*H263</f>
        <v>0</v>
      </c>
      <c r="J263" s="29">
        <f>C263*I263</f>
        <v>0</v>
      </c>
    </row>
    <row r="264" spans="1:10" x14ac:dyDescent="0.2">
      <c r="A264" s="38" t="s">
        <v>140</v>
      </c>
      <c r="B264" s="31"/>
      <c r="C264" s="31"/>
      <c r="D264" s="31"/>
      <c r="E264" s="31"/>
      <c r="F264" s="31"/>
      <c r="G264" s="31"/>
      <c r="H264" s="31"/>
      <c r="I264" s="32">
        <f>SUM(I257:I263)</f>
        <v>0</v>
      </c>
      <c r="J264" s="32">
        <f>SUM(J257:J263)</f>
        <v>0</v>
      </c>
    </row>
  </sheetData>
  <pageMargins left="0.7" right="0.7" top="0.75" bottom="0.75" header="0.3" footer="0.3"/>
  <pageSetup paperSize="9" scale="65" orientation="landscape" r:id="rId1"/>
  <headerFooter>
    <oddFooter>&amp;LSumma College EA 2022                                       &amp;ROpmaakdatum: 18-03-2022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9B68-4C36-4EC1-A86F-D7C4042D553D}">
  <dimension ref="A1:D6"/>
  <sheetViews>
    <sheetView workbookViewId="0"/>
  </sheetViews>
  <sheetFormatPr defaultRowHeight="12.75" x14ac:dyDescent="0.2"/>
  <cols>
    <col min="1" max="1" width="30.625" customWidth="1"/>
    <col min="2" max="4" width="20.625" customWidth="1"/>
  </cols>
  <sheetData>
    <row r="1" spans="1:4" x14ac:dyDescent="0.2">
      <c r="A1" s="1" t="str">
        <f>CONCATENATE("Bijlage J.3: ",tabeltype," totaalblad schoonmaakwerk")</f>
        <v>Bijlage J.3: Invultabel totaalblad schoonmaakwerk</v>
      </c>
    </row>
    <row r="3" spans="1:4" ht="63.75" x14ac:dyDescent="0.2">
      <c r="A3" s="8" t="s">
        <v>141</v>
      </c>
      <c r="B3" s="8" t="s">
        <v>142</v>
      </c>
      <c r="C3" s="8" t="s">
        <v>143</v>
      </c>
      <c r="D3" s="8" t="s">
        <v>144</v>
      </c>
    </row>
    <row r="4" spans="1:4" x14ac:dyDescent="0.2">
      <c r="A4" s="8" t="s">
        <v>145</v>
      </c>
      <c r="B4" s="39"/>
      <c r="C4" s="39"/>
      <c r="D4" s="40">
        <f>prijsjaarleveringen</f>
        <v>0</v>
      </c>
    </row>
    <row r="6" spans="1:4" x14ac:dyDescent="0.2">
      <c r="A6" s="8" t="s">
        <v>146</v>
      </c>
      <c r="B6" s="39">
        <f>SUM(B4:B4)</f>
        <v>0</v>
      </c>
      <c r="C6" s="39">
        <f>SUM(C4:C4)</f>
        <v>0</v>
      </c>
      <c r="D6" s="32">
        <f>SUM(D4:D4)</f>
        <v>0</v>
      </c>
    </row>
  </sheetData>
  <pageMargins left="0.7" right="0.7" top="0.75" bottom="0.75" header="0.3" footer="0.3"/>
  <pageSetup paperSize="9" scale="70" orientation="landscape" r:id="rId1"/>
  <headerFooter>
    <oddFooter>&amp;LSumma College EA 2022                                       &amp;ROpmaakdatum: 18-03-2022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9</vt:i4>
      </vt:variant>
    </vt:vector>
  </HeadingPairs>
  <TitlesOfParts>
    <vt:vector size="13" baseType="lpstr">
      <vt:lpstr>Omreken</vt:lpstr>
      <vt:lpstr>Leveringen</vt:lpstr>
      <vt:lpstr>Leveringen per locatie</vt:lpstr>
      <vt:lpstr>Totaal</vt:lpstr>
      <vt:lpstr>Leveringen!Afdruktitels</vt:lpstr>
      <vt:lpstr>'Leveringen per locatie'!Afdruktitels</vt:lpstr>
      <vt:lpstr>Totaal!Afdruktitels</vt:lpstr>
      <vt:lpstr>dagenperjaar1</vt:lpstr>
      <vt:lpstr>dagenperweek1</vt:lpstr>
      <vt:lpstr>dagsoorttabel1</vt:lpstr>
      <vt:lpstr>prijsjaarleveringen</vt:lpstr>
      <vt:lpstr>prijsjaarleveringen1</vt:lpstr>
      <vt:lpstr>tabeltype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2022-03-18T15:55:01Z</dcterms:created>
  <dcterms:modified xsi:type="dcterms:W3CDTF">2022-03-18T15:56:53Z</dcterms:modified>
</cp:coreProperties>
</file>