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24226"/>
  <mc:AlternateContent xmlns:mc="http://schemas.openxmlformats.org/markup-compatibility/2006">
    <mc:Choice Requires="x15">
      <x15ac:absPath xmlns:x15ac="http://schemas.microsoft.com/office/spreadsheetml/2010/11/ac" url="https://inkoopmeestersnl.sharepoint.com/sites/IM/Gedeelde documenten/01. klanten/Slachtofferhulp/Schoonmaak 2021/6. NvI/Nota 2/"/>
    </mc:Choice>
  </mc:AlternateContent>
  <xr:revisionPtr revIDLastSave="11" documentId="8_{330150B3-B6B6-4463-A396-9F2738A3E06C}" xr6:coauthVersionLast="47" xr6:coauthVersionMax="47" xr10:uidLastSave="{3738B7B6-2EC2-4918-A42B-0B2C1AA43569}"/>
  <bookViews>
    <workbookView xWindow="28680" yWindow="-120" windowWidth="57840" windowHeight="17640" tabRatio="692" firstSheet="1" activeTab="1" xr2:uid="{00000000-000D-0000-FFFF-FFFF00000000}"/>
  </bookViews>
  <sheets>
    <sheet name="1.GC_SLA_Standard Services" sheetId="5" state="hidden" r:id="rId1"/>
    <sheet name="Invulblad normen" sheetId="12" r:id="rId2"/>
    <sheet name="Ruimtestaat" sheetId="11" r:id="rId3"/>
    <sheet name="Glasoppervlakte" sheetId="13" r:id="rId4"/>
    <sheet name="Uitvoering Werkprogramma" sheetId="16" r:id="rId5"/>
    <sheet name="Werkprogramma" sheetId="14" r:id="rId6"/>
    <sheet name="Specificaties sanitaire artikel" sheetId="18" r:id="rId7"/>
    <sheet name="Raambekleding" sheetId="17" r:id="rId8"/>
    <sheet name="Calculatieresultaat" sheetId="15" r:id="rId9"/>
  </sheets>
  <definedNames>
    <definedName name="_xlnm._FilterDatabase" localSheetId="0" hidden="1">'1.GC_SLA_Standard Services'!$A$7:$AD$261</definedName>
    <definedName name="_xlnm._FilterDatabase" localSheetId="3" hidden="1">Glasoppervlakte!$A$10:$E$10</definedName>
    <definedName name="_xlnm._FilterDatabase" localSheetId="7" hidden="1">Raambekleding!$A$7:$F$7</definedName>
    <definedName name="_xlnm._FilterDatabase" localSheetId="2" hidden="1">Ruimtestaat!$A$7:$L$434</definedName>
    <definedName name="_xlnm.Print_Area" localSheetId="0">'1.GC_SLA_Standard Services'!$A$1:$AD$263</definedName>
    <definedName name="_xlnm.Print_Titles" localSheetId="0">'1.GC_SLA_Standard Services'!$6:$8</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19" i="11" l="1"/>
  <c r="H320" i="11"/>
  <c r="H321" i="11"/>
  <c r="H322" i="11"/>
  <c r="H323" i="11"/>
  <c r="H324" i="11"/>
  <c r="H325" i="11"/>
  <c r="H326" i="11"/>
  <c r="H327" i="11"/>
  <c r="H328" i="11"/>
  <c r="H330" i="11"/>
  <c r="H331" i="11"/>
  <c r="H332" i="11"/>
  <c r="H333" i="11"/>
  <c r="H334" i="11"/>
  <c r="H335" i="11"/>
  <c r="H336" i="11"/>
  <c r="H337" i="11"/>
  <c r="H338" i="11"/>
  <c r="H339" i="11"/>
  <c r="H340" i="11"/>
  <c r="H341" i="11"/>
  <c r="H342" i="11"/>
  <c r="H343" i="11"/>
  <c r="H344" i="11"/>
  <c r="H345" i="11"/>
  <c r="H346" i="11"/>
  <c r="H347" i="11"/>
  <c r="H348" i="11"/>
  <c r="H349" i="11"/>
  <c r="H350" i="11"/>
  <c r="H351" i="11"/>
  <c r="H352" i="11"/>
  <c r="H353" i="11"/>
  <c r="H354" i="11"/>
  <c r="H355" i="11"/>
  <c r="H356" i="11"/>
  <c r="H357" i="11"/>
  <c r="H358" i="11"/>
  <c r="H359" i="11"/>
  <c r="H360" i="11"/>
  <c r="H361" i="11"/>
  <c r="H362" i="11"/>
  <c r="H363" i="11"/>
  <c r="H364" i="11"/>
  <c r="H365" i="11"/>
  <c r="H366" i="11"/>
  <c r="H367" i="11"/>
  <c r="H368" i="11"/>
  <c r="H369" i="11"/>
  <c r="H370" i="11"/>
  <c r="H371" i="11"/>
  <c r="H372" i="11"/>
  <c r="H373" i="11"/>
  <c r="H374" i="11"/>
  <c r="H375" i="11"/>
  <c r="H376" i="11"/>
  <c r="H377" i="11"/>
  <c r="H378" i="11"/>
  <c r="H379" i="11"/>
  <c r="H380" i="11"/>
  <c r="H381" i="11"/>
  <c r="H382" i="11"/>
  <c r="H383" i="11"/>
  <c r="H384" i="11"/>
  <c r="H385" i="11"/>
  <c r="H386" i="11"/>
  <c r="H387" i="11"/>
  <c r="H388" i="11"/>
  <c r="H389" i="11"/>
  <c r="H390" i="11"/>
  <c r="H391" i="11"/>
  <c r="H317" i="11"/>
  <c r="H318" i="11"/>
  <c r="J62" i="11"/>
  <c r="K62" i="11"/>
  <c r="L62" i="11"/>
  <c r="J125" i="11"/>
  <c r="K125" i="11"/>
  <c r="L125" i="11"/>
  <c r="J128" i="11"/>
  <c r="K128" i="11"/>
  <c r="L128" i="11"/>
  <c r="J306" i="11"/>
  <c r="K306" i="11"/>
  <c r="L306" i="11"/>
  <c r="J309" i="11"/>
  <c r="K309" i="11"/>
  <c r="L309" i="11"/>
  <c r="J329" i="11"/>
  <c r="K329" i="11"/>
  <c r="J394" i="11"/>
  <c r="K394" i="11"/>
  <c r="L394" i="11"/>
  <c r="B12" i="15"/>
  <c r="A5" i="18"/>
  <c r="D45" i="12"/>
  <c r="B13" i="15"/>
  <c r="B2" i="16"/>
  <c r="B9" i="15"/>
  <c r="B11" i="15"/>
  <c r="B10" i="15"/>
  <c r="E435" i="11"/>
  <c r="D131" i="13"/>
  <c r="D132" i="13"/>
  <c r="A2" i="15"/>
  <c r="A1" i="15"/>
  <c r="A4" i="14"/>
  <c r="A2" i="14"/>
  <c r="A1" i="14"/>
  <c r="B4" i="16"/>
  <c r="B1" i="16"/>
  <c r="A4" i="17"/>
  <c r="A2" i="17"/>
  <c r="A1" i="17"/>
  <c r="A4" i="13"/>
  <c r="A2" i="13"/>
  <c r="A1" i="13"/>
  <c r="H419" i="11"/>
  <c r="A2" i="11"/>
  <c r="A1" i="11"/>
  <c r="J419" i="11"/>
  <c r="K419" i="11"/>
  <c r="L419" i="11"/>
  <c r="F61" i="17"/>
  <c r="F60" i="17"/>
  <c r="F58" i="17"/>
  <c r="F56" i="17"/>
  <c r="F54" i="17"/>
  <c r="F51" i="17"/>
  <c r="F52" i="17"/>
  <c r="F50" i="17"/>
  <c r="F46" i="17"/>
  <c r="F44" i="17"/>
  <c r="F42" i="17"/>
  <c r="F33" i="17"/>
  <c r="F34" i="17"/>
  <c r="F35" i="17"/>
  <c r="F36" i="17"/>
  <c r="F32" i="17"/>
  <c r="F30" i="17"/>
  <c r="F28" i="17"/>
  <c r="F27" i="17"/>
  <c r="F25" i="17"/>
  <c r="F23" i="17"/>
  <c r="F21" i="17"/>
  <c r="F19" i="17"/>
  <c r="F18" i="17"/>
  <c r="F16" i="17"/>
  <c r="F12" i="17"/>
  <c r="F10" i="17"/>
  <c r="F9" i="17"/>
  <c r="D128" i="13"/>
  <c r="E126" i="13"/>
  <c r="E125" i="13"/>
  <c r="E128" i="13"/>
  <c r="D123" i="13"/>
  <c r="E121" i="13"/>
  <c r="E120" i="13"/>
  <c r="E123" i="13"/>
  <c r="D118" i="13"/>
  <c r="E116" i="13"/>
  <c r="E115" i="13"/>
  <c r="E118" i="13"/>
  <c r="D113" i="13"/>
  <c r="E111" i="13"/>
  <c r="E110" i="13"/>
  <c r="E113" i="13"/>
  <c r="D108" i="13"/>
  <c r="E106" i="13"/>
  <c r="E105" i="13"/>
  <c r="E108" i="13"/>
  <c r="D103" i="13"/>
  <c r="E101" i="13"/>
  <c r="E100" i="13"/>
  <c r="E103" i="13"/>
  <c r="D98" i="13"/>
  <c r="E96" i="13"/>
  <c r="E95" i="13"/>
  <c r="E98" i="13"/>
  <c r="D93" i="13"/>
  <c r="E91" i="13"/>
  <c r="E90" i="13"/>
  <c r="E93" i="13"/>
  <c r="D88" i="13"/>
  <c r="E86" i="13"/>
  <c r="E85" i="13"/>
  <c r="E88" i="13"/>
  <c r="D83" i="13"/>
  <c r="E81" i="13"/>
  <c r="E80" i="13"/>
  <c r="E83" i="13"/>
  <c r="D78" i="13"/>
  <c r="E76" i="13"/>
  <c r="E75" i="13"/>
  <c r="E78" i="13"/>
  <c r="D73" i="13"/>
  <c r="E71" i="13"/>
  <c r="E70" i="13"/>
  <c r="E73" i="13"/>
  <c r="D68" i="13"/>
  <c r="E66" i="13"/>
  <c r="E65" i="13"/>
  <c r="E68" i="13"/>
  <c r="D63" i="13"/>
  <c r="E61" i="13"/>
  <c r="E60" i="13"/>
  <c r="E63" i="13"/>
  <c r="D58" i="13"/>
  <c r="E56" i="13"/>
  <c r="E55" i="13"/>
  <c r="E58" i="13"/>
  <c r="D53" i="13"/>
  <c r="E50" i="13"/>
  <c r="E51" i="13"/>
  <c r="E49" i="13"/>
  <c r="E53" i="13"/>
  <c r="D47" i="13"/>
  <c r="E44" i="13"/>
  <c r="E45" i="13"/>
  <c r="E43" i="13"/>
  <c r="E47" i="13"/>
  <c r="D41" i="13"/>
  <c r="E39" i="13"/>
  <c r="E38" i="13"/>
  <c r="E41" i="13"/>
  <c r="D36" i="13"/>
  <c r="E34" i="13"/>
  <c r="E33" i="13"/>
  <c r="E36" i="13"/>
  <c r="D31" i="13"/>
  <c r="E29" i="13"/>
  <c r="E28" i="13"/>
  <c r="D21" i="13"/>
  <c r="E31" i="13"/>
  <c r="D26" i="13"/>
  <c r="E24" i="13"/>
  <c r="E23" i="13"/>
  <c r="E26" i="13"/>
  <c r="E19" i="13"/>
  <c r="E18" i="13"/>
  <c r="E17" i="13"/>
  <c r="E21" i="13"/>
  <c r="D15" i="13"/>
  <c r="E13" i="13"/>
  <c r="E12" i="13"/>
  <c r="E15" i="13"/>
  <c r="L329" i="11"/>
  <c r="H27" i="11"/>
  <c r="H28" i="11"/>
  <c r="H29" i="11"/>
  <c r="H30" i="11"/>
  <c r="H31" i="11"/>
  <c r="H32" i="11"/>
  <c r="H33" i="11"/>
  <c r="H34" i="11"/>
  <c r="H35" i="11"/>
  <c r="H36" i="11"/>
  <c r="H37" i="11"/>
  <c r="H38" i="11"/>
  <c r="H39" i="11"/>
  <c r="H40" i="11"/>
  <c r="H41" i="11"/>
  <c r="H42" i="11"/>
  <c r="H43" i="11"/>
  <c r="H44" i="11"/>
  <c r="H45" i="11"/>
  <c r="H46" i="11"/>
  <c r="H47" i="11"/>
  <c r="H48" i="11"/>
  <c r="H49" i="11"/>
  <c r="H50" i="11"/>
  <c r="H51" i="11"/>
  <c r="H52" i="11"/>
  <c r="H53" i="11"/>
  <c r="H54" i="11"/>
  <c r="H55" i="11"/>
  <c r="H56" i="11"/>
  <c r="H57" i="11"/>
  <c r="H58" i="11"/>
  <c r="H59" i="11"/>
  <c r="H60" i="11"/>
  <c r="H61" i="11"/>
  <c r="H63" i="11"/>
  <c r="H64" i="11"/>
  <c r="H65" i="11"/>
  <c r="H66" i="11"/>
  <c r="H67" i="11"/>
  <c r="H68" i="11"/>
  <c r="H69" i="11"/>
  <c r="H70" i="11"/>
  <c r="H71" i="11"/>
  <c r="H72" i="11"/>
  <c r="H73" i="11"/>
  <c r="H74" i="11"/>
  <c r="H75" i="11"/>
  <c r="H76" i="11"/>
  <c r="H77" i="11"/>
  <c r="H78" i="11"/>
  <c r="H79" i="11"/>
  <c r="H80" i="11"/>
  <c r="H81" i="11"/>
  <c r="H82" i="11"/>
  <c r="H83" i="11"/>
  <c r="H84" i="11"/>
  <c r="H85" i="11"/>
  <c r="H86" i="11"/>
  <c r="H87" i="11"/>
  <c r="H88" i="11"/>
  <c r="H89" i="11"/>
  <c r="H90" i="11"/>
  <c r="H91" i="11"/>
  <c r="H92" i="11"/>
  <c r="H93" i="11"/>
  <c r="H94" i="11"/>
  <c r="H95" i="11"/>
  <c r="H96" i="11"/>
  <c r="H97" i="11"/>
  <c r="H98" i="11"/>
  <c r="H99" i="11"/>
  <c r="H100" i="11"/>
  <c r="H101" i="11"/>
  <c r="H102" i="11"/>
  <c r="H103" i="11"/>
  <c r="H104" i="11"/>
  <c r="H105" i="11"/>
  <c r="H106" i="11"/>
  <c r="H107" i="11"/>
  <c r="H108" i="11"/>
  <c r="H109" i="11"/>
  <c r="H110" i="11"/>
  <c r="H111" i="11"/>
  <c r="H112" i="11"/>
  <c r="H113" i="11"/>
  <c r="H114" i="11"/>
  <c r="H115" i="11"/>
  <c r="H116" i="11"/>
  <c r="H117" i="11"/>
  <c r="H118" i="11"/>
  <c r="H119" i="11"/>
  <c r="H120" i="11"/>
  <c r="H121" i="11"/>
  <c r="H122" i="11"/>
  <c r="H123" i="11"/>
  <c r="H124" i="11"/>
  <c r="H126" i="11"/>
  <c r="H127" i="11"/>
  <c r="H129" i="11"/>
  <c r="H130" i="11"/>
  <c r="H131" i="11"/>
  <c r="H132" i="11"/>
  <c r="H133" i="11"/>
  <c r="H134" i="11"/>
  <c r="H135" i="11"/>
  <c r="H136" i="11"/>
  <c r="H137" i="11"/>
  <c r="H138" i="11"/>
  <c r="H139" i="11"/>
  <c r="H140" i="11"/>
  <c r="H141" i="11"/>
  <c r="H142" i="11"/>
  <c r="H143" i="11"/>
  <c r="H144" i="11"/>
  <c r="H145" i="11"/>
  <c r="H146" i="11"/>
  <c r="H147" i="11"/>
  <c r="H148" i="11"/>
  <c r="H149" i="11"/>
  <c r="H150" i="11"/>
  <c r="H151" i="11"/>
  <c r="H152" i="11"/>
  <c r="H153" i="11"/>
  <c r="H154" i="11"/>
  <c r="H155" i="11"/>
  <c r="H156" i="11"/>
  <c r="H157" i="11"/>
  <c r="H158" i="11"/>
  <c r="H159" i="11"/>
  <c r="H160" i="11"/>
  <c r="H161" i="11"/>
  <c r="H162" i="11"/>
  <c r="H163" i="11"/>
  <c r="H164" i="11"/>
  <c r="H165" i="11"/>
  <c r="H166" i="11"/>
  <c r="H167" i="11"/>
  <c r="H168" i="11"/>
  <c r="H169" i="11"/>
  <c r="H170" i="11"/>
  <c r="H171" i="11"/>
  <c r="H172" i="11"/>
  <c r="H173" i="11"/>
  <c r="H174" i="11"/>
  <c r="H175" i="11"/>
  <c r="H176" i="11"/>
  <c r="H177" i="11"/>
  <c r="H178" i="11"/>
  <c r="H179" i="11"/>
  <c r="H180" i="11"/>
  <c r="H181" i="11"/>
  <c r="H182" i="11"/>
  <c r="H183" i="11"/>
  <c r="H184" i="11"/>
  <c r="H185" i="11"/>
  <c r="H186" i="11"/>
  <c r="H187" i="11"/>
  <c r="H188" i="11"/>
  <c r="H189" i="11"/>
  <c r="H190" i="11"/>
  <c r="H191" i="11"/>
  <c r="H192" i="11"/>
  <c r="H193" i="11"/>
  <c r="H194" i="11"/>
  <c r="H195" i="11"/>
  <c r="H196" i="11"/>
  <c r="H197" i="11"/>
  <c r="H198" i="11"/>
  <c r="H199" i="11"/>
  <c r="H200" i="11"/>
  <c r="H201" i="11"/>
  <c r="H202" i="11"/>
  <c r="H203" i="11"/>
  <c r="H204" i="11"/>
  <c r="H205" i="11"/>
  <c r="H206" i="11"/>
  <c r="H207" i="11"/>
  <c r="H208" i="11"/>
  <c r="H209" i="11"/>
  <c r="H210" i="11"/>
  <c r="H211" i="11"/>
  <c r="H212" i="11"/>
  <c r="H213" i="11"/>
  <c r="H214" i="11"/>
  <c r="H215" i="11"/>
  <c r="H216" i="11"/>
  <c r="H217" i="11"/>
  <c r="H218" i="11"/>
  <c r="H219" i="11"/>
  <c r="H220" i="11"/>
  <c r="H221" i="11"/>
  <c r="H222" i="11"/>
  <c r="H223" i="11"/>
  <c r="H224" i="11"/>
  <c r="H225" i="11"/>
  <c r="H226" i="11"/>
  <c r="H227" i="11"/>
  <c r="H228" i="11"/>
  <c r="H229" i="11"/>
  <c r="H230" i="11"/>
  <c r="H231" i="11"/>
  <c r="H232" i="11"/>
  <c r="H233" i="11"/>
  <c r="H234" i="11"/>
  <c r="H235" i="11"/>
  <c r="H236" i="11"/>
  <c r="H237" i="11"/>
  <c r="H238" i="11"/>
  <c r="H239" i="11"/>
  <c r="H240" i="11"/>
  <c r="H241" i="11"/>
  <c r="H242" i="11"/>
  <c r="H243" i="11"/>
  <c r="H244" i="11"/>
  <c r="H245" i="11"/>
  <c r="H246" i="11"/>
  <c r="H247" i="11"/>
  <c r="H248" i="11"/>
  <c r="H249" i="11"/>
  <c r="H250" i="11"/>
  <c r="H251" i="11"/>
  <c r="H252" i="11"/>
  <c r="H253" i="11"/>
  <c r="H254" i="11"/>
  <c r="H255" i="11"/>
  <c r="H256" i="11"/>
  <c r="H257" i="11"/>
  <c r="H258" i="11"/>
  <c r="H259" i="11"/>
  <c r="H260" i="11"/>
  <c r="H261" i="11"/>
  <c r="H262" i="11"/>
  <c r="H263" i="11"/>
  <c r="H264" i="11"/>
  <c r="H265" i="11"/>
  <c r="H266" i="11"/>
  <c r="H267" i="11"/>
  <c r="H268" i="11"/>
  <c r="H269" i="11"/>
  <c r="H270" i="11"/>
  <c r="H271" i="11"/>
  <c r="H272" i="11"/>
  <c r="H273" i="11"/>
  <c r="H274" i="11"/>
  <c r="H275" i="11"/>
  <c r="H276" i="11"/>
  <c r="H277" i="11"/>
  <c r="H278" i="11"/>
  <c r="H279" i="11"/>
  <c r="H280" i="11"/>
  <c r="H281" i="11"/>
  <c r="H282" i="11"/>
  <c r="H283" i="11"/>
  <c r="H284" i="11"/>
  <c r="H285" i="11"/>
  <c r="H286" i="11"/>
  <c r="H287" i="11"/>
  <c r="H288" i="11"/>
  <c r="H289" i="11"/>
  <c r="H290" i="11"/>
  <c r="H291" i="11"/>
  <c r="H292" i="11"/>
  <c r="H293" i="11"/>
  <c r="H294" i="11"/>
  <c r="H295" i="11"/>
  <c r="H296" i="11"/>
  <c r="H297" i="11"/>
  <c r="H298" i="11"/>
  <c r="H299" i="11"/>
  <c r="H300" i="11"/>
  <c r="H301" i="11"/>
  <c r="H302" i="11"/>
  <c r="H303" i="11"/>
  <c r="H304" i="11"/>
  <c r="H305" i="11"/>
  <c r="H307" i="11"/>
  <c r="H308" i="11"/>
  <c r="H310" i="11"/>
  <c r="H311" i="11"/>
  <c r="H312" i="11"/>
  <c r="H313" i="11"/>
  <c r="H314" i="11"/>
  <c r="H315" i="11"/>
  <c r="H316" i="11"/>
  <c r="H392" i="11"/>
  <c r="H393" i="11"/>
  <c r="H395" i="11"/>
  <c r="H396" i="11"/>
  <c r="H397" i="11"/>
  <c r="H398" i="11"/>
  <c r="H399" i="11"/>
  <c r="H400" i="11"/>
  <c r="H401" i="11"/>
  <c r="H402" i="11"/>
  <c r="H403" i="11"/>
  <c r="H404" i="11"/>
  <c r="H405" i="11"/>
  <c r="H406" i="11"/>
  <c r="H407" i="11"/>
  <c r="H408" i="11"/>
  <c r="H409" i="11"/>
  <c r="H410" i="11"/>
  <c r="H411" i="11"/>
  <c r="H412" i="11"/>
  <c r="H413" i="11"/>
  <c r="H414" i="11"/>
  <c r="H415" i="11"/>
  <c r="H416" i="11"/>
  <c r="H417" i="11"/>
  <c r="H418" i="11"/>
  <c r="H420" i="11"/>
  <c r="H421" i="11"/>
  <c r="H422" i="11"/>
  <c r="H423" i="11"/>
  <c r="H424" i="11"/>
  <c r="H425" i="11"/>
  <c r="H426" i="11"/>
  <c r="H427" i="11"/>
  <c r="H428" i="11"/>
  <c r="H429" i="11"/>
  <c r="H430" i="11"/>
  <c r="H431" i="11"/>
  <c r="H432" i="11"/>
  <c r="H433" i="11"/>
  <c r="H434" i="11"/>
  <c r="H13" i="11"/>
  <c r="H14" i="11"/>
  <c r="H15" i="11"/>
  <c r="H16" i="11"/>
  <c r="H17" i="11"/>
  <c r="H18" i="11"/>
  <c r="H19" i="11"/>
  <c r="H20" i="11"/>
  <c r="H21" i="11"/>
  <c r="H22" i="11"/>
  <c r="H23" i="11"/>
  <c r="H24" i="11"/>
  <c r="H25" i="11"/>
  <c r="H26" i="11"/>
  <c r="H8" i="11"/>
  <c r="H9" i="11"/>
  <c r="H10" i="11"/>
  <c r="H11" i="11"/>
  <c r="H12" i="11"/>
  <c r="J11" i="11"/>
  <c r="K11" i="11"/>
  <c r="L11" i="11"/>
  <c r="J395" i="11"/>
  <c r="K395" i="11"/>
  <c r="L395" i="11"/>
  <c r="J338" i="11"/>
  <c r="K338" i="11"/>
  <c r="L338" i="11"/>
  <c r="J263" i="11"/>
  <c r="K263" i="11"/>
  <c r="L263" i="11"/>
  <c r="J199" i="11"/>
  <c r="K199" i="11"/>
  <c r="L199" i="11"/>
  <c r="J151" i="11"/>
  <c r="K151" i="11"/>
  <c r="L151" i="11"/>
  <c r="J102" i="11"/>
  <c r="K102" i="11"/>
  <c r="L102" i="11"/>
  <c r="J70" i="11"/>
  <c r="K70" i="11"/>
  <c r="L70" i="11"/>
  <c r="J10" i="11"/>
  <c r="K10" i="11"/>
  <c r="L10" i="11"/>
  <c r="J21" i="11"/>
  <c r="K21" i="11"/>
  <c r="L21" i="11"/>
  <c r="J13" i="11"/>
  <c r="K13" i="11"/>
  <c r="L13" i="11"/>
  <c r="J427" i="11"/>
  <c r="K427" i="11"/>
  <c r="L427" i="11"/>
  <c r="J418" i="11"/>
  <c r="K418" i="11"/>
  <c r="L418" i="11"/>
  <c r="J410" i="11"/>
  <c r="K410" i="11"/>
  <c r="L410" i="11"/>
  <c r="J402" i="11"/>
  <c r="K402" i="11"/>
  <c r="L402" i="11"/>
  <c r="J393" i="11"/>
  <c r="K393" i="11"/>
  <c r="L393" i="11"/>
  <c r="J385" i="11"/>
  <c r="K385" i="11"/>
  <c r="L385" i="11"/>
  <c r="J377" i="11"/>
  <c r="K377" i="11"/>
  <c r="L377" i="11"/>
  <c r="J369" i="11"/>
  <c r="K369" i="11"/>
  <c r="L369" i="11"/>
  <c r="J361" i="11"/>
  <c r="K361" i="11"/>
  <c r="L361" i="11"/>
  <c r="J353" i="11"/>
  <c r="K353" i="11"/>
  <c r="L353" i="11"/>
  <c r="J345" i="11"/>
  <c r="K345" i="11"/>
  <c r="L345" i="11"/>
  <c r="J337" i="11"/>
  <c r="K337" i="11"/>
  <c r="L337" i="11"/>
  <c r="J328" i="11"/>
  <c r="K328" i="11"/>
  <c r="L328" i="11"/>
  <c r="J320" i="11"/>
  <c r="K320" i="11"/>
  <c r="L320" i="11"/>
  <c r="J312" i="11"/>
  <c r="K312" i="11"/>
  <c r="L312" i="11"/>
  <c r="J302" i="11"/>
  <c r="K302" i="11"/>
  <c r="L302" i="11"/>
  <c r="J294" i="11"/>
  <c r="K294" i="11"/>
  <c r="L294" i="11"/>
  <c r="J286" i="11"/>
  <c r="K286" i="11"/>
  <c r="L286" i="11"/>
  <c r="J278" i="11"/>
  <c r="K278" i="11"/>
  <c r="L278" i="11"/>
  <c r="J270" i="11"/>
  <c r="K270" i="11"/>
  <c r="L270" i="11"/>
  <c r="J262" i="11"/>
  <c r="K262" i="11"/>
  <c r="L262" i="11"/>
  <c r="J254" i="11"/>
  <c r="K254" i="11"/>
  <c r="L254" i="11"/>
  <c r="J246" i="11"/>
  <c r="K246" i="11"/>
  <c r="L246" i="11"/>
  <c r="J238" i="11"/>
  <c r="K238" i="11"/>
  <c r="L238" i="11"/>
  <c r="J230" i="11"/>
  <c r="K230" i="11"/>
  <c r="L230" i="11"/>
  <c r="J222" i="11"/>
  <c r="K222" i="11"/>
  <c r="L222" i="11"/>
  <c r="J214" i="11"/>
  <c r="K214" i="11"/>
  <c r="L214" i="11"/>
  <c r="J206" i="11"/>
  <c r="K206" i="11"/>
  <c r="L206" i="11"/>
  <c r="J198" i="11"/>
  <c r="K198" i="11"/>
  <c r="L198" i="11"/>
  <c r="J190" i="11"/>
  <c r="K190" i="11"/>
  <c r="L190" i="11"/>
  <c r="J182" i="11"/>
  <c r="K182" i="11"/>
  <c r="L182" i="11"/>
  <c r="J174" i="11"/>
  <c r="K174" i="11"/>
  <c r="L174" i="11"/>
  <c r="J166" i="11"/>
  <c r="K166" i="11"/>
  <c r="L166" i="11"/>
  <c r="J158" i="11"/>
  <c r="K158" i="11"/>
  <c r="L158" i="11"/>
  <c r="J150" i="11"/>
  <c r="K150" i="11"/>
  <c r="L150" i="11"/>
  <c r="J142" i="11"/>
  <c r="K142" i="11"/>
  <c r="L142" i="11"/>
  <c r="J134" i="11"/>
  <c r="K134" i="11"/>
  <c r="L134" i="11"/>
  <c r="J117" i="11"/>
  <c r="K117" i="11"/>
  <c r="L117" i="11"/>
  <c r="J109" i="11"/>
  <c r="K109" i="11"/>
  <c r="L109" i="11"/>
  <c r="J101" i="11"/>
  <c r="K101" i="11"/>
  <c r="L101" i="11"/>
  <c r="J93" i="11"/>
  <c r="K93" i="11"/>
  <c r="L93" i="11"/>
  <c r="J85" i="11"/>
  <c r="K85" i="11"/>
  <c r="L85" i="11"/>
  <c r="J77" i="11"/>
  <c r="K77" i="11"/>
  <c r="L77" i="11"/>
  <c r="J69" i="11"/>
  <c r="K69" i="11"/>
  <c r="L69" i="11"/>
  <c r="J60" i="11"/>
  <c r="K60" i="11"/>
  <c r="L60" i="11"/>
  <c r="J52" i="11"/>
  <c r="K52" i="11"/>
  <c r="L52" i="11"/>
  <c r="J44" i="11"/>
  <c r="K44" i="11"/>
  <c r="L44" i="11"/>
  <c r="J36" i="11"/>
  <c r="K36" i="11"/>
  <c r="L36" i="11"/>
  <c r="J28" i="11"/>
  <c r="K28" i="11"/>
  <c r="L28" i="11"/>
  <c r="J403" i="11"/>
  <c r="K403" i="11"/>
  <c r="L403" i="11"/>
  <c r="J354" i="11"/>
  <c r="K354" i="11"/>
  <c r="L354" i="11"/>
  <c r="J295" i="11"/>
  <c r="K295" i="11"/>
  <c r="L295" i="11"/>
  <c r="J231" i="11"/>
  <c r="K231" i="11"/>
  <c r="L231" i="11"/>
  <c r="J167" i="11"/>
  <c r="K167" i="11"/>
  <c r="L167" i="11"/>
  <c r="J110" i="11"/>
  <c r="K110" i="11"/>
  <c r="L110" i="11"/>
  <c r="J61" i="11"/>
  <c r="K61" i="11"/>
  <c r="L61" i="11"/>
  <c r="J9" i="11"/>
  <c r="K9" i="11"/>
  <c r="L9" i="11"/>
  <c r="J20" i="11"/>
  <c r="K20" i="11"/>
  <c r="L20" i="11"/>
  <c r="J434" i="11"/>
  <c r="K434" i="11"/>
  <c r="L434" i="11"/>
  <c r="J426" i="11"/>
  <c r="K426" i="11"/>
  <c r="L426" i="11"/>
  <c r="J417" i="11"/>
  <c r="K417" i="11"/>
  <c r="L417" i="11"/>
  <c r="J409" i="11"/>
  <c r="K409" i="11"/>
  <c r="L409" i="11"/>
  <c r="J401" i="11"/>
  <c r="K401" i="11"/>
  <c r="L401" i="11"/>
  <c r="J392" i="11"/>
  <c r="K392" i="11"/>
  <c r="L392" i="11"/>
  <c r="J384" i="11"/>
  <c r="K384" i="11"/>
  <c r="L384" i="11"/>
  <c r="J376" i="11"/>
  <c r="K376" i="11"/>
  <c r="L376" i="11"/>
  <c r="J368" i="11"/>
  <c r="K368" i="11"/>
  <c r="L368" i="11"/>
  <c r="J360" i="11"/>
  <c r="K360" i="11"/>
  <c r="L360" i="11"/>
  <c r="J352" i="11"/>
  <c r="K352" i="11"/>
  <c r="L352" i="11"/>
  <c r="J344" i="11"/>
  <c r="K344" i="11"/>
  <c r="L344" i="11"/>
  <c r="J336" i="11"/>
  <c r="K336" i="11"/>
  <c r="L336" i="11"/>
  <c r="J327" i="11"/>
  <c r="K327" i="11"/>
  <c r="L327" i="11"/>
  <c r="J319" i="11"/>
  <c r="K319" i="11"/>
  <c r="L319" i="11"/>
  <c r="J311" i="11"/>
  <c r="K311" i="11"/>
  <c r="L311" i="11"/>
  <c r="J301" i="11"/>
  <c r="K301" i="11"/>
  <c r="L301" i="11"/>
  <c r="J293" i="11"/>
  <c r="K293" i="11"/>
  <c r="L293" i="11"/>
  <c r="J285" i="11"/>
  <c r="K285" i="11"/>
  <c r="L285" i="11"/>
  <c r="J277" i="11"/>
  <c r="K277" i="11"/>
  <c r="L277" i="11"/>
  <c r="J269" i="11"/>
  <c r="K269" i="11"/>
  <c r="L269" i="11"/>
  <c r="J261" i="11"/>
  <c r="K261" i="11"/>
  <c r="L261" i="11"/>
  <c r="J253" i="11"/>
  <c r="K253" i="11"/>
  <c r="L253" i="11"/>
  <c r="J245" i="11"/>
  <c r="K245" i="11"/>
  <c r="L245" i="11"/>
  <c r="J237" i="11"/>
  <c r="K237" i="11"/>
  <c r="L237" i="11"/>
  <c r="J229" i="11"/>
  <c r="K229" i="11"/>
  <c r="L229" i="11"/>
  <c r="J221" i="11"/>
  <c r="K221" i="11"/>
  <c r="L221" i="11"/>
  <c r="J213" i="11"/>
  <c r="K213" i="11"/>
  <c r="L213" i="11"/>
  <c r="J205" i="11"/>
  <c r="K205" i="11"/>
  <c r="L205" i="11"/>
  <c r="J197" i="11"/>
  <c r="K197" i="11"/>
  <c r="L197" i="11"/>
  <c r="J189" i="11"/>
  <c r="K189" i="11"/>
  <c r="L189" i="11"/>
  <c r="J181" i="11"/>
  <c r="K181" i="11"/>
  <c r="L181" i="11"/>
  <c r="J173" i="11"/>
  <c r="K173" i="11"/>
  <c r="L173" i="11"/>
  <c r="J165" i="11"/>
  <c r="K165" i="11"/>
  <c r="L165" i="11"/>
  <c r="J157" i="11"/>
  <c r="K157" i="11"/>
  <c r="L157" i="11"/>
  <c r="J149" i="11"/>
  <c r="K149" i="11"/>
  <c r="L149" i="11"/>
  <c r="J141" i="11"/>
  <c r="K141" i="11"/>
  <c r="L141" i="11"/>
  <c r="J133" i="11"/>
  <c r="K133" i="11"/>
  <c r="L133" i="11"/>
  <c r="J124" i="11"/>
  <c r="K124" i="11"/>
  <c r="L124" i="11"/>
  <c r="J116" i="11"/>
  <c r="K116" i="11"/>
  <c r="L116" i="11"/>
  <c r="J108" i="11"/>
  <c r="K108" i="11"/>
  <c r="L108" i="11"/>
  <c r="J100" i="11"/>
  <c r="K100" i="11"/>
  <c r="L100" i="11"/>
  <c r="J92" i="11"/>
  <c r="K92" i="11"/>
  <c r="L92" i="11"/>
  <c r="J84" i="11"/>
  <c r="K84" i="11"/>
  <c r="L84" i="11"/>
  <c r="J76" i="11"/>
  <c r="K76" i="11"/>
  <c r="L76" i="11"/>
  <c r="J68" i="11"/>
  <c r="K68" i="11"/>
  <c r="L68" i="11"/>
  <c r="J59" i="11"/>
  <c r="K59" i="11"/>
  <c r="L59" i="11"/>
  <c r="J51" i="11"/>
  <c r="K51" i="11"/>
  <c r="L51" i="11"/>
  <c r="J43" i="11"/>
  <c r="K43" i="11"/>
  <c r="L43" i="11"/>
  <c r="J35" i="11"/>
  <c r="K35" i="11"/>
  <c r="L35" i="11"/>
  <c r="J27" i="11"/>
  <c r="K27" i="11"/>
  <c r="L27" i="11"/>
  <c r="J420" i="11"/>
  <c r="K420" i="11"/>
  <c r="L420" i="11"/>
  <c r="J362" i="11"/>
  <c r="K362" i="11"/>
  <c r="L362" i="11"/>
  <c r="J321" i="11"/>
  <c r="K321" i="11"/>
  <c r="L321" i="11"/>
  <c r="J279" i="11"/>
  <c r="K279" i="11"/>
  <c r="L279" i="11"/>
  <c r="J223" i="11"/>
  <c r="K223" i="11"/>
  <c r="L223" i="11"/>
  <c r="J175" i="11"/>
  <c r="K175" i="11"/>
  <c r="L175" i="11"/>
  <c r="J118" i="11"/>
  <c r="K118" i="11"/>
  <c r="L118" i="11"/>
  <c r="J45" i="11"/>
  <c r="K45" i="11"/>
  <c r="L45" i="11"/>
  <c r="J8" i="11"/>
  <c r="K8" i="11"/>
  <c r="L8" i="11"/>
  <c r="J19" i="11"/>
  <c r="K19" i="11"/>
  <c r="L19" i="11"/>
  <c r="J433" i="11"/>
  <c r="K433" i="11"/>
  <c r="L433" i="11"/>
  <c r="J425" i="11"/>
  <c r="K425" i="11"/>
  <c r="L425" i="11"/>
  <c r="J416" i="11"/>
  <c r="K416" i="11"/>
  <c r="L416" i="11"/>
  <c r="J408" i="11"/>
  <c r="K408" i="11"/>
  <c r="L408" i="11"/>
  <c r="J400" i="11"/>
  <c r="K400" i="11"/>
  <c r="L400" i="11"/>
  <c r="J391" i="11"/>
  <c r="K391" i="11"/>
  <c r="L391" i="11"/>
  <c r="J383" i="11"/>
  <c r="K383" i="11"/>
  <c r="L383" i="11"/>
  <c r="J375" i="11"/>
  <c r="K375" i="11"/>
  <c r="L375" i="11"/>
  <c r="J367" i="11"/>
  <c r="K367" i="11"/>
  <c r="L367" i="11"/>
  <c r="J359" i="11"/>
  <c r="K359" i="11"/>
  <c r="L359" i="11"/>
  <c r="J351" i="11"/>
  <c r="K351" i="11"/>
  <c r="L351" i="11"/>
  <c r="J343" i="11"/>
  <c r="K343" i="11"/>
  <c r="L343" i="11"/>
  <c r="J335" i="11"/>
  <c r="K335" i="11"/>
  <c r="L335" i="11"/>
  <c r="J326" i="11"/>
  <c r="K326" i="11"/>
  <c r="L326" i="11"/>
  <c r="J318" i="11"/>
  <c r="K318" i="11"/>
  <c r="L318" i="11"/>
  <c r="J310" i="11"/>
  <c r="K310" i="11"/>
  <c r="L310" i="11"/>
  <c r="J300" i="11"/>
  <c r="K300" i="11"/>
  <c r="L300" i="11"/>
  <c r="J292" i="11"/>
  <c r="K292" i="11"/>
  <c r="L292" i="11"/>
  <c r="J284" i="11"/>
  <c r="K284" i="11"/>
  <c r="L284" i="11"/>
  <c r="J276" i="11"/>
  <c r="K276" i="11"/>
  <c r="L276" i="11"/>
  <c r="J268" i="11"/>
  <c r="K268" i="11"/>
  <c r="L268" i="11"/>
  <c r="J260" i="11"/>
  <c r="K260" i="11"/>
  <c r="L260" i="11"/>
  <c r="J252" i="11"/>
  <c r="K252" i="11"/>
  <c r="L252" i="11"/>
  <c r="J244" i="11"/>
  <c r="K244" i="11"/>
  <c r="L244" i="11"/>
  <c r="J236" i="11"/>
  <c r="K236" i="11"/>
  <c r="L236" i="11"/>
  <c r="J228" i="11"/>
  <c r="K228" i="11"/>
  <c r="L228" i="11"/>
  <c r="J220" i="11"/>
  <c r="K220" i="11"/>
  <c r="L220" i="11"/>
  <c r="J212" i="11"/>
  <c r="K212" i="11"/>
  <c r="L212" i="11"/>
  <c r="J204" i="11"/>
  <c r="K204" i="11"/>
  <c r="L204" i="11"/>
  <c r="J196" i="11"/>
  <c r="K196" i="11"/>
  <c r="L196" i="11"/>
  <c r="J188" i="11"/>
  <c r="K188" i="11"/>
  <c r="L188" i="11"/>
  <c r="J180" i="11"/>
  <c r="K180" i="11"/>
  <c r="L180" i="11"/>
  <c r="J172" i="11"/>
  <c r="K172" i="11"/>
  <c r="L172" i="11"/>
  <c r="J164" i="11"/>
  <c r="K164" i="11"/>
  <c r="L164" i="11"/>
  <c r="J156" i="11"/>
  <c r="K156" i="11"/>
  <c r="L156" i="11"/>
  <c r="J148" i="11"/>
  <c r="K148" i="11"/>
  <c r="L148" i="11"/>
  <c r="J140" i="11"/>
  <c r="K140" i="11"/>
  <c r="L140" i="11"/>
  <c r="J132" i="11"/>
  <c r="K132" i="11"/>
  <c r="L132" i="11"/>
  <c r="J123" i="11"/>
  <c r="K123" i="11"/>
  <c r="L123" i="11"/>
  <c r="J115" i="11"/>
  <c r="K115" i="11"/>
  <c r="L115" i="11"/>
  <c r="J107" i="11"/>
  <c r="K107" i="11"/>
  <c r="L107" i="11"/>
  <c r="J99" i="11"/>
  <c r="K99" i="11"/>
  <c r="L99" i="11"/>
  <c r="J91" i="11"/>
  <c r="K91" i="11"/>
  <c r="L91" i="11"/>
  <c r="J83" i="11"/>
  <c r="K83" i="11"/>
  <c r="L83" i="11"/>
  <c r="J75" i="11"/>
  <c r="K75" i="11"/>
  <c r="L75" i="11"/>
  <c r="J67" i="11"/>
  <c r="K67" i="11"/>
  <c r="L67" i="11"/>
  <c r="J58" i="11"/>
  <c r="K58" i="11"/>
  <c r="L58" i="11"/>
  <c r="J50" i="11"/>
  <c r="K50" i="11"/>
  <c r="L50" i="11"/>
  <c r="J42" i="11"/>
  <c r="K42" i="11"/>
  <c r="L42" i="11"/>
  <c r="J34" i="11"/>
  <c r="K34" i="11"/>
  <c r="L34" i="11"/>
  <c r="J428" i="11"/>
  <c r="K428" i="11"/>
  <c r="L428" i="11"/>
  <c r="J370" i="11"/>
  <c r="K370" i="11"/>
  <c r="L370" i="11"/>
  <c r="J303" i="11"/>
  <c r="K303" i="11"/>
  <c r="L303" i="11"/>
  <c r="J247" i="11"/>
  <c r="K247" i="11"/>
  <c r="L247" i="11"/>
  <c r="J191" i="11"/>
  <c r="K191" i="11"/>
  <c r="L191" i="11"/>
  <c r="J126" i="11"/>
  <c r="K126" i="11"/>
  <c r="L126" i="11"/>
  <c r="J29" i="11"/>
  <c r="K29" i="11"/>
  <c r="L29" i="11"/>
  <c r="J26" i="11"/>
  <c r="K26" i="11"/>
  <c r="L26" i="11"/>
  <c r="J18" i="11"/>
  <c r="K18" i="11"/>
  <c r="L18" i="11"/>
  <c r="J432" i="11"/>
  <c r="K432" i="11"/>
  <c r="L432" i="11"/>
  <c r="J424" i="11"/>
  <c r="K424" i="11"/>
  <c r="L424" i="11"/>
  <c r="J415" i="11"/>
  <c r="K415" i="11"/>
  <c r="L415" i="11"/>
  <c r="J407" i="11"/>
  <c r="K407" i="11"/>
  <c r="L407" i="11"/>
  <c r="J399" i="11"/>
  <c r="K399" i="11"/>
  <c r="L399" i="11"/>
  <c r="J390" i="11"/>
  <c r="K390" i="11"/>
  <c r="L390" i="11"/>
  <c r="J382" i="11"/>
  <c r="K382" i="11"/>
  <c r="L382" i="11"/>
  <c r="J374" i="11"/>
  <c r="K374" i="11"/>
  <c r="L374" i="11"/>
  <c r="J366" i="11"/>
  <c r="K366" i="11"/>
  <c r="L366" i="11"/>
  <c r="J358" i="11"/>
  <c r="K358" i="11"/>
  <c r="L358" i="11"/>
  <c r="J350" i="11"/>
  <c r="K350" i="11"/>
  <c r="L350" i="11"/>
  <c r="J342" i="11"/>
  <c r="K342" i="11"/>
  <c r="L342" i="11"/>
  <c r="J334" i="11"/>
  <c r="K334" i="11"/>
  <c r="L334" i="11"/>
  <c r="J325" i="11"/>
  <c r="K325" i="11"/>
  <c r="L325" i="11"/>
  <c r="J317" i="11"/>
  <c r="K317" i="11"/>
  <c r="L317" i="11"/>
  <c r="J308" i="11"/>
  <c r="K308" i="11"/>
  <c r="L308" i="11"/>
  <c r="J299" i="11"/>
  <c r="K299" i="11"/>
  <c r="L299" i="11"/>
  <c r="J291" i="11"/>
  <c r="K291" i="11"/>
  <c r="L291" i="11"/>
  <c r="J283" i="11"/>
  <c r="K283" i="11"/>
  <c r="L283" i="11"/>
  <c r="J275" i="11"/>
  <c r="K275" i="11"/>
  <c r="L275" i="11"/>
  <c r="J267" i="11"/>
  <c r="K267" i="11"/>
  <c r="L267" i="11"/>
  <c r="J259" i="11"/>
  <c r="K259" i="11"/>
  <c r="L259" i="11"/>
  <c r="J251" i="11"/>
  <c r="K251" i="11"/>
  <c r="L251" i="11"/>
  <c r="J243" i="11"/>
  <c r="K243" i="11"/>
  <c r="L243" i="11"/>
  <c r="J235" i="11"/>
  <c r="K235" i="11"/>
  <c r="L235" i="11"/>
  <c r="J227" i="11"/>
  <c r="K227" i="11"/>
  <c r="L227" i="11"/>
  <c r="J219" i="11"/>
  <c r="K219" i="11"/>
  <c r="L219" i="11"/>
  <c r="J211" i="11"/>
  <c r="K211" i="11"/>
  <c r="L211" i="11"/>
  <c r="J203" i="11"/>
  <c r="K203" i="11"/>
  <c r="L203" i="11"/>
  <c r="J195" i="11"/>
  <c r="K195" i="11"/>
  <c r="L195" i="11"/>
  <c r="J187" i="11"/>
  <c r="K187" i="11"/>
  <c r="L187" i="11"/>
  <c r="J179" i="11"/>
  <c r="K179" i="11"/>
  <c r="L179" i="11"/>
  <c r="J171" i="11"/>
  <c r="K171" i="11"/>
  <c r="L171" i="11"/>
  <c r="J163" i="11"/>
  <c r="K163" i="11"/>
  <c r="L163" i="11"/>
  <c r="J155" i="11"/>
  <c r="K155" i="11"/>
  <c r="L155" i="11"/>
  <c r="J147" i="11"/>
  <c r="K147" i="11"/>
  <c r="L147" i="11"/>
  <c r="J139" i="11"/>
  <c r="K139" i="11"/>
  <c r="L139" i="11"/>
  <c r="J131" i="11"/>
  <c r="K131" i="11"/>
  <c r="L131" i="11"/>
  <c r="J122" i="11"/>
  <c r="K122" i="11"/>
  <c r="L122" i="11"/>
  <c r="J114" i="11"/>
  <c r="K114" i="11"/>
  <c r="L114" i="11"/>
  <c r="J106" i="11"/>
  <c r="K106" i="11"/>
  <c r="L106" i="11"/>
  <c r="J98" i="11"/>
  <c r="K98" i="11"/>
  <c r="L98" i="11"/>
  <c r="J90" i="11"/>
  <c r="K90" i="11"/>
  <c r="L90" i="11"/>
  <c r="J82" i="11"/>
  <c r="K82" i="11"/>
  <c r="L82" i="11"/>
  <c r="J74" i="11"/>
  <c r="K74" i="11"/>
  <c r="L74" i="11"/>
  <c r="J66" i="11"/>
  <c r="K66" i="11"/>
  <c r="L66" i="11"/>
  <c r="J57" i="11"/>
  <c r="K57" i="11"/>
  <c r="L57" i="11"/>
  <c r="J49" i="11"/>
  <c r="K49" i="11"/>
  <c r="L49" i="11"/>
  <c r="J41" i="11"/>
  <c r="K41" i="11"/>
  <c r="L41" i="11"/>
  <c r="J33" i="11"/>
  <c r="K33" i="11"/>
  <c r="L33" i="11"/>
  <c r="J22" i="11"/>
  <c r="K22" i="11"/>
  <c r="L22" i="11"/>
  <c r="J386" i="11"/>
  <c r="K386" i="11"/>
  <c r="L386" i="11"/>
  <c r="J330" i="11"/>
  <c r="K330" i="11"/>
  <c r="L330" i="11"/>
  <c r="J255" i="11"/>
  <c r="K255" i="11"/>
  <c r="L255" i="11"/>
  <c r="J215" i="11"/>
  <c r="K215" i="11"/>
  <c r="L215" i="11"/>
  <c r="J159" i="11"/>
  <c r="K159" i="11"/>
  <c r="L159" i="11"/>
  <c r="J94" i="11"/>
  <c r="K94" i="11"/>
  <c r="L94" i="11"/>
  <c r="J37" i="11"/>
  <c r="K37" i="11"/>
  <c r="L37" i="11"/>
  <c r="J25" i="11"/>
  <c r="K25" i="11"/>
  <c r="L25" i="11"/>
  <c r="J17" i="11"/>
  <c r="K17" i="11"/>
  <c r="L17" i="11"/>
  <c r="J431" i="11"/>
  <c r="K431" i="11"/>
  <c r="L431" i="11"/>
  <c r="J423" i="11"/>
  <c r="K423" i="11"/>
  <c r="L423" i="11"/>
  <c r="J414" i="11"/>
  <c r="K414" i="11"/>
  <c r="L414" i="11"/>
  <c r="J406" i="11"/>
  <c r="K406" i="11"/>
  <c r="L406" i="11"/>
  <c r="J398" i="11"/>
  <c r="K398" i="11"/>
  <c r="L398" i="11"/>
  <c r="J389" i="11"/>
  <c r="K389" i="11"/>
  <c r="L389" i="11"/>
  <c r="J381" i="11"/>
  <c r="K381" i="11"/>
  <c r="L381" i="11"/>
  <c r="J373" i="11"/>
  <c r="K373" i="11"/>
  <c r="L373" i="11"/>
  <c r="J365" i="11"/>
  <c r="K365" i="11"/>
  <c r="L365" i="11"/>
  <c r="J357" i="11"/>
  <c r="K357" i="11"/>
  <c r="L357" i="11"/>
  <c r="J349" i="11"/>
  <c r="K349" i="11"/>
  <c r="L349" i="11"/>
  <c r="J341" i="11"/>
  <c r="K341" i="11"/>
  <c r="L341" i="11"/>
  <c r="J333" i="11"/>
  <c r="K333" i="11"/>
  <c r="L333" i="11"/>
  <c r="J324" i="11"/>
  <c r="K324" i="11"/>
  <c r="L324" i="11"/>
  <c r="J316" i="11"/>
  <c r="K316" i="11"/>
  <c r="L316" i="11"/>
  <c r="J307" i="11"/>
  <c r="K307" i="11"/>
  <c r="L307" i="11"/>
  <c r="J298" i="11"/>
  <c r="K298" i="11"/>
  <c r="L298" i="11"/>
  <c r="J290" i="11"/>
  <c r="K290" i="11"/>
  <c r="L290" i="11"/>
  <c r="J282" i="11"/>
  <c r="K282" i="11"/>
  <c r="L282" i="11"/>
  <c r="J274" i="11"/>
  <c r="K274" i="11"/>
  <c r="L274" i="11"/>
  <c r="J266" i="11"/>
  <c r="K266" i="11"/>
  <c r="L266" i="11"/>
  <c r="J258" i="11"/>
  <c r="K258" i="11"/>
  <c r="L258" i="11"/>
  <c r="J250" i="11"/>
  <c r="K250" i="11"/>
  <c r="L250" i="11"/>
  <c r="J242" i="11"/>
  <c r="K242" i="11"/>
  <c r="L242" i="11"/>
  <c r="J234" i="11"/>
  <c r="K234" i="11"/>
  <c r="L234" i="11"/>
  <c r="J226" i="11"/>
  <c r="K226" i="11"/>
  <c r="L226" i="11"/>
  <c r="J218" i="11"/>
  <c r="K218" i="11"/>
  <c r="L218" i="11"/>
  <c r="J210" i="11"/>
  <c r="K210" i="11"/>
  <c r="L210" i="11"/>
  <c r="J202" i="11"/>
  <c r="K202" i="11"/>
  <c r="L202" i="11"/>
  <c r="J194" i="11"/>
  <c r="K194" i="11"/>
  <c r="L194" i="11"/>
  <c r="J186" i="11"/>
  <c r="K186" i="11"/>
  <c r="L186" i="11"/>
  <c r="J178" i="11"/>
  <c r="K178" i="11"/>
  <c r="L178" i="11"/>
  <c r="J170" i="11"/>
  <c r="K170" i="11"/>
  <c r="L170" i="11"/>
  <c r="J162" i="11"/>
  <c r="K162" i="11"/>
  <c r="L162" i="11"/>
  <c r="J154" i="11"/>
  <c r="K154" i="11"/>
  <c r="L154" i="11"/>
  <c r="J146" i="11"/>
  <c r="K146" i="11"/>
  <c r="L146" i="11"/>
  <c r="J138" i="11"/>
  <c r="K138" i="11"/>
  <c r="L138" i="11"/>
  <c r="J130" i="11"/>
  <c r="K130" i="11"/>
  <c r="L130" i="11"/>
  <c r="J121" i="11"/>
  <c r="K121" i="11"/>
  <c r="L121" i="11"/>
  <c r="J113" i="11"/>
  <c r="K113" i="11"/>
  <c r="L113" i="11"/>
  <c r="J105" i="11"/>
  <c r="K105" i="11"/>
  <c r="L105" i="11"/>
  <c r="J97" i="11"/>
  <c r="K97" i="11"/>
  <c r="L97" i="11"/>
  <c r="J89" i="11"/>
  <c r="K89" i="11"/>
  <c r="L89" i="11"/>
  <c r="J81" i="11"/>
  <c r="K81" i="11"/>
  <c r="L81" i="11"/>
  <c r="J73" i="11"/>
  <c r="K73" i="11"/>
  <c r="L73" i="11"/>
  <c r="J65" i="11"/>
  <c r="K65" i="11"/>
  <c r="L65" i="11"/>
  <c r="J56" i="11"/>
  <c r="K56" i="11"/>
  <c r="L56" i="11"/>
  <c r="J48" i="11"/>
  <c r="K48" i="11"/>
  <c r="L48" i="11"/>
  <c r="J40" i="11"/>
  <c r="K40" i="11"/>
  <c r="L40" i="11"/>
  <c r="J32" i="11"/>
  <c r="K32" i="11"/>
  <c r="L32" i="11"/>
  <c r="J14" i="11"/>
  <c r="K14" i="11"/>
  <c r="L14" i="11"/>
  <c r="J378" i="11"/>
  <c r="K378" i="11"/>
  <c r="L378" i="11"/>
  <c r="J313" i="11"/>
  <c r="K313" i="11"/>
  <c r="L313" i="11"/>
  <c r="J271" i="11"/>
  <c r="K271" i="11"/>
  <c r="L271" i="11"/>
  <c r="J207" i="11"/>
  <c r="K207" i="11"/>
  <c r="L207" i="11"/>
  <c r="J135" i="11"/>
  <c r="K135" i="11"/>
  <c r="L135" i="11"/>
  <c r="J53" i="11"/>
  <c r="K53" i="11"/>
  <c r="L53" i="11"/>
  <c r="J24" i="11"/>
  <c r="K24" i="11"/>
  <c r="L24" i="11"/>
  <c r="J16" i="11"/>
  <c r="K16" i="11"/>
  <c r="L16" i="11"/>
  <c r="J430" i="11"/>
  <c r="K430" i="11"/>
  <c r="L430" i="11"/>
  <c r="J422" i="11"/>
  <c r="K422" i="11"/>
  <c r="L422" i="11"/>
  <c r="J413" i="11"/>
  <c r="K413" i="11"/>
  <c r="L413" i="11"/>
  <c r="J405" i="11"/>
  <c r="K405" i="11"/>
  <c r="L405" i="11"/>
  <c r="J397" i="11"/>
  <c r="K397" i="11"/>
  <c r="L397" i="11"/>
  <c r="J388" i="11"/>
  <c r="K388" i="11"/>
  <c r="L388" i="11"/>
  <c r="J380" i="11"/>
  <c r="K380" i="11"/>
  <c r="L380" i="11"/>
  <c r="J372" i="11"/>
  <c r="K372" i="11"/>
  <c r="L372" i="11"/>
  <c r="J364" i="11"/>
  <c r="K364" i="11"/>
  <c r="L364" i="11"/>
  <c r="J356" i="11"/>
  <c r="K356" i="11"/>
  <c r="L356" i="11"/>
  <c r="J348" i="11"/>
  <c r="K348" i="11"/>
  <c r="L348" i="11"/>
  <c r="J340" i="11"/>
  <c r="K340" i="11"/>
  <c r="L340" i="11"/>
  <c r="J332" i="11"/>
  <c r="K332" i="11"/>
  <c r="L332" i="11"/>
  <c r="J323" i="11"/>
  <c r="K323" i="11"/>
  <c r="L323" i="11"/>
  <c r="J315" i="11"/>
  <c r="K315" i="11"/>
  <c r="L315" i="11"/>
  <c r="J305" i="11"/>
  <c r="K305" i="11"/>
  <c r="L305" i="11"/>
  <c r="J297" i="11"/>
  <c r="K297" i="11"/>
  <c r="L297" i="11"/>
  <c r="J289" i="11"/>
  <c r="K289" i="11"/>
  <c r="L289" i="11"/>
  <c r="J281" i="11"/>
  <c r="K281" i="11"/>
  <c r="L281" i="11"/>
  <c r="J273" i="11"/>
  <c r="K273" i="11"/>
  <c r="L273" i="11"/>
  <c r="J265" i="11"/>
  <c r="K265" i="11"/>
  <c r="L265" i="11"/>
  <c r="J257" i="11"/>
  <c r="K257" i="11"/>
  <c r="L257" i="11"/>
  <c r="J249" i="11"/>
  <c r="K249" i="11"/>
  <c r="L249" i="11"/>
  <c r="J241" i="11"/>
  <c r="K241" i="11"/>
  <c r="L241" i="11"/>
  <c r="J233" i="11"/>
  <c r="K233" i="11"/>
  <c r="L233" i="11"/>
  <c r="J225" i="11"/>
  <c r="K225" i="11"/>
  <c r="L225" i="11"/>
  <c r="J217" i="11"/>
  <c r="K217" i="11"/>
  <c r="L217" i="11"/>
  <c r="J209" i="11"/>
  <c r="K209" i="11"/>
  <c r="L209" i="11"/>
  <c r="J201" i="11"/>
  <c r="K201" i="11"/>
  <c r="L201" i="11"/>
  <c r="J193" i="11"/>
  <c r="K193" i="11"/>
  <c r="L193" i="11"/>
  <c r="J185" i="11"/>
  <c r="K185" i="11"/>
  <c r="L185" i="11"/>
  <c r="J177" i="11"/>
  <c r="K177" i="11"/>
  <c r="L177" i="11"/>
  <c r="J169" i="11"/>
  <c r="K169" i="11"/>
  <c r="L169" i="11"/>
  <c r="J161" i="11"/>
  <c r="K161" i="11"/>
  <c r="L161" i="11"/>
  <c r="J153" i="11"/>
  <c r="K153" i="11"/>
  <c r="L153" i="11"/>
  <c r="J145" i="11"/>
  <c r="K145" i="11"/>
  <c r="L145" i="11"/>
  <c r="J137" i="11"/>
  <c r="K137" i="11"/>
  <c r="L137" i="11"/>
  <c r="J129" i="11"/>
  <c r="K129" i="11"/>
  <c r="L129" i="11"/>
  <c r="J120" i="11"/>
  <c r="K120" i="11"/>
  <c r="L120" i="11"/>
  <c r="J112" i="11"/>
  <c r="K112" i="11"/>
  <c r="L112" i="11"/>
  <c r="J104" i="11"/>
  <c r="K104" i="11"/>
  <c r="L104" i="11"/>
  <c r="J96" i="11"/>
  <c r="K96" i="11"/>
  <c r="L96" i="11"/>
  <c r="J88" i="11"/>
  <c r="K88" i="11"/>
  <c r="L88" i="11"/>
  <c r="J80" i="11"/>
  <c r="K80" i="11"/>
  <c r="L80" i="11"/>
  <c r="J72" i="11"/>
  <c r="K72" i="11"/>
  <c r="L72" i="11"/>
  <c r="J64" i="11"/>
  <c r="K64" i="11"/>
  <c r="L64" i="11"/>
  <c r="J55" i="11"/>
  <c r="K55" i="11"/>
  <c r="L55" i="11"/>
  <c r="J47" i="11"/>
  <c r="K47" i="11"/>
  <c r="L47" i="11"/>
  <c r="J39" i="11"/>
  <c r="K39" i="11"/>
  <c r="L39" i="11"/>
  <c r="J31" i="11"/>
  <c r="K31" i="11"/>
  <c r="L31" i="11"/>
  <c r="J411" i="11"/>
  <c r="K411" i="11"/>
  <c r="L411" i="11"/>
  <c r="J346" i="11"/>
  <c r="K346" i="11"/>
  <c r="L346" i="11"/>
  <c r="J287" i="11"/>
  <c r="K287" i="11"/>
  <c r="L287" i="11"/>
  <c r="J239" i="11"/>
  <c r="K239" i="11"/>
  <c r="L239" i="11"/>
  <c r="J183" i="11"/>
  <c r="K183" i="11"/>
  <c r="L183" i="11"/>
  <c r="J143" i="11"/>
  <c r="K143" i="11"/>
  <c r="L143" i="11"/>
  <c r="J86" i="11"/>
  <c r="K86" i="11"/>
  <c r="L86" i="11"/>
  <c r="J78" i="11"/>
  <c r="K78" i="11"/>
  <c r="L78" i="11"/>
  <c r="J12" i="11"/>
  <c r="K12" i="11"/>
  <c r="L12" i="11"/>
  <c r="J23" i="11"/>
  <c r="K23" i="11"/>
  <c r="L23" i="11"/>
  <c r="J15" i="11"/>
  <c r="K15" i="11"/>
  <c r="L15" i="11"/>
  <c r="J429" i="11"/>
  <c r="K429" i="11"/>
  <c r="L429" i="11"/>
  <c r="J421" i="11"/>
  <c r="K421" i="11"/>
  <c r="L421" i="11"/>
  <c r="J412" i="11"/>
  <c r="K412" i="11"/>
  <c r="L412" i="11"/>
  <c r="J404" i="11"/>
  <c r="K404" i="11"/>
  <c r="L404" i="11"/>
  <c r="J396" i="11"/>
  <c r="K396" i="11"/>
  <c r="L396" i="11"/>
  <c r="J387" i="11"/>
  <c r="K387" i="11"/>
  <c r="L387" i="11"/>
  <c r="J379" i="11"/>
  <c r="K379" i="11"/>
  <c r="L379" i="11"/>
  <c r="J371" i="11"/>
  <c r="K371" i="11"/>
  <c r="L371" i="11"/>
  <c r="J363" i="11"/>
  <c r="K363" i="11"/>
  <c r="L363" i="11"/>
  <c r="J355" i="11"/>
  <c r="K355" i="11"/>
  <c r="L355" i="11"/>
  <c r="J347" i="11"/>
  <c r="K347" i="11"/>
  <c r="L347" i="11"/>
  <c r="J339" i="11"/>
  <c r="K339" i="11"/>
  <c r="L339" i="11"/>
  <c r="J331" i="11"/>
  <c r="K331" i="11"/>
  <c r="L331" i="11"/>
  <c r="J322" i="11"/>
  <c r="K322" i="11"/>
  <c r="L322" i="11"/>
  <c r="J314" i="11"/>
  <c r="K314" i="11"/>
  <c r="L314" i="11"/>
  <c r="J304" i="11"/>
  <c r="K304" i="11"/>
  <c r="L304" i="11"/>
  <c r="J296" i="11"/>
  <c r="K296" i="11"/>
  <c r="L296" i="11"/>
  <c r="J288" i="11"/>
  <c r="K288" i="11"/>
  <c r="L288" i="11"/>
  <c r="J280" i="11"/>
  <c r="K280" i="11"/>
  <c r="L280" i="11"/>
  <c r="J272" i="11"/>
  <c r="K272" i="11"/>
  <c r="L272" i="11"/>
  <c r="J264" i="11"/>
  <c r="K264" i="11"/>
  <c r="L264" i="11"/>
  <c r="J256" i="11"/>
  <c r="K256" i="11"/>
  <c r="L256" i="11"/>
  <c r="J248" i="11"/>
  <c r="K248" i="11"/>
  <c r="L248" i="11"/>
  <c r="J240" i="11"/>
  <c r="K240" i="11"/>
  <c r="L240" i="11"/>
  <c r="J232" i="11"/>
  <c r="K232" i="11"/>
  <c r="L232" i="11"/>
  <c r="J224" i="11"/>
  <c r="K224" i="11"/>
  <c r="L224" i="11"/>
  <c r="J216" i="11"/>
  <c r="K216" i="11"/>
  <c r="L216" i="11"/>
  <c r="J208" i="11"/>
  <c r="K208" i="11"/>
  <c r="L208" i="11"/>
  <c r="J200" i="11"/>
  <c r="K200" i="11"/>
  <c r="L200" i="11"/>
  <c r="J192" i="11"/>
  <c r="K192" i="11"/>
  <c r="L192" i="11"/>
  <c r="J184" i="11"/>
  <c r="K184" i="11"/>
  <c r="L184" i="11"/>
  <c r="J176" i="11"/>
  <c r="K176" i="11"/>
  <c r="L176" i="11"/>
  <c r="J168" i="11"/>
  <c r="K168" i="11"/>
  <c r="L168" i="11"/>
  <c r="J160" i="11"/>
  <c r="K160" i="11"/>
  <c r="L160" i="11"/>
  <c r="J152" i="11"/>
  <c r="K152" i="11"/>
  <c r="L152" i="11"/>
  <c r="J144" i="11"/>
  <c r="K144" i="11"/>
  <c r="L144" i="11"/>
  <c r="J136" i="11"/>
  <c r="K136" i="11"/>
  <c r="L136" i="11"/>
  <c r="J127" i="11"/>
  <c r="K127" i="11"/>
  <c r="L127" i="11"/>
  <c r="J119" i="11"/>
  <c r="K119" i="11"/>
  <c r="L119" i="11"/>
  <c r="J111" i="11"/>
  <c r="K111" i="11"/>
  <c r="L111" i="11"/>
  <c r="J103" i="11"/>
  <c r="K103" i="11"/>
  <c r="L103" i="11"/>
  <c r="J95" i="11"/>
  <c r="K95" i="11"/>
  <c r="L95" i="11"/>
  <c r="J87" i="11"/>
  <c r="K87" i="11"/>
  <c r="L87" i="11"/>
  <c r="J79" i="11"/>
  <c r="K79" i="11"/>
  <c r="L79" i="11"/>
  <c r="J71" i="11"/>
  <c r="K71" i="11"/>
  <c r="L71" i="11"/>
  <c r="J63" i="11"/>
  <c r="K63" i="11"/>
  <c r="L63" i="11"/>
  <c r="J54" i="11"/>
  <c r="K54" i="11"/>
  <c r="L54" i="11"/>
  <c r="J46" i="11"/>
  <c r="K46" i="11"/>
  <c r="L46" i="11"/>
  <c r="J38" i="11"/>
  <c r="K38" i="11"/>
  <c r="L38" i="11"/>
  <c r="J30" i="11"/>
  <c r="K30" i="11"/>
  <c r="L30" i="11"/>
  <c r="K435" i="11"/>
  <c r="L435" i="11"/>
  <c r="D1" i="14"/>
  <c r="G1" i="14"/>
  <c r="F1" i="14"/>
  <c r="E1" i="14"/>
  <c r="V240" i="5"/>
  <c r="D232" i="5"/>
  <c r="D235" i="5"/>
  <c r="D238" i="5"/>
  <c r="B8" i="15"/>
  <c r="B14" i="15"/>
  <c r="C1"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Met</author>
  </authors>
  <commentList>
    <comment ref="AA29" authorId="0" shapeId="0" xr:uid="{00000000-0006-0000-0000-000001000000}">
      <text>
        <r>
          <rPr>
            <b/>
            <sz val="8"/>
            <color indexed="81"/>
            <rFont val="Tahoma"/>
            <family val="2"/>
          </rPr>
          <t>Met:</t>
        </r>
        <r>
          <rPr>
            <sz val="8"/>
            <color indexed="81"/>
            <rFont val="Tahoma"/>
            <family val="2"/>
          </rPr>
          <t xml:space="preserve">
Gegoten Bolidt vloer
</t>
        </r>
      </text>
    </comment>
  </commentList>
</comments>
</file>

<file path=xl/sharedStrings.xml><?xml version="1.0" encoding="utf-8"?>
<sst xmlns="http://schemas.openxmlformats.org/spreadsheetml/2006/main" count="2985" uniqueCount="515">
  <si>
    <t>Item</t>
  </si>
  <si>
    <t>Service</t>
  </si>
  <si>
    <t>PVC</t>
  </si>
  <si>
    <t>Carpet</t>
  </si>
  <si>
    <t>Stone</t>
  </si>
  <si>
    <t>Concrete</t>
  </si>
  <si>
    <t>Parket</t>
  </si>
  <si>
    <t>Metal</t>
  </si>
  <si>
    <t>Other</t>
  </si>
  <si>
    <t>Tiles</t>
  </si>
  <si>
    <t>dining areas 1.5</t>
  </si>
  <si>
    <t>technical rooms 2.8</t>
  </si>
  <si>
    <t>kitchen area 3.6, 3.8</t>
  </si>
  <si>
    <t>workout area 5.5</t>
  </si>
  <si>
    <t>General Cleaning Site:</t>
  </si>
  <si>
    <t xml:space="preserve">Yearly </t>
  </si>
  <si>
    <t xml:space="preserve">Twice a Year </t>
  </si>
  <si>
    <t>Each 2nd Month</t>
  </si>
  <si>
    <t xml:space="preserve">Monthly </t>
  </si>
  <si>
    <t xml:space="preserve">Bi weekly </t>
  </si>
  <si>
    <t xml:space="preserve">Weekly </t>
  </si>
  <si>
    <t xml:space="preserve">Twice a Week </t>
  </si>
  <si>
    <t xml:space="preserve">Each 2nd Workday </t>
  </si>
  <si>
    <t xml:space="preserve">Thrice a Week </t>
  </si>
  <si>
    <t xml:space="preserve">Four times a Week </t>
  </si>
  <si>
    <t xml:space="preserve">Daily/Workdays </t>
  </si>
  <si>
    <t>carpet</t>
  </si>
  <si>
    <t>CARPET SPOT CLEAN</t>
  </si>
  <si>
    <t>s</t>
  </si>
  <si>
    <t>ledges &amp; rails</t>
  </si>
  <si>
    <t xml:space="preserve">DAMP WIPE LEDGES &amp; RAILS  </t>
  </si>
  <si>
    <t>stainless steel</t>
  </si>
  <si>
    <t xml:space="preserve">CLEAN STAINLESS STEEL    </t>
  </si>
  <si>
    <t>wall</t>
  </si>
  <si>
    <t>CLEAN HORIZONTAL BLDG SURFACES</t>
  </si>
  <si>
    <t>drinking fountain/basin/sink</t>
  </si>
  <si>
    <t xml:space="preserve">CLEAN/MOP DRINKING FOUNT/BASIN/SINK </t>
  </si>
  <si>
    <t>furniture</t>
  </si>
  <si>
    <t>DUST DESK / TABLE</t>
  </si>
  <si>
    <t>DUST MOP FLOOR / DAMP MOP FLOOR</t>
  </si>
  <si>
    <t>liner basket</t>
  </si>
  <si>
    <t xml:space="preserve">EMPTY &amp; REPL LINER-BASKET   </t>
  </si>
  <si>
    <t xml:space="preserve">CARPET COMPLETE VACUUM    </t>
  </si>
  <si>
    <t>door &amp; jamb</t>
  </si>
  <si>
    <t xml:space="preserve">DOOR &amp; JAMB SPOT CLEAN  </t>
  </si>
  <si>
    <t>ashtray</t>
  </si>
  <si>
    <t>EMPTY ASHTRAY</t>
  </si>
  <si>
    <t>DUST CHAIRS</t>
  </si>
  <si>
    <t>Four times a Year</t>
  </si>
  <si>
    <t>Three times a Year</t>
  </si>
  <si>
    <t>lobby / waiting area 1.4</t>
  </si>
  <si>
    <r>
      <t>DUST SOFA OR COUCH</t>
    </r>
    <r>
      <rPr>
        <sz val="8"/>
        <rFont val="Arial"/>
        <family val="2"/>
      </rPr>
      <t xml:space="preserve">   </t>
    </r>
  </si>
  <si>
    <t>picture frames</t>
  </si>
  <si>
    <t>DUST PICTURE FRAMES</t>
  </si>
  <si>
    <t>CARPET SPOT CLEAN, CARPET COMPLETE VACUUM</t>
  </si>
  <si>
    <t>DUST CHAIRS / DESK / TABLE, DUST MISC SMALL FURNITURE</t>
  </si>
  <si>
    <r>
      <t>DAMP WIPE LEDGES &amp; RAILS</t>
    </r>
    <r>
      <rPr>
        <sz val="8"/>
        <rFont val="Arial"/>
        <family val="2"/>
      </rPr>
      <t xml:space="preserve">  </t>
    </r>
  </si>
  <si>
    <t>CLEAN STAINLESS STEEL</t>
  </si>
  <si>
    <t>drinking fountain</t>
  </si>
  <si>
    <t xml:space="preserve">CLEAN DRINKING FOUNT-COMPL    </t>
  </si>
  <si>
    <r>
      <t>CARPET SPOT VACUUM</t>
    </r>
    <r>
      <rPr>
        <sz val="8"/>
        <rFont val="Arial"/>
        <family val="2"/>
      </rPr>
      <t xml:space="preserve">    </t>
    </r>
  </si>
  <si>
    <r>
      <t>EMPTY &amp; REPL LINER-BASKET</t>
    </r>
    <r>
      <rPr>
        <sz val="8"/>
        <rFont val="Arial"/>
        <family val="2"/>
      </rPr>
      <t xml:space="preserve">   </t>
    </r>
  </si>
  <si>
    <t>pvc, tiles, stone, composition, parquet, metal</t>
  </si>
  <si>
    <t>DUST MOP FLOOR</t>
  </si>
  <si>
    <r>
      <t>DOOR &amp; JAMB SPOT CLEAN</t>
    </r>
    <r>
      <rPr>
        <sz val="8"/>
        <rFont val="Arial"/>
        <family val="2"/>
      </rPr>
      <t xml:space="preserve">  </t>
    </r>
  </si>
  <si>
    <t>glass</t>
  </si>
  <si>
    <t xml:space="preserve">SPOT CLEAN GLASS    </t>
  </si>
  <si>
    <t>paper products</t>
  </si>
  <si>
    <t>CLEAN &amp; REFILL PAPER PRODUCT DISPENSER</t>
  </si>
  <si>
    <t>soap dispenser</t>
  </si>
  <si>
    <t>CLEAN &amp; REFILL SOAP DISPENSER</t>
  </si>
  <si>
    <r>
      <t>pvc, tiles, stone, composition, parquet, metal</t>
    </r>
    <r>
      <rPr>
        <sz val="12"/>
        <rFont val="Arial"/>
        <family val="2"/>
      </rPr>
      <t xml:space="preserve"> </t>
    </r>
  </si>
  <si>
    <t>DAMP MOP FLOOR</t>
  </si>
  <si>
    <t>WASH INSIDE GLASS</t>
  </si>
  <si>
    <t>DAMP WIPE LEDGES &amp; RAILS</t>
  </si>
  <si>
    <t>CLEAN DRINKING FOUNT-COMPL</t>
  </si>
  <si>
    <t xml:space="preserve">pvc, tiles, stone, composition, parquet, metal </t>
  </si>
  <si>
    <t>DOOR &amp; JAMB SPOT CLEAN</t>
  </si>
  <si>
    <t>SPOT CLEAN GLASS</t>
  </si>
  <si>
    <t>EMPTY &amp; REPL LINER-BASKET</t>
  </si>
  <si>
    <t>office area general  2.1 - 2.7</t>
  </si>
  <si>
    <t>chalkboard / whiteboard</t>
  </si>
  <si>
    <t>CLEAN CHALKBOARD / WHITEBOARD</t>
  </si>
  <si>
    <t>DUST DESK / TABLE, DUST MISC SMALL FURNITURE, DUST FILE / CABINET, DUST BOOKCASES (OPEN)</t>
  </si>
  <si>
    <t>recycle container</t>
  </si>
  <si>
    <t xml:space="preserve">EMPTY RECYCLE CONTAINER    </t>
  </si>
  <si>
    <t>shredder container</t>
  </si>
  <si>
    <t xml:space="preserve">EMPTY SHREDDER CONTAINER    </t>
  </si>
  <si>
    <t xml:space="preserve">DUST PICTURE FRAMES    </t>
  </si>
  <si>
    <t xml:space="preserve">SPOT CLEAN GLASS </t>
  </si>
  <si>
    <t xml:space="preserve">DUST CHAIRS, VACUUM CLOTH CHAIR    </t>
  </si>
  <si>
    <t xml:space="preserve">SWEEP WITH PUSH BROOM   </t>
  </si>
  <si>
    <t>steps</t>
  </si>
  <si>
    <t xml:space="preserve">SWEEP STEPS     </t>
  </si>
  <si>
    <t>SCRUB / DRY FLOOR</t>
  </si>
  <si>
    <t>shop area -routine- medium duty - machine cleaning 3.1</t>
  </si>
  <si>
    <t>shop area -routine- light duty - machine cleaning 3.1</t>
  </si>
  <si>
    <t>shop area -routine- heavy duty - manual cleaning 3.1</t>
  </si>
  <si>
    <t>shop area -routine- medium duty - manual cleaning 3.1</t>
  </si>
  <si>
    <t>shop area -routine- light duty - manual cleaning 3.1</t>
  </si>
  <si>
    <t>workshop area -routine- heavy duty - machine cleaning 3.2</t>
  </si>
  <si>
    <t>workshop area -routine- medium duty - machine cleaning 3.2</t>
  </si>
  <si>
    <t>workshop area -routine- light duty - machine cleaning 3.2</t>
  </si>
  <si>
    <t>lab area 3.3 - 3.5</t>
  </si>
  <si>
    <r>
      <t>SPOT CLEAN GLASS</t>
    </r>
    <r>
      <rPr>
        <sz val="8"/>
        <rFont val="Arial"/>
        <family val="2"/>
      </rPr>
      <t xml:space="preserve">    </t>
    </r>
  </si>
  <si>
    <r>
      <t>pvc, tiles, stone, composition, parquet, metal</t>
    </r>
    <r>
      <rPr>
        <b/>
        <i/>
        <sz val="11"/>
        <color indexed="56"/>
        <rFont val="Arial"/>
        <family val="2"/>
      </rPr>
      <t xml:space="preserve"> </t>
    </r>
  </si>
  <si>
    <t>special shop areas 3.9</t>
  </si>
  <si>
    <t>floor mat</t>
  </si>
  <si>
    <t>FLOOR MAT- VACUUM DRY</t>
  </si>
  <si>
    <t>EMPTY RECYCLE CONTAINER</t>
  </si>
  <si>
    <t>EMPTY SHREDDER CONTAINER</t>
  </si>
  <si>
    <r>
      <t>DUST MOP FLOOR / DAMP MOP FLOOR</t>
    </r>
    <r>
      <rPr>
        <sz val="12"/>
        <rFont val="Arial"/>
        <family val="2"/>
      </rPr>
      <t xml:space="preserve"> </t>
    </r>
  </si>
  <si>
    <t>building equipment/storage areas/mechanical rooms 4.1 - 4.2</t>
  </si>
  <si>
    <t>vending area/exhibition rooms 4.3 – 4.6</t>
  </si>
  <si>
    <t>WASH DESK / TABLE</t>
  </si>
  <si>
    <t>WASH CHAIRS PLAST/WOOD</t>
  </si>
  <si>
    <t>SPOT CLEAN WALLS</t>
  </si>
  <si>
    <t>conference or class rooms 5.1 – 5.4, 5.6 – 5.9</t>
  </si>
  <si>
    <t>DUST FILE / CABINET, DUST MISC SMALL FURNITURE</t>
  </si>
  <si>
    <t>locker</t>
  </si>
  <si>
    <t>DUST HIGH CABINET/LOCKER</t>
  </si>
  <si>
    <t>television</t>
  </si>
  <si>
    <t xml:space="preserve">DUST TELEVISION     </t>
  </si>
  <si>
    <t xml:space="preserve">CARPET COMPLETE VACUUM, CARPET SPOT VACUUM    </t>
  </si>
  <si>
    <t>DUST BOOKCASES (OPEN)</t>
  </si>
  <si>
    <r>
      <t>DOOR &amp; JAMB SPOT CLEAN</t>
    </r>
    <r>
      <rPr>
        <b/>
        <sz val="8"/>
        <color indexed="8"/>
        <rFont val="Arial"/>
        <family val="2"/>
      </rPr>
      <t xml:space="preserve">  </t>
    </r>
  </si>
  <si>
    <t>DUST MISC SMALL FURNITURE, DUST DESK / TABLE</t>
  </si>
  <si>
    <t>mirrors</t>
  </si>
  <si>
    <t>WASH MIRROR W/SQUIRT</t>
  </si>
  <si>
    <t>CARPET SPOT CLEAN, CARPET COMPLETE VACUUM, CARPET SPOT VACUUM</t>
  </si>
  <si>
    <t>basin / sink</t>
  </si>
  <si>
    <t>HAND SCOUR MOP BASIN / SINK</t>
  </si>
  <si>
    <t>parquet, pvc</t>
  </si>
  <si>
    <t>SPOT MOP FLOOR</t>
  </si>
  <si>
    <t>tiles, stone, marble</t>
  </si>
  <si>
    <t>DUST SOFA OR COUCH, DUST CHAIRS PLAST/ WOOD</t>
  </si>
  <si>
    <t xml:space="preserve">WASH INSIDE GLASS    </t>
  </si>
  <si>
    <t>medical area 6.1 – 6.8</t>
  </si>
  <si>
    <t>DUST CHAIRS PLAST/ WOOD, DUST SOFA OR COUCH, DUST MISC SMALL FURNITURE</t>
  </si>
  <si>
    <t>basin / sink / fittings</t>
  </si>
  <si>
    <t>SANITIZE / SPRAY WASH BASIN / SINK / FITTINGS</t>
  </si>
  <si>
    <t xml:space="preserve">WASH MIRROR W/SQUIRT    </t>
  </si>
  <si>
    <r>
      <t>SANITIZE /</t>
    </r>
    <r>
      <rPr>
        <b/>
        <sz val="8"/>
        <color indexed="8"/>
        <rFont val="Arial"/>
        <family val="2"/>
      </rPr>
      <t xml:space="preserve"> </t>
    </r>
    <r>
      <rPr>
        <sz val="8"/>
        <color indexed="8"/>
        <rFont val="Arial"/>
        <family val="2"/>
      </rPr>
      <t>CLEAN STAINLESS STEEL</t>
    </r>
  </si>
  <si>
    <t>SANITIZE / DUST MOP FLOOR / DAMP MOP FLOOR</t>
  </si>
  <si>
    <r>
      <t xml:space="preserve">SANITIZE </t>
    </r>
    <r>
      <rPr>
        <b/>
        <sz val="8"/>
        <color indexed="8"/>
        <rFont val="Arial"/>
        <family val="2"/>
      </rPr>
      <t xml:space="preserve">/ </t>
    </r>
    <r>
      <rPr>
        <sz val="8"/>
        <rFont val="Arial"/>
        <family val="2"/>
      </rPr>
      <t>CLEAN HORIZONTAL BLDG SURFACES, SPOT CLEAN WALLS</t>
    </r>
  </si>
  <si>
    <t>circulation area workshop (production aisles) heavy duty - machine cleaning 9.4</t>
  </si>
  <si>
    <t>circulation area workshop (production aisles) medium duty - machine cleaning 9.4</t>
  </si>
  <si>
    <t>circulation area workshop (production aisles) light duty - machine cleaning 9.4</t>
  </si>
  <si>
    <t>Quantity in m²</t>
  </si>
  <si>
    <t>Cost</t>
  </si>
  <si>
    <t>Area in m²</t>
  </si>
  <si>
    <t>As needed (not binding)</t>
  </si>
  <si>
    <t>Frequency / Year</t>
  </si>
  <si>
    <t>Eight times a Year</t>
  </si>
  <si>
    <t>Euro / m²</t>
  </si>
  <si>
    <t>Euro / Month</t>
  </si>
  <si>
    <t>Euro / Year</t>
  </si>
  <si>
    <t>Service Level Agreement - Standard Cleaning Services</t>
  </si>
  <si>
    <t>Total Cost Standard Cleaning Services:</t>
  </si>
  <si>
    <t>Company: General Motors Nederland BV</t>
  </si>
  <si>
    <t>Paper and carton waste</t>
  </si>
  <si>
    <t>recycle paper container</t>
  </si>
  <si>
    <t>REMOVE FROM ALL AREAS</t>
  </si>
  <si>
    <t>kitchen area 3.8</t>
  </si>
  <si>
    <t>conference or class rooms 5.1 – 5.2</t>
  </si>
  <si>
    <t>Brussel - Rue d'Idalie 11-13</t>
  </si>
  <si>
    <t>restroom area – routine – 7.1</t>
  </si>
  <si>
    <t>DAMP MOP WALLS</t>
  </si>
  <si>
    <t>DUST MISC SMALL FURNITURE</t>
  </si>
  <si>
    <t>lady care basket</t>
  </si>
  <si>
    <t>EMPTY &amp; REPL-BASKET, SANITIZE</t>
  </si>
  <si>
    <r>
      <t>WASH MIRROR W/SQUIRT</t>
    </r>
    <r>
      <rPr>
        <b/>
        <sz val="8"/>
        <rFont val="Arial"/>
        <family val="2"/>
      </rPr>
      <t xml:space="preserve">    </t>
    </r>
  </si>
  <si>
    <t>tiles, walls</t>
  </si>
  <si>
    <t>DAMP TILES / WALLS</t>
  </si>
  <si>
    <t>SPRAY WASH BASIN / SINK</t>
  </si>
  <si>
    <t>assist rails</t>
  </si>
  <si>
    <t>SANITIZE ASSIST RAILS</t>
  </si>
  <si>
    <r>
      <t xml:space="preserve">SANITIZE </t>
    </r>
    <r>
      <rPr>
        <b/>
        <sz val="8"/>
        <color indexed="8"/>
        <rFont val="Arial"/>
        <family val="2"/>
      </rPr>
      <t xml:space="preserve">/ </t>
    </r>
    <r>
      <rPr>
        <sz val="8"/>
        <color indexed="8"/>
        <rFont val="Arial"/>
        <family val="2"/>
      </rPr>
      <t>DUST MOP FLOOR / DAMP MOP FLOOR</t>
    </r>
  </si>
  <si>
    <t>shower stall</t>
  </si>
  <si>
    <t>SPRAY WASH SHOWER STALL</t>
  </si>
  <si>
    <t>toilet &amp; booth</t>
  </si>
  <si>
    <t>HAND WASH TOILET &amp; BOOTH</t>
  </si>
  <si>
    <t>toilets</t>
  </si>
  <si>
    <t>CLEAN TOILETT SEAT COVER</t>
  </si>
  <si>
    <t>gully</t>
  </si>
  <si>
    <t>FILL WITH WATER</t>
  </si>
  <si>
    <t>Koffieautomaat, watercooler, magnetron, koelkast</t>
  </si>
  <si>
    <t>Keukenkasten</t>
  </si>
  <si>
    <t>Zeepdispenser</t>
  </si>
  <si>
    <t>Aanrecht incl. wasbak, kranen, achterwand</t>
  </si>
  <si>
    <t>Sanitair</t>
  </si>
  <si>
    <t>Tegelwanden</t>
  </si>
  <si>
    <t>Slachtofferhulp Nederland</t>
  </si>
  <si>
    <t>Ruimtestaat</t>
  </si>
  <si>
    <t>locatie</t>
  </si>
  <si>
    <t>verdieping</t>
  </si>
  <si>
    <t>omschrijving</t>
  </si>
  <si>
    <t>oppervlakte</t>
  </si>
  <si>
    <t>vloersoort</t>
  </si>
  <si>
    <t>programma</t>
  </si>
  <si>
    <t>norm</t>
  </si>
  <si>
    <t>uren/jaar</t>
  </si>
  <si>
    <t>uren/dag</t>
  </si>
  <si>
    <t>gang</t>
  </si>
  <si>
    <t>vergaderruimte</t>
  </si>
  <si>
    <t>spreekkamer</t>
  </si>
  <si>
    <t>Naam inschrijver:</t>
  </si>
  <si>
    <t>ruimtesoort</t>
  </si>
  <si>
    <t>prijs per m2 per beurt</t>
  </si>
  <si>
    <t>werkprogramma</t>
  </si>
  <si>
    <t>activiteit</t>
  </si>
  <si>
    <t>Pantry / keuken / kantine</t>
  </si>
  <si>
    <t>steen</t>
  </si>
  <si>
    <t>totaal:</t>
  </si>
  <si>
    <t xml:space="preserve">reiniging harde vloeren (PVC) </t>
  </si>
  <si>
    <t>glasbewassing binnen en separatie</t>
  </si>
  <si>
    <t>uurtarief reguliere schoonmaak</t>
  </si>
  <si>
    <t>Wastafels, spiegels, kranen</t>
  </si>
  <si>
    <t>Calculatieresultaat</t>
  </si>
  <si>
    <t>Totaal</t>
  </si>
  <si>
    <t>+</t>
  </si>
  <si>
    <t>Kauwgom op schoon te houden elementen dient verwijderd te worden.</t>
  </si>
  <si>
    <t>Nat reinigen betekent met behulp van een reinigingsvloeistof een element inzetten. Daarna dient men met schoon water de vervuiling weg te nemen. Een en ander met behulp van werkdoeken, moppen, schrobborstels e.d.</t>
  </si>
  <si>
    <t>Het gebruik van een plumeau is voor verwijderen van stof op inventaris- en of opstalonderdelen uitsluitend toegestaan indien deze onderdelen niet op normale wijze bereikbaar zijn. Onderdelen waarop vlekken en vingertasten aanwezig zijn, dienen klamvochtig te worden schoongemaakt. Het gebruik van een plumeau is uitsluitend toegestaan voor hoge inventaris waar enkel stof op kan liggen.</t>
  </si>
  <si>
    <t>Daar waar staat “reikhoogte” dient 210 cm. te worden gelezen.</t>
  </si>
  <si>
    <t>Indien er in de schoon te maken ruimten afvoerputjes aanwezig zijn, dienen deze geheel (in- en uitwendig) met dezelfde frequentie gereinigd te worden als het schrobben van de vloer.</t>
  </si>
  <si>
    <t>Afvoerputjes mogen niet droog staan en dienen zo nodig te worden bijgevuld.</t>
  </si>
  <si>
    <t>Stoelen en afvalbakken dienen weggehaald te worden als er schoongemaakt wordt en daarna weer op de plaats teruggezet te worden.</t>
  </si>
  <si>
    <t>Onder randen en richels wordt verstaan: brandblusapparatuur, BHV-hulpmiddelen, schilderijen, whiteboards, leidingen, buizen en overige uitsteeksels waar zich vuil op kan verzamelen.</t>
  </si>
  <si>
    <t>Whiteboards dienen slechts te worden gereinigd indien ze onbeschreven zijn.</t>
  </si>
  <si>
    <t>Onder ventilatieroosters vallen roosters in plafonds, wanden, ramen en deuren.</t>
  </si>
  <si>
    <t>De uitvoering van het schoonmaakprogramma dient plaats te vinden volgens onderstaande aanwijzingen:</t>
  </si>
  <si>
    <t>●</t>
  </si>
  <si>
    <t xml:space="preserve">Daar waar gesproken wordt over vlekken verwijderen uit tapijt wordt bedoeld het met behulp van een neutrale reiniger nat verwijderen van gehecht vuil op een klein oppervlak. Grotere vlekken of vervuiling die zich met deze methode niet laat verwijderen (b.v. ingedroogde koffie en theevlekken) dienen te worden gerapporteerd aan Slachtofferhulp Nederland. </t>
  </si>
  <si>
    <t>Alle ruimten waar vochtige bewerkingen aan vloeren worden uitgevoerd, dienen afgezet te worden met daarvoor bestemde waarschuwingsborden.</t>
  </si>
  <si>
    <r>
      <t xml:space="preserve">Prijs reguliere schoonmaak </t>
    </r>
    <r>
      <rPr>
        <b/>
        <sz val="10"/>
        <rFont val="Opel Sans"/>
      </rPr>
      <t>per jaar</t>
    </r>
  </si>
  <si>
    <t>(Separatie)glas</t>
  </si>
  <si>
    <t>Vloerbedekking</t>
  </si>
  <si>
    <t xml:space="preserve">Harde vloeren </t>
  </si>
  <si>
    <t>Stofwissen</t>
  </si>
  <si>
    <t>Klamvochtig dweilen</t>
  </si>
  <si>
    <t>Klamvochtig dweilen, moppen</t>
  </si>
  <si>
    <t xml:space="preserve">Meubilair </t>
  </si>
  <si>
    <t>Stof afnemen, vochtig afnemen</t>
  </si>
  <si>
    <t xml:space="preserve">Vensterbanken en radiatoren </t>
  </si>
  <si>
    <t>Vochtig afnemen</t>
  </si>
  <si>
    <t>Randen richels plinten</t>
  </si>
  <si>
    <t>Stof afnemen en ontvlekken</t>
  </si>
  <si>
    <t xml:space="preserve">Receptiebalie </t>
  </si>
  <si>
    <t>Vochtig afnemen en ontvlekken</t>
  </si>
  <si>
    <t xml:space="preserve">Stoelelementen </t>
  </si>
  <si>
    <t xml:space="preserve">Stoelen </t>
  </si>
  <si>
    <t>Stofzuigen zitvlak</t>
  </si>
  <si>
    <t>Stoelen</t>
  </si>
  <si>
    <t>Vlek verwijderen</t>
  </si>
  <si>
    <t>Afvalbakken</t>
  </si>
  <si>
    <t>Legen en zak vervangen</t>
  </si>
  <si>
    <t>Ontvlekken</t>
  </si>
  <si>
    <t xml:space="preserve">Deuren (+deurhendels), deurposten, contactpunten </t>
  </si>
  <si>
    <t xml:space="preserve">Ontvlekken, volledig reinigen </t>
  </si>
  <si>
    <t xml:space="preserve">Contactpunten, lichtschakelaars, deurhendels </t>
  </si>
  <si>
    <t xml:space="preserve">Deuren   </t>
  </si>
  <si>
    <t>Brandblussers, kapstokken, schilderijframes, whiteboards, horizontale vlakken</t>
  </si>
  <si>
    <t xml:space="preserve">Contactdozen, netwerkoutlets </t>
  </si>
  <si>
    <t>Stof/spinraggen</t>
  </si>
  <si>
    <t>Verwijderen</t>
  </si>
  <si>
    <t>Vochtig afnemen , kalk verwijderen, reinigen</t>
  </si>
  <si>
    <t>Buitenzijde vochtig reinigen</t>
  </si>
  <si>
    <t>Binnenzijde vochtig reinigen</t>
  </si>
  <si>
    <t>Buitenzijde stof afnemen, vlek verwijderen indien nodig</t>
  </si>
  <si>
    <t>Bijvullen, vlek verwijderen indien nodig</t>
  </si>
  <si>
    <t>Papier dispenser</t>
  </si>
  <si>
    <t xml:space="preserve">Sanitaire benodigdheden </t>
  </si>
  <si>
    <t xml:space="preserve">Ontvlekken en volledig reinigen </t>
  </si>
  <si>
    <t>Vochtig afnemen, ontkalken, reinigen</t>
  </si>
  <si>
    <t>Toilet</t>
  </si>
  <si>
    <t>In en uitwendig reinigen, ontkalken</t>
  </si>
  <si>
    <t>Sanitaire artikelen</t>
  </si>
  <si>
    <t xml:space="preserve">Bijvullen  </t>
  </si>
  <si>
    <t>Tippend stofzuigen</t>
  </si>
  <si>
    <t xml:space="preserve">Volledig nat reinigen en vlek verwijderen </t>
  </si>
  <si>
    <t>Stofzuigen</t>
  </si>
  <si>
    <t>op afroep</t>
  </si>
  <si>
    <t>1e etage</t>
  </si>
  <si>
    <t>pantry</t>
  </si>
  <si>
    <t>kantoor</t>
  </si>
  <si>
    <t>kantoortuin</t>
  </si>
  <si>
    <t>tapijt</t>
  </si>
  <si>
    <t>V</t>
  </si>
  <si>
    <t>B</t>
  </si>
  <si>
    <t>VSR categorie</t>
  </si>
  <si>
    <t xml:space="preserve">Wierdensestraat 23, 7607 GE Almelo </t>
  </si>
  <si>
    <t>2e etage</t>
  </si>
  <si>
    <t>entree</t>
  </si>
  <si>
    <t>toiletten</t>
  </si>
  <si>
    <t>hal</t>
  </si>
  <si>
    <t>toilet miva</t>
  </si>
  <si>
    <t>open werkplek</t>
  </si>
  <si>
    <t>vergaderruimte/hal</t>
  </si>
  <si>
    <t>S</t>
  </si>
  <si>
    <t>pvc</t>
  </si>
  <si>
    <t xml:space="preserve">Randstad 20 27, 1314 BC Almere </t>
  </si>
  <si>
    <t>wachtruimte</t>
  </si>
  <si>
    <t xml:space="preserve">Raoul Wallenbergplein 25, 2404 ND Alphen aan den Rijn </t>
  </si>
  <si>
    <t>Piet Mondriaanlaan 4, 3812 GV Amersfoort</t>
  </si>
  <si>
    <t>pantry/gang</t>
  </si>
  <si>
    <t xml:space="preserve">Baarsjesweg 224, 1058 AA Amsterdam </t>
  </si>
  <si>
    <t>4e etage</t>
  </si>
  <si>
    <t>entreehal</t>
  </si>
  <si>
    <t>toilet</t>
  </si>
  <si>
    <t xml:space="preserve">Mercatorweg 28, 6827 DC Arnhem </t>
  </si>
  <si>
    <t xml:space="preserve">kantoor </t>
  </si>
  <si>
    <t>Om de Toren 4, 6191 KZ Beek</t>
  </si>
  <si>
    <t xml:space="preserve">totaal: </t>
  </si>
  <si>
    <t>Hekstraat 1-1, 9411 NE Beilen</t>
  </si>
  <si>
    <t>Begane grond</t>
  </si>
  <si>
    <t>vergaderruimte/spreekkamer</t>
  </si>
  <si>
    <t>toiletten incl. voorruimte</t>
  </si>
  <si>
    <t>berging</t>
  </si>
  <si>
    <t>hard</t>
  </si>
  <si>
    <t>Hugo de Grootlaan 41, 5223 LB Den Bosch</t>
  </si>
  <si>
    <t>wachtruimte/hal</t>
  </si>
  <si>
    <t>Koninginnegracht 12, 2514 AA Den Haag</t>
  </si>
  <si>
    <t>3e etage</t>
  </si>
  <si>
    <t>open werkplekken</t>
  </si>
  <si>
    <t>gang/wachtruimten</t>
  </si>
  <si>
    <t>miva toilet</t>
  </si>
  <si>
    <t>Burgemeester de Raadtsingel 57, 3311 JG Dordrecht</t>
  </si>
  <si>
    <t>entree/wachtruimte</t>
  </si>
  <si>
    <t>Insulindelaan 122, 5613 BT Eindhoven</t>
  </si>
  <si>
    <t>trap</t>
  </si>
  <si>
    <t>Schweitzerlaan 6, 9728 NP Groningen</t>
  </si>
  <si>
    <t>spreek/vergaderruimte</t>
  </si>
  <si>
    <t>garderobe</t>
  </si>
  <si>
    <t>Diakenhuisweg 9, 2033 AP Haarlem</t>
  </si>
  <si>
    <t>Tesselschadestraat 29, 8913 HA Leeuwarden</t>
  </si>
  <si>
    <t>garderobe/kopieerruimte</t>
  </si>
  <si>
    <t>pvc/tapijt</t>
  </si>
  <si>
    <t xml:space="preserve">pvc </t>
  </si>
  <si>
    <t>De Ruyterstraat 246, 6512 GG Nijmegen</t>
  </si>
  <si>
    <t>informatiecentrum</t>
  </si>
  <si>
    <t>leestafelruimte</t>
  </si>
  <si>
    <t>Buitenop 8, 6041 LA Roermond</t>
  </si>
  <si>
    <t xml:space="preserve">Westblaak 136, 3012 KM Rotterdam </t>
  </si>
  <si>
    <t>5e etage</t>
  </si>
  <si>
    <t>Moeder Teresalaan 100, 3527 WB Utrecht</t>
  </si>
  <si>
    <t>Stationsweg 1-7, 4811 AX Breda</t>
  </si>
  <si>
    <t>keuken</t>
  </si>
  <si>
    <t>Spoorlaan 44, 5017 JS Tilburg</t>
  </si>
  <si>
    <t>kolf/serverruimte</t>
  </si>
  <si>
    <t>gang/hal/entree</t>
  </si>
  <si>
    <t>linoleum</t>
  </si>
  <si>
    <t>toilet dames</t>
  </si>
  <si>
    <t>toilet heren</t>
  </si>
  <si>
    <t>werkkast (18,57 m2)</t>
  </si>
  <si>
    <t>leslokaal</t>
  </si>
  <si>
    <t>restaurant (incl. pantry)</t>
  </si>
  <si>
    <t>douche</t>
  </si>
  <si>
    <t xml:space="preserve">toilet  </t>
  </si>
  <si>
    <t xml:space="preserve">Burgemeester Dijckmeesterweg 12a, 7201 AL Zutphen </t>
  </si>
  <si>
    <t>lunchruimte</t>
  </si>
  <si>
    <t>Hanzelaan 340b, 8017 JL Zwolle</t>
  </si>
  <si>
    <t>Invulblad normen</t>
  </si>
  <si>
    <t>Kantoorruimte / kantoortuin / open werkplek</t>
  </si>
  <si>
    <t>Vergaderruimte / spreekkamer</t>
  </si>
  <si>
    <t>Entreehal / wachtruimte / gang / hal</t>
  </si>
  <si>
    <t xml:space="preserve">nio </t>
  </si>
  <si>
    <t>nio</t>
  </si>
  <si>
    <t xml:space="preserve">Glasoppervlakte </t>
  </si>
  <si>
    <t>soort</t>
  </si>
  <si>
    <t>frequentie per jaar</t>
  </si>
  <si>
    <t xml:space="preserve">oppervlakte </t>
  </si>
  <si>
    <t>binnengevelglas</t>
  </si>
  <si>
    <t xml:space="preserve">separatieglas </t>
  </si>
  <si>
    <t xml:space="preserve">blok glas </t>
  </si>
  <si>
    <t>separatieglas</t>
  </si>
  <si>
    <t xml:space="preserve">binnengevelglas </t>
  </si>
  <si>
    <t>TOTALE GLASOPP. PER JAAR</t>
  </si>
  <si>
    <t>oppervlakte per jaar</t>
  </si>
  <si>
    <t xml:space="preserve">locatie </t>
  </si>
  <si>
    <t>aantal</t>
  </si>
  <si>
    <t>verticale lamellen</t>
  </si>
  <si>
    <t>luxaflex</t>
  </si>
  <si>
    <t>Raambekleding</t>
  </si>
  <si>
    <t xml:space="preserve">raambekleding niet van toepassing </t>
  </si>
  <si>
    <t>rolgordijn</t>
  </si>
  <si>
    <t>oppervlakte per raam</t>
  </si>
  <si>
    <t>oppervlakte totaal</t>
  </si>
  <si>
    <t>rolgordijn stof</t>
  </si>
  <si>
    <t xml:space="preserve">luxaflex </t>
  </si>
  <si>
    <t>lamelle horizontaal</t>
  </si>
  <si>
    <t>lamellen horizontaal</t>
  </si>
  <si>
    <t>Volledig nat reinigen en vlek verwijderen indien nodig</t>
  </si>
  <si>
    <t xml:space="preserve">Vloerbedekking </t>
  </si>
  <si>
    <t xml:space="preserve">Tippend stofzuigen </t>
  </si>
  <si>
    <t xml:space="preserve">Werkprogramma overige 22 locaties </t>
  </si>
  <si>
    <t>Werkprogramma Moeder Theresalaan, Utrecht (hoofdlocatie)</t>
  </si>
  <si>
    <t xml:space="preserve">vergaderruimte </t>
  </si>
  <si>
    <t>archief/serverruimte (26,50 m2)</t>
  </si>
  <si>
    <t>berging (5,35 m2)</t>
  </si>
  <si>
    <t>serverruimte (8,79 m2)</t>
  </si>
  <si>
    <t>opslag (16,00 m2)</t>
  </si>
  <si>
    <t>Let op: sanitair of keuken is niet bij elke locatie van toepassing (zie ruimtestaat)</t>
  </si>
  <si>
    <t>Opdrachtnemer borgt de gewenste geurbeleving door luchtverfrissers, naar oordeel van Opdrachtgever, tijdig te vullen.</t>
  </si>
  <si>
    <t>Kies</t>
  </si>
  <si>
    <t>- Bedragen zijn inclusief btw.</t>
  </si>
  <si>
    <t>- U dient alleen uw bedrijfsnaam, de relevante tijdnormen en het te hanteren uurtarief (gele cellen) in te voeren en Excel doet voor u de rest. De resultaten die overgenomen moeten worden in uw aanbieding zijn terug te vinden in het werkblad calculatieresultaten.</t>
  </si>
  <si>
    <t xml:space="preserve">totale oppervlakte alle locaties: </t>
  </si>
  <si>
    <t xml:space="preserve">Alle glas is gemeten inclusief de kozijnen. Kozijnen dienen tijdens het wassen meegenomen te worden. </t>
  </si>
  <si>
    <t>Het buitengevelglas is geen onderdeel van deze opdracht. Deze werkzaamheden zijn de verantwoordelijkheid van de verhuurder.</t>
  </si>
  <si>
    <t xml:space="preserve">Al het glas, binnen en separatie, is normaal bereikbaar of middels een puntladder of kleine ladder. </t>
  </si>
  <si>
    <t>Uitvoering werkprogramma</t>
  </si>
  <si>
    <t>TOTALE GLASOPP. PER BEURT</t>
  </si>
  <si>
    <t>totaal tapijt:</t>
  </si>
  <si>
    <t>totaal hard:</t>
  </si>
  <si>
    <t>totaal linoleum:</t>
  </si>
  <si>
    <t>totaal pvc:</t>
  </si>
  <si>
    <t>totaal steen:</t>
  </si>
  <si>
    <t>totaal pvc/tapijt:</t>
  </si>
  <si>
    <t>Op basis van 9.000 m2 tapijt</t>
  </si>
  <si>
    <t>reiniging tapijt</t>
  </si>
  <si>
    <t>reiniging tapijt (sproei extractie)</t>
  </si>
  <si>
    <r>
      <t xml:space="preserve">Prijs glasbewassing </t>
    </r>
    <r>
      <rPr>
        <b/>
        <sz val="11"/>
        <rFont val="Calibri"/>
        <family val="2"/>
        <scheme val="minor"/>
      </rPr>
      <t>per jaar</t>
    </r>
    <r>
      <rPr>
        <sz val="11"/>
        <rFont val="Calibri"/>
        <family val="2"/>
        <scheme val="minor"/>
      </rPr>
      <t xml:space="preserve"> (2 beurten)</t>
    </r>
  </si>
  <si>
    <t>vloeronderhoud PVC (waslaag)</t>
  </si>
  <si>
    <t>255 iedere werkdag
208: vier keer per werkweek
156: drie keer per werkweek
104: twee keer per werkweek
52: wekelijks
26: om de week
12: maandelijks
8: acht keer per jaar
6: om de maand
4: vier keer per jaar
3: drie keer per jaar
2: twee keer per jaar
1: jaarlijks
0: indien nodig</t>
  </si>
  <si>
    <r>
      <t xml:space="preserve">Op basis van </t>
    </r>
    <r>
      <rPr>
        <sz val="10"/>
        <rFont val="Opel Sans"/>
      </rPr>
      <t>1.500 m2 PVC</t>
    </r>
  </si>
  <si>
    <t>Tot de categorie sanitaire artikelen behoren papieren handdoeken, (schuim)zepen en toiletpapier.</t>
  </si>
  <si>
    <t xml:space="preserve">Aanbesteding schoonmaak </t>
  </si>
  <si>
    <t xml:space="preserve">Schoonmaak </t>
  </si>
  <si>
    <t>Inschrijver dient enkel de gele cellen in te vullen</t>
  </si>
  <si>
    <t>Er kunnen geen rechten worden ontleend aan de aantallen.</t>
  </si>
  <si>
    <t>Omschrijving</t>
  </si>
  <si>
    <t>Prijs inschrijver</t>
  </si>
  <si>
    <t>Totaalprijs</t>
  </si>
  <si>
    <t xml:space="preserve">Sanitaire artikelen </t>
  </si>
  <si>
    <t>aanbesteding schoonmaak</t>
  </si>
  <si>
    <t>Specificaties per locatie</t>
  </si>
  <si>
    <t>Bij sommige locaties vallen de santaire ruimten onder de algemene ruimten die voor rekening zijn van de verhuurder. 
Deze sanitaire voorzieningen zijn dan ook niet meegenomen in dit overzicht.</t>
  </si>
  <si>
    <t xml:space="preserve">merk </t>
  </si>
  <si>
    <t xml:space="preserve">Wierdensestraat 23, 7607 23 Almelo </t>
  </si>
  <si>
    <t>zeepautomaat</t>
  </si>
  <si>
    <t>Quakts Line</t>
  </si>
  <si>
    <t>luchtverfrisser</t>
  </si>
  <si>
    <t>toiletrolautomaat</t>
  </si>
  <si>
    <t>vouwhanddoekautomaat (papier)</t>
  </si>
  <si>
    <t>Randstad 20 27, 1314 BC Almere</t>
  </si>
  <si>
    <t>CWS</t>
  </si>
  <si>
    <t xml:space="preserve">toiletbrilreiniger </t>
  </si>
  <si>
    <t xml:space="preserve">damesverbandcontainer </t>
  </si>
  <si>
    <t>Raoul Wallenbergplein 25, 2404 ND Alphen aan den Rijn</t>
  </si>
  <si>
    <t>Swiss Hygiene</t>
  </si>
  <si>
    <t>merkloos</t>
  </si>
  <si>
    <t xml:space="preserve">toiletrolautomaat </t>
  </si>
  <si>
    <t>damesverbandcontainer</t>
  </si>
  <si>
    <t xml:space="preserve">Piet Mondriaanlaan 4, 3812 GV Amersfoort </t>
  </si>
  <si>
    <t xml:space="preserve">sanitaire voorzieningen niet van toepassing </t>
  </si>
  <si>
    <t>Tork</t>
  </si>
  <si>
    <t xml:space="preserve">rolhanddoekpapier </t>
  </si>
  <si>
    <t>Mercatorweg 28, 6827 DC Arnhem</t>
  </si>
  <si>
    <t xml:space="preserve">Kimberley Clark </t>
  </si>
  <si>
    <t>damsverbandcontainer</t>
  </si>
  <si>
    <t>Moderna</t>
  </si>
  <si>
    <t>afvalbakken</t>
  </si>
  <si>
    <t>Ecolab</t>
  </si>
  <si>
    <t xml:space="preserve">Exclusiva </t>
  </si>
  <si>
    <t>toiletborstels</t>
  </si>
  <si>
    <t>sanitaire voorzieningen niet van toepassing</t>
  </si>
  <si>
    <t>Hugo de Grootlaan 41, 4223 LB Den Bosch</t>
  </si>
  <si>
    <t>rolhanddoekautomaat</t>
  </si>
  <si>
    <t>Quality Services</t>
  </si>
  <si>
    <t>Comtesse</t>
  </si>
  <si>
    <t>EuroSelect</t>
  </si>
  <si>
    <t>CVS</t>
  </si>
  <si>
    <t>Santino</t>
  </si>
  <si>
    <t xml:space="preserve">Santino </t>
  </si>
  <si>
    <t>damesverbandcontainers</t>
  </si>
  <si>
    <t xml:space="preserve">Diakenhuisweg 9, 2033 AP Haarlem </t>
  </si>
  <si>
    <t>Clean Clever</t>
  </si>
  <si>
    <t>toiletbrilreiniger</t>
  </si>
  <si>
    <t>tork rol</t>
  </si>
  <si>
    <t>handzeeppompjes los</t>
  </si>
  <si>
    <t>Boma</t>
  </si>
  <si>
    <t>Westblaak 136, 3012 KM Rotterdam</t>
  </si>
  <si>
    <t>SaniQ</t>
  </si>
  <si>
    <t>toiletrolautomaat dubbel</t>
  </si>
  <si>
    <t>Burgemeester Dijckmeesterweg 12a, 7201 AL Zuthphen</t>
  </si>
  <si>
    <t>rolhanddoekautomaat (papier)</t>
  </si>
  <si>
    <t>Kimberley Clark</t>
  </si>
  <si>
    <t>nvt</t>
  </si>
  <si>
    <t>papier handdoekjesautomaat</t>
  </si>
  <si>
    <t>Leverline</t>
  </si>
  <si>
    <t>totaal zeepautomaat:</t>
  </si>
  <si>
    <t>totaal luchtverfrisser:</t>
  </si>
  <si>
    <t>totaal toiletrolautomaat enkel:</t>
  </si>
  <si>
    <t>totaal toiletrolautomaat dubbel:</t>
  </si>
  <si>
    <t>totaal vouwhanddoekautomaat (papier):</t>
  </si>
  <si>
    <t>totaal torkrol:</t>
  </si>
  <si>
    <t>totaal papier handdoekjesautomaat:</t>
  </si>
  <si>
    <t>totaal toiletbrilreiniger:</t>
  </si>
  <si>
    <t>totaal damesverbandcontainer:</t>
  </si>
  <si>
    <t>totaal rolhanddoekautomaat:</t>
  </si>
  <si>
    <t>totaal afvalbakken:</t>
  </si>
  <si>
    <t>totaal toiletborstels:</t>
  </si>
  <si>
    <t>Raambekleding (op afroep)</t>
  </si>
  <si>
    <t>Raambekleding per keer (op afroep)</t>
  </si>
  <si>
    <t>Totaal m2 raambekleding</t>
  </si>
  <si>
    <t xml:space="preserve">*let op: dit is de eerste jaren minder, omdat het contract met de huidige leverancier op de hoofdlocatie in Utrecht nog loopt. </t>
  </si>
  <si>
    <t>Aantal bureaus *</t>
  </si>
  <si>
    <r>
      <t xml:space="preserve">Totaalprijs sanitaire artikelen </t>
    </r>
    <r>
      <rPr>
        <b/>
        <sz val="10"/>
        <rFont val="Opel Sans"/>
      </rPr>
      <t>per jaar</t>
    </r>
  </si>
  <si>
    <t>Prijs per bureau per jaar</t>
  </si>
  <si>
    <t xml:space="preserve">Factor </t>
  </si>
  <si>
    <t xml:space="preserve">Gecorrigeerde norm </t>
  </si>
  <si>
    <t>norm (uur/m2/jaar) bij frequentie 156 per jaar</t>
  </si>
  <si>
    <t>norm (uur/m2/jaar) bij frequentie 255 per jaar (geldt alleen voor locatie Utrecht)</t>
  </si>
  <si>
    <t>- Het maximale uurtarief voor reguliere schoonmaak bedraagt €36,13 inclusief btw (= €29,86 exclusief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</si>
</sst>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0.00000000"/>
    <numFmt numFmtId="166" formatCode="&quot;€&quot;\ #,##0.00_-"/>
    <numFmt numFmtId="167" formatCode="0.000000"/>
  </numFmts>
  <fonts count="45">
    <font>
      <sz val="10"/>
      <name val="Opel Sans"/>
    </font>
    <font>
      <sz val="10"/>
      <name val="Opel Sans"/>
    </font>
    <font>
      <sz val="10"/>
      <color indexed="8"/>
      <name val="Arial"/>
      <family val="2"/>
    </font>
    <font>
      <sz val="12"/>
      <color indexed="8"/>
      <name val="Arial"/>
      <family val="2"/>
    </font>
    <font>
      <sz val="6"/>
      <name val="Arial"/>
      <family val="2"/>
    </font>
    <font>
      <b/>
      <sz val="6"/>
      <name val="Arial"/>
      <family val="2"/>
    </font>
    <font>
      <sz val="6"/>
      <name val="Opel Sans"/>
      <family val="2"/>
    </font>
    <font>
      <b/>
      <sz val="6"/>
      <color indexed="8"/>
      <name val="Arial"/>
      <family val="2"/>
    </font>
    <font>
      <sz val="6"/>
      <name val="Arial"/>
      <family val="2"/>
    </font>
    <font>
      <b/>
      <sz val="10"/>
      <name val="Opel Sans"/>
      <family val="2"/>
    </font>
    <font>
      <b/>
      <sz val="6"/>
      <name val="Opel Sans"/>
      <family val="2"/>
    </font>
    <font>
      <sz val="10"/>
      <name val="Arial"/>
      <family val="2"/>
    </font>
    <font>
      <b/>
      <sz val="12"/>
      <name val="Opel Sans"/>
      <family val="2"/>
    </font>
    <font>
      <b/>
      <sz val="20"/>
      <name val="Opel Sans"/>
      <family val="2"/>
    </font>
    <font>
      <b/>
      <sz val="14"/>
      <name val="Opel Sans"/>
      <family val="2"/>
    </font>
    <font>
      <sz val="12"/>
      <name val="Opel Sans"/>
      <family val="2"/>
    </font>
    <font>
      <sz val="12"/>
      <name val="Arial"/>
      <family val="2"/>
    </font>
    <font>
      <b/>
      <sz val="8"/>
      <color indexed="8"/>
      <name val="Arial"/>
      <family val="2"/>
    </font>
    <font>
      <sz val="10"/>
      <name val="Opel Sans"/>
      <family val="2"/>
    </font>
    <font>
      <b/>
      <sz val="8"/>
      <name val="Opel Sans"/>
      <family val="2"/>
    </font>
    <font>
      <b/>
      <sz val="10"/>
      <color indexed="8"/>
      <name val="Arial"/>
      <family val="2"/>
    </font>
    <font>
      <sz val="8"/>
      <name val="Arial"/>
      <family val="2"/>
    </font>
    <font>
      <b/>
      <sz val="10"/>
      <name val="Arial"/>
      <family val="2"/>
    </font>
    <font>
      <sz val="8"/>
      <color indexed="8"/>
      <name val="Arial"/>
      <family val="2"/>
    </font>
    <font>
      <b/>
      <sz val="10"/>
      <name val="Opel Sans"/>
      <family val="2"/>
    </font>
    <font>
      <b/>
      <u/>
      <sz val="12"/>
      <color indexed="18"/>
      <name val="Arial"/>
      <family val="2"/>
    </font>
    <font>
      <b/>
      <i/>
      <sz val="11"/>
      <color indexed="56"/>
      <name val="Arial"/>
      <family val="2"/>
    </font>
    <font>
      <b/>
      <sz val="16"/>
      <name val="Arial"/>
      <family val="2"/>
    </font>
    <font>
      <b/>
      <sz val="20"/>
      <color indexed="8"/>
      <name val="Arial"/>
      <family val="2"/>
    </font>
    <font>
      <sz val="8"/>
      <color indexed="81"/>
      <name val="Tahoma"/>
      <family val="2"/>
    </font>
    <font>
      <b/>
      <sz val="8"/>
      <color indexed="81"/>
      <name val="Tahoma"/>
      <family val="2"/>
    </font>
    <font>
      <b/>
      <sz val="10"/>
      <color indexed="9"/>
      <name val="Opel Sans"/>
      <family val="2"/>
    </font>
    <font>
      <b/>
      <sz val="8"/>
      <name val="Arial"/>
      <family val="2"/>
    </font>
    <font>
      <sz val="10"/>
      <name val="Calibri"/>
      <family val="2"/>
    </font>
    <font>
      <b/>
      <sz val="10"/>
      <name val="Opel Sans"/>
    </font>
    <font>
      <sz val="11"/>
      <color theme="1"/>
      <name val="Calibri"/>
      <family val="2"/>
      <scheme val="minor"/>
    </font>
    <font>
      <sz val="11"/>
      <name val="Calibri"/>
      <family val="2"/>
      <scheme val="minor"/>
    </font>
    <font>
      <i/>
      <sz val="11"/>
      <name val="Calibri"/>
      <family val="2"/>
      <scheme val="minor"/>
    </font>
    <font>
      <b/>
      <sz val="11"/>
      <name val="Calibri"/>
      <family val="2"/>
      <scheme val="minor"/>
    </font>
    <font>
      <b/>
      <sz val="11"/>
      <color theme="1"/>
      <name val="Calibri"/>
      <family val="2"/>
      <scheme val="minor"/>
    </font>
    <font>
      <sz val="11"/>
      <color rgb="FFFF0000"/>
      <name val="Calibri"/>
      <family val="2"/>
      <scheme val="minor"/>
    </font>
    <font>
      <sz val="10"/>
      <color rgb="FFFF0000"/>
      <name val="Opel Sans"/>
    </font>
    <font>
      <sz val="9.5"/>
      <name val="Open Sans Light"/>
      <family val="2"/>
    </font>
    <font>
      <b/>
      <sz val="9"/>
      <color rgb="FFFFFFFF"/>
      <name val="Arial"/>
      <family val="2"/>
    </font>
    <font>
      <i/>
      <sz val="11"/>
      <color theme="1"/>
      <name val="Calibri"/>
      <family val="2"/>
      <scheme val="minor"/>
    </font>
  </fonts>
  <fills count="12">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22"/>
        <bgColor indexed="8"/>
      </patternFill>
    </fill>
    <fill>
      <patternFill patternType="solid">
        <fgColor indexed="47"/>
        <bgColor indexed="64"/>
      </patternFill>
    </fill>
    <fill>
      <patternFill patternType="solid">
        <fgColor indexed="41"/>
        <bgColor indexed="64"/>
      </patternFill>
    </fill>
    <fill>
      <patternFill patternType="solid">
        <fgColor indexed="43"/>
        <bgColor indexed="64"/>
      </patternFill>
    </fill>
    <fill>
      <patternFill patternType="solid">
        <fgColor indexed="13"/>
        <bgColor indexed="64"/>
      </patternFill>
    </fill>
    <fill>
      <patternFill patternType="solid">
        <fgColor indexed="43"/>
        <bgColor indexed="8"/>
      </patternFill>
    </fill>
    <fill>
      <patternFill patternType="solid">
        <fgColor theme="3" tint="0.59999389629810485"/>
        <bgColor indexed="64"/>
      </patternFill>
    </fill>
    <fill>
      <patternFill patternType="solid">
        <fgColor rgb="FFFFFF00"/>
        <bgColor indexed="64"/>
      </patternFill>
    </fill>
  </fills>
  <borders count="4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bottom style="medium">
        <color indexed="64"/>
      </bottom>
      <diagonal/>
    </border>
  </borders>
  <cellStyleXfs count="5">
    <xf numFmtId="0" fontId="0" fillId="0" borderId="0"/>
    <xf numFmtId="0" fontId="35" fillId="0" borderId="0"/>
    <xf numFmtId="0" fontId="2" fillId="0" borderId="0"/>
    <xf numFmtId="0" fontId="2" fillId="0" borderId="0"/>
    <xf numFmtId="44" fontId="1" fillId="0" borderId="0" applyFont="0" applyFill="0" applyBorder="0" applyAlignment="0" applyProtection="0"/>
  </cellStyleXfs>
  <cellXfs count="334">
    <xf numFmtId="0" fontId="0" fillId="0" borderId="0" xfId="0"/>
    <xf numFmtId="0" fontId="4" fillId="2" borderId="1" xfId="3" applyFont="1" applyFill="1" applyBorder="1" applyAlignment="1" applyProtection="1">
      <alignment horizontal="center"/>
      <protection locked="0"/>
    </xf>
    <xf numFmtId="4" fontId="0" fillId="3" borderId="0" xfId="0" applyNumberFormat="1" applyFill="1"/>
    <xf numFmtId="4" fontId="0" fillId="3" borderId="0" xfId="0" applyNumberFormat="1" applyFill="1" applyBorder="1" applyAlignment="1">
      <alignment horizontal="center"/>
    </xf>
    <xf numFmtId="0" fontId="0" fillId="3" borderId="0" xfId="0" applyFill="1"/>
    <xf numFmtId="4" fontId="13" fillId="3" borderId="0" xfId="0" applyNumberFormat="1" applyFont="1" applyFill="1" applyBorder="1" applyAlignment="1">
      <alignment horizontal="left"/>
    </xf>
    <xf numFmtId="0" fontId="20" fillId="4" borderId="2" xfId="2" applyFont="1" applyFill="1" applyBorder="1" applyAlignment="1">
      <alignment horizontal="left"/>
    </xf>
    <xf numFmtId="0" fontId="18" fillId="3" borderId="0" xfId="0" applyFont="1" applyFill="1"/>
    <xf numFmtId="4" fontId="1" fillId="3" borderId="0" xfId="0" applyNumberFormat="1" applyFont="1" applyFill="1"/>
    <xf numFmtId="0" fontId="1" fillId="3" borderId="0" xfId="0" applyFont="1" applyFill="1"/>
    <xf numFmtId="0" fontId="24" fillId="0" borderId="2" xfId="0" applyFont="1" applyBorder="1" applyAlignment="1">
      <alignment horizontal="center"/>
    </xf>
    <xf numFmtId="0" fontId="24" fillId="0" borderId="2" xfId="0" applyFont="1" applyFill="1" applyBorder="1" applyAlignment="1">
      <alignment horizontal="center"/>
    </xf>
    <xf numFmtId="0" fontId="0" fillId="0" borderId="0" xfId="0" applyFill="1"/>
    <xf numFmtId="0" fontId="24" fillId="0" borderId="2" xfId="0" applyFont="1" applyBorder="1" applyAlignment="1">
      <alignment horizontal="center" vertical="center"/>
    </xf>
    <xf numFmtId="0" fontId="24" fillId="0" borderId="3" xfId="0" applyFont="1" applyBorder="1" applyAlignment="1">
      <alignment horizontal="center"/>
    </xf>
    <xf numFmtId="3" fontId="11" fillId="0" borderId="2" xfId="3" applyNumberFormat="1" applyFont="1" applyFill="1" applyBorder="1" applyAlignment="1" applyProtection="1">
      <alignment horizontal="center"/>
      <protection locked="0"/>
    </xf>
    <xf numFmtId="0" fontId="24" fillId="0" borderId="1" xfId="0" applyFont="1" applyFill="1" applyBorder="1" applyAlignment="1">
      <alignment horizontal="center"/>
    </xf>
    <xf numFmtId="0" fontId="0" fillId="0" borderId="2" xfId="0" applyFill="1" applyBorder="1"/>
    <xf numFmtId="0" fontId="8" fillId="0" borderId="2" xfId="2" applyFont="1" applyFill="1" applyBorder="1" applyAlignment="1" applyProtection="1">
      <alignment horizontal="center" vertical="center"/>
      <protection locked="0"/>
    </xf>
    <xf numFmtId="0" fontId="1" fillId="0" borderId="0" xfId="0" applyFont="1" applyFill="1"/>
    <xf numFmtId="0" fontId="24" fillId="0" borderId="3" xfId="0" applyFont="1" applyFill="1" applyBorder="1" applyAlignment="1">
      <alignment horizontal="center"/>
    </xf>
    <xf numFmtId="0" fontId="21" fillId="0" borderId="4" xfId="0" applyFont="1" applyBorder="1" applyAlignment="1">
      <alignment horizontal="left" vertical="top" wrapText="1" indent="1"/>
    </xf>
    <xf numFmtId="0" fontId="4" fillId="0" borderId="5" xfId="0" applyFont="1" applyFill="1" applyBorder="1"/>
    <xf numFmtId="0" fontId="4" fillId="0" borderId="6" xfId="2" applyNumberFormat="1" applyFont="1" applyFill="1" applyBorder="1" applyAlignment="1" applyProtection="1">
      <alignment horizontal="center" vertical="center"/>
      <protection locked="0"/>
    </xf>
    <xf numFmtId="0" fontId="8" fillId="0" borderId="6" xfId="2" applyFont="1" applyFill="1" applyBorder="1" applyAlignment="1" applyProtection="1">
      <alignment horizontal="center" vertical="center"/>
      <protection locked="0"/>
    </xf>
    <xf numFmtId="0" fontId="4" fillId="0" borderId="7" xfId="0" applyFont="1" applyFill="1" applyBorder="1"/>
    <xf numFmtId="0" fontId="6" fillId="0" borderId="8" xfId="0" applyFont="1" applyFill="1" applyBorder="1"/>
    <xf numFmtId="0" fontId="17" fillId="0" borderId="9" xfId="0" applyFont="1" applyBorder="1" applyAlignment="1">
      <alignment horizontal="left" vertical="top" wrapText="1" indent="1"/>
    </xf>
    <xf numFmtId="0" fontId="11" fillId="0" borderId="10" xfId="0" applyFont="1" applyBorder="1"/>
    <xf numFmtId="0" fontId="11" fillId="0" borderId="11" xfId="0" applyFont="1" applyBorder="1"/>
    <xf numFmtId="0" fontId="6" fillId="0" borderId="12" xfId="0" applyFont="1" applyFill="1" applyBorder="1"/>
    <xf numFmtId="0" fontId="5" fillId="0" borderId="13" xfId="0" applyFont="1" applyFill="1" applyBorder="1"/>
    <xf numFmtId="0" fontId="20" fillId="4" borderId="2" xfId="2" applyFont="1" applyFill="1" applyBorder="1" applyAlignment="1">
      <alignment horizontal="center" wrapText="1"/>
    </xf>
    <xf numFmtId="0" fontId="11" fillId="0" borderId="10" xfId="0" applyFont="1" applyFill="1" applyBorder="1"/>
    <xf numFmtId="0" fontId="11" fillId="0" borderId="11" xfId="0" applyFont="1" applyFill="1" applyBorder="1"/>
    <xf numFmtId="0" fontId="17" fillId="0" borderId="14" xfId="0" applyFont="1" applyBorder="1" applyAlignment="1">
      <alignment horizontal="left" vertical="top" wrapText="1" indent="1"/>
    </xf>
    <xf numFmtId="0" fontId="8" fillId="0" borderId="3" xfId="2" applyFont="1" applyFill="1" applyBorder="1" applyAlignment="1" applyProtection="1">
      <alignment horizontal="center" vertical="center"/>
      <protection locked="0"/>
    </xf>
    <xf numFmtId="0" fontId="25" fillId="5" borderId="15" xfId="0" applyFont="1" applyFill="1" applyBorder="1" applyAlignment="1">
      <alignment horizontal="left"/>
    </xf>
    <xf numFmtId="0" fontId="11" fillId="5" borderId="16" xfId="3" applyNumberFormat="1" applyFont="1" applyFill="1" applyBorder="1" applyAlignment="1" applyProtection="1">
      <alignment horizontal="center"/>
      <protection locked="0"/>
    </xf>
    <xf numFmtId="3" fontId="11" fillId="6" borderId="16" xfId="3" applyNumberFormat="1" applyFont="1" applyFill="1" applyBorder="1" applyAlignment="1" applyProtection="1">
      <alignment horizontal="center"/>
      <protection locked="0"/>
    </xf>
    <xf numFmtId="0" fontId="8" fillId="0" borderId="1" xfId="2" applyFont="1" applyFill="1" applyBorder="1" applyAlignment="1" applyProtection="1">
      <alignment horizontal="center" vertical="center"/>
      <protection locked="0"/>
    </xf>
    <xf numFmtId="0" fontId="21" fillId="0" borderId="11" xfId="0" applyFont="1" applyBorder="1" applyAlignment="1">
      <alignment horizontal="left" vertical="top" wrapText="1" indent="1"/>
    </xf>
    <xf numFmtId="0" fontId="21" fillId="2" borderId="17" xfId="0" applyFont="1" applyFill="1" applyBorder="1" applyAlignment="1">
      <alignment horizontal="left" vertical="top" wrapText="1" indent="1"/>
    </xf>
    <xf numFmtId="0" fontId="25" fillId="5" borderId="18" xfId="0" applyFont="1" applyFill="1" applyBorder="1" applyAlignment="1">
      <alignment horizontal="left"/>
    </xf>
    <xf numFmtId="0" fontId="17" fillId="0" borderId="19" xfId="0" applyFont="1" applyFill="1" applyBorder="1" applyAlignment="1">
      <alignment horizontal="left" vertical="top" wrapText="1" indent="1"/>
    </xf>
    <xf numFmtId="0" fontId="21" fillId="0" borderId="20" xfId="0" applyFont="1" applyFill="1" applyBorder="1" applyAlignment="1">
      <alignment horizontal="left" vertical="top" wrapText="1" indent="1"/>
    </xf>
    <xf numFmtId="0" fontId="11" fillId="0" borderId="19" xfId="0" applyFont="1" applyFill="1" applyBorder="1" applyAlignment="1">
      <alignment vertical="top" wrapText="1"/>
    </xf>
    <xf numFmtId="3" fontId="11" fillId="0" borderId="3" xfId="3" applyNumberFormat="1" applyFont="1" applyFill="1" applyBorder="1" applyAlignment="1" applyProtection="1">
      <alignment horizontal="center"/>
      <protection locked="0"/>
    </xf>
    <xf numFmtId="4" fontId="13" fillId="3" borderId="21" xfId="0" applyNumberFormat="1" applyFont="1" applyFill="1" applyBorder="1" applyAlignment="1"/>
    <xf numFmtId="0" fontId="19" fillId="0" borderId="22" xfId="0" applyFont="1" applyBorder="1" applyAlignment="1">
      <alignment wrapText="1"/>
    </xf>
    <xf numFmtId="0" fontId="3" fillId="0" borderId="0" xfId="2" applyFont="1" applyFill="1" applyBorder="1" applyAlignment="1">
      <alignment vertical="top" wrapText="1"/>
    </xf>
    <xf numFmtId="0" fontId="3" fillId="0" borderId="23" xfId="2" applyFont="1" applyFill="1" applyBorder="1" applyAlignment="1">
      <alignment vertical="top" wrapText="1"/>
    </xf>
    <xf numFmtId="2" fontId="20" fillId="5" borderId="24" xfId="2" applyNumberFormat="1" applyFont="1" applyFill="1" applyBorder="1" applyAlignment="1">
      <alignment horizontal="center"/>
    </xf>
    <xf numFmtId="2" fontId="21" fillId="2" borderId="25" xfId="0" applyNumberFormat="1" applyFont="1" applyFill="1" applyBorder="1" applyAlignment="1">
      <alignment horizontal="left" vertical="top" wrapText="1" indent="1"/>
    </xf>
    <xf numFmtId="2" fontId="21" fillId="0" borderId="26" xfId="0" applyNumberFormat="1" applyFont="1" applyFill="1" applyBorder="1" applyAlignment="1">
      <alignment horizontal="left" vertical="top" wrapText="1" indent="1"/>
    </xf>
    <xf numFmtId="2" fontId="21" fillId="2" borderId="17" xfId="0" applyNumberFormat="1" applyFont="1" applyFill="1" applyBorder="1" applyAlignment="1">
      <alignment horizontal="left" vertical="top" wrapText="1" indent="1"/>
    </xf>
    <xf numFmtId="0" fontId="10" fillId="0" borderId="27" xfId="0" applyFont="1" applyBorder="1" applyAlignment="1">
      <alignment wrapText="1"/>
    </xf>
    <xf numFmtId="0" fontId="7" fillId="4" borderId="6" xfId="2" applyFont="1" applyFill="1" applyBorder="1" applyAlignment="1">
      <alignment horizontal="left"/>
    </xf>
    <xf numFmtId="0" fontId="7" fillId="4" borderId="28" xfId="2" applyFont="1" applyFill="1" applyBorder="1" applyAlignment="1">
      <alignment horizontal="left"/>
    </xf>
    <xf numFmtId="0" fontId="11" fillId="2" borderId="28" xfId="3" applyFont="1" applyFill="1" applyBorder="1" applyAlignment="1" applyProtection="1">
      <alignment horizontal="center"/>
      <protection locked="0"/>
    </xf>
    <xf numFmtId="0" fontId="4" fillId="2" borderId="6" xfId="3" applyFont="1" applyFill="1" applyBorder="1" applyAlignment="1" applyProtection="1">
      <alignment horizontal="center"/>
      <protection locked="0"/>
    </xf>
    <xf numFmtId="0" fontId="11" fillId="2" borderId="1" xfId="3" applyFont="1" applyFill="1" applyBorder="1" applyAlignment="1" applyProtection="1">
      <alignment horizontal="center" textRotation="90"/>
      <protection locked="0"/>
    </xf>
    <xf numFmtId="0" fontId="11" fillId="2" borderId="3" xfId="3" applyFont="1" applyFill="1" applyBorder="1" applyAlignment="1" applyProtection="1">
      <alignment horizontal="center" textRotation="90"/>
      <protection locked="0"/>
    </xf>
    <xf numFmtId="0" fontId="9" fillId="0" borderId="3" xfId="0" applyFont="1" applyBorder="1" applyAlignment="1">
      <alignment horizontal="center"/>
    </xf>
    <xf numFmtId="0" fontId="9" fillId="0" borderId="2" xfId="0" applyFont="1" applyBorder="1" applyAlignment="1">
      <alignment horizontal="center"/>
    </xf>
    <xf numFmtId="0" fontId="9" fillId="0" borderId="2" xfId="0" applyFont="1" applyFill="1" applyBorder="1" applyAlignment="1">
      <alignment horizontal="center"/>
    </xf>
    <xf numFmtId="164" fontId="0" fillId="3" borderId="0" xfId="0" applyNumberFormat="1" applyFill="1"/>
    <xf numFmtId="164" fontId="1" fillId="3" borderId="0" xfId="0" applyNumberFormat="1" applyFont="1" applyFill="1"/>
    <xf numFmtId="164" fontId="22" fillId="2" borderId="1" xfId="3" applyNumberFormat="1" applyFont="1" applyFill="1" applyBorder="1" applyAlignment="1" applyProtection="1">
      <alignment horizontal="center" vertical="center" wrapText="1"/>
      <protection locked="0"/>
    </xf>
    <xf numFmtId="164" fontId="22" fillId="2" borderId="2" xfId="0" applyNumberFormat="1" applyFont="1" applyFill="1" applyBorder="1" applyAlignment="1">
      <alignment horizontal="center" vertical="center" wrapText="1"/>
    </xf>
    <xf numFmtId="164" fontId="5" fillId="2" borderId="6" xfId="3" applyNumberFormat="1" applyFont="1" applyFill="1" applyBorder="1" applyAlignment="1" applyProtection="1">
      <alignment vertical="center" wrapText="1"/>
      <protection locked="0"/>
    </xf>
    <xf numFmtId="164" fontId="4" fillId="2" borderId="6" xfId="3" applyNumberFormat="1" applyFont="1" applyFill="1" applyBorder="1" applyAlignment="1" applyProtection="1">
      <alignment vertical="center" wrapText="1"/>
      <protection locked="0"/>
    </xf>
    <xf numFmtId="164" fontId="9" fillId="2" borderId="6" xfId="0" applyNumberFormat="1" applyFont="1" applyFill="1" applyBorder="1" applyAlignment="1">
      <alignment vertical="center" wrapText="1"/>
    </xf>
    <xf numFmtId="164" fontId="11" fillId="7" borderId="16" xfId="0" applyNumberFormat="1" applyFont="1" applyFill="1" applyBorder="1" applyAlignment="1">
      <alignment horizontal="center"/>
    </xf>
    <xf numFmtId="164" fontId="22" fillId="5" borderId="16" xfId="0" applyNumberFormat="1" applyFont="1" applyFill="1" applyBorder="1" applyAlignment="1">
      <alignment horizontal="center"/>
    </xf>
    <xf numFmtId="164" fontId="22" fillId="5" borderId="18" xfId="0" applyNumberFormat="1" applyFont="1" applyFill="1" applyBorder="1" applyAlignment="1">
      <alignment horizontal="center"/>
    </xf>
    <xf numFmtId="164" fontId="6" fillId="0" borderId="3" xfId="0" applyNumberFormat="1" applyFont="1" applyFill="1" applyBorder="1"/>
    <xf numFmtId="164" fontId="1" fillId="0" borderId="14" xfId="0" applyNumberFormat="1" applyFont="1" applyFill="1" applyBorder="1"/>
    <xf numFmtId="164" fontId="6" fillId="0" borderId="2" xfId="0" applyNumberFormat="1" applyFont="1" applyFill="1" applyBorder="1"/>
    <xf numFmtId="164" fontId="1" fillId="0" borderId="9" xfId="0" applyNumberFormat="1" applyFont="1" applyFill="1" applyBorder="1"/>
    <xf numFmtId="164" fontId="8" fillId="0" borderId="1" xfId="2" applyNumberFormat="1" applyFont="1" applyFill="1" applyBorder="1" applyAlignment="1" applyProtection="1">
      <alignment horizontal="center" vertical="center"/>
      <protection locked="0"/>
    </xf>
    <xf numFmtId="164" fontId="8" fillId="0" borderId="19" xfId="2" applyNumberFormat="1" applyFont="1" applyFill="1" applyBorder="1" applyAlignment="1" applyProtection="1">
      <alignment horizontal="center" vertical="center"/>
      <protection locked="0"/>
    </xf>
    <xf numFmtId="164" fontId="11" fillId="0" borderId="2" xfId="0" applyNumberFormat="1" applyFont="1" applyFill="1" applyBorder="1" applyAlignment="1">
      <alignment horizontal="center"/>
    </xf>
    <xf numFmtId="164" fontId="22" fillId="0" borderId="2" xfId="0" applyNumberFormat="1" applyFont="1" applyFill="1" applyBorder="1" applyAlignment="1">
      <alignment horizontal="center"/>
    </xf>
    <xf numFmtId="164" fontId="22" fillId="0" borderId="9" xfId="0" applyNumberFormat="1" applyFont="1" applyFill="1" applyBorder="1" applyAlignment="1">
      <alignment horizontal="center"/>
    </xf>
    <xf numFmtId="164" fontId="24" fillId="0" borderId="1" xfId="0" applyNumberFormat="1" applyFont="1" applyFill="1" applyBorder="1" applyAlignment="1">
      <alignment horizontal="center"/>
    </xf>
    <xf numFmtId="164" fontId="24" fillId="0" borderId="19" xfId="0" applyNumberFormat="1" applyFont="1" applyFill="1" applyBorder="1" applyAlignment="1">
      <alignment horizontal="center"/>
    </xf>
    <xf numFmtId="164" fontId="22" fillId="0" borderId="29" xfId="0" applyNumberFormat="1" applyFont="1" applyFill="1" applyBorder="1" applyAlignment="1">
      <alignment horizontal="center"/>
    </xf>
    <xf numFmtId="164" fontId="11" fillId="0" borderId="3" xfId="0" applyNumberFormat="1" applyFont="1" applyFill="1" applyBorder="1" applyAlignment="1">
      <alignment horizontal="center"/>
    </xf>
    <xf numFmtId="164" fontId="22" fillId="0" borderId="3" xfId="0" applyNumberFormat="1" applyFont="1" applyFill="1" applyBorder="1" applyAlignment="1">
      <alignment horizontal="center"/>
    </xf>
    <xf numFmtId="164" fontId="22" fillId="0" borderId="14" xfId="0" applyNumberFormat="1" applyFont="1" applyFill="1" applyBorder="1" applyAlignment="1">
      <alignment horizontal="center"/>
    </xf>
    <xf numFmtId="164" fontId="6" fillId="0" borderId="6" xfId="0" applyNumberFormat="1" applyFont="1" applyFill="1" applyBorder="1"/>
    <xf numFmtId="164" fontId="1" fillId="0" borderId="13" xfId="0" applyNumberFormat="1" applyFont="1" applyFill="1" applyBorder="1"/>
    <xf numFmtId="164" fontId="15" fillId="2" borderId="6" xfId="0" applyNumberFormat="1" applyFont="1" applyFill="1" applyBorder="1" applyAlignment="1">
      <alignment horizontal="center"/>
    </xf>
    <xf numFmtId="164" fontId="12" fillId="2" borderId="13" xfId="0" applyNumberFormat="1" applyFont="1" applyFill="1" applyBorder="1"/>
    <xf numFmtId="0" fontId="17" fillId="0" borderId="19" xfId="0" applyFont="1" applyBorder="1" applyAlignment="1">
      <alignment horizontal="left" vertical="top" wrapText="1" indent="1"/>
    </xf>
    <xf numFmtId="2" fontId="21" fillId="2" borderId="26" xfId="0" applyNumberFormat="1" applyFont="1" applyFill="1" applyBorder="1" applyAlignment="1">
      <alignment horizontal="left" vertical="top" wrapText="1" indent="1"/>
    </xf>
    <xf numFmtId="0" fontId="24" fillId="0" borderId="1" xfId="0" applyFont="1" applyBorder="1" applyAlignment="1">
      <alignment horizontal="center"/>
    </xf>
    <xf numFmtId="164" fontId="6" fillId="0" borderId="1" xfId="0" applyNumberFormat="1" applyFont="1" applyFill="1" applyBorder="1"/>
    <xf numFmtId="164" fontId="1" fillId="0" borderId="19" xfId="0" applyNumberFormat="1" applyFont="1" applyFill="1" applyBorder="1"/>
    <xf numFmtId="49" fontId="14" fillId="7" borderId="0" xfId="0" applyNumberFormat="1" applyFont="1" applyFill="1" applyBorder="1" applyAlignment="1">
      <alignment horizontal="left"/>
    </xf>
    <xf numFmtId="4" fontId="13" fillId="7" borderId="0" xfId="0" applyNumberFormat="1" applyFont="1" applyFill="1" applyBorder="1" applyAlignment="1">
      <alignment horizontal="left"/>
    </xf>
    <xf numFmtId="0" fontId="25" fillId="5" borderId="15" xfId="0" applyFont="1" applyFill="1" applyBorder="1" applyAlignment="1" applyProtection="1">
      <alignment horizontal="left"/>
    </xf>
    <xf numFmtId="0" fontId="25" fillId="5" borderId="18" xfId="0" applyFont="1" applyFill="1" applyBorder="1" applyAlignment="1" applyProtection="1">
      <alignment horizontal="left"/>
    </xf>
    <xf numFmtId="4" fontId="20" fillId="5" borderId="24" xfId="2" applyNumberFormat="1" applyFont="1" applyFill="1" applyBorder="1" applyAlignment="1" applyProtection="1">
      <alignment horizontal="center"/>
    </xf>
    <xf numFmtId="0" fontId="11" fillId="5" borderId="16" xfId="3" applyNumberFormat="1" applyFont="1" applyFill="1" applyBorder="1" applyAlignment="1" applyProtection="1">
      <alignment horizontal="center"/>
    </xf>
    <xf numFmtId="3" fontId="11" fillId="6" borderId="16" xfId="3" applyNumberFormat="1" applyFont="1" applyFill="1" applyBorder="1" applyAlignment="1" applyProtection="1">
      <alignment horizontal="center"/>
    </xf>
    <xf numFmtId="3" fontId="11" fillId="6" borderId="18" xfId="3" applyNumberFormat="1" applyFont="1" applyFill="1" applyBorder="1" applyAlignment="1" applyProtection="1">
      <alignment horizontal="center"/>
    </xf>
    <xf numFmtId="0" fontId="0" fillId="3" borderId="0" xfId="0" applyFill="1" applyProtection="1">
      <protection locked="0"/>
    </xf>
    <xf numFmtId="0" fontId="11" fillId="0" borderId="10" xfId="0" applyFont="1" applyBorder="1" applyProtection="1"/>
    <xf numFmtId="0" fontId="17" fillId="0" borderId="14" xfId="0" applyFont="1" applyBorder="1" applyAlignment="1" applyProtection="1">
      <alignment horizontal="left" vertical="top" wrapText="1" indent="1"/>
    </xf>
    <xf numFmtId="0" fontId="21" fillId="0" borderId="11" xfId="0" applyFont="1" applyBorder="1" applyAlignment="1" applyProtection="1">
      <alignment horizontal="left" vertical="top" wrapText="1" indent="1"/>
    </xf>
    <xf numFmtId="4" fontId="21" fillId="2" borderId="17" xfId="0" applyNumberFormat="1" applyFont="1" applyFill="1" applyBorder="1" applyAlignment="1" applyProtection="1">
      <alignment horizontal="left" vertical="top" wrapText="1" indent="1"/>
    </xf>
    <xf numFmtId="0" fontId="24" fillId="0" borderId="3" xfId="0" applyFont="1" applyBorder="1" applyAlignment="1" applyProtection="1">
      <alignment horizontal="center"/>
    </xf>
    <xf numFmtId="0" fontId="11" fillId="0" borderId="3" xfId="2" applyFont="1" applyFill="1" applyBorder="1" applyAlignment="1" applyProtection="1">
      <alignment horizontal="center" vertical="center"/>
    </xf>
    <xf numFmtId="0" fontId="11" fillId="0" borderId="14" xfId="2" applyFont="1" applyFill="1" applyBorder="1" applyAlignment="1" applyProtection="1">
      <alignment horizontal="center" vertical="center"/>
    </xf>
    <xf numFmtId="0" fontId="17" fillId="0" borderId="9" xfId="0" applyFont="1" applyBorder="1" applyAlignment="1" applyProtection="1">
      <alignment horizontal="left" vertical="top" wrapText="1" indent="1"/>
    </xf>
    <xf numFmtId="0" fontId="21" fillId="0" borderId="4" xfId="0" applyFont="1" applyBorder="1" applyAlignment="1" applyProtection="1">
      <alignment horizontal="left" vertical="top" wrapText="1" indent="1"/>
    </xf>
    <xf numFmtId="4" fontId="21" fillId="2" borderId="25" xfId="0" applyNumberFormat="1" applyFont="1" applyFill="1" applyBorder="1" applyAlignment="1" applyProtection="1">
      <alignment horizontal="left" vertical="top" wrapText="1" indent="1"/>
    </xf>
    <xf numFmtId="0" fontId="24" fillId="0" borderId="2" xfId="0" applyFont="1" applyBorder="1" applyAlignment="1" applyProtection="1">
      <alignment horizontal="center"/>
    </xf>
    <xf numFmtId="0" fontId="11" fillId="0" borderId="2" xfId="2" applyFont="1" applyFill="1" applyBorder="1" applyAlignment="1" applyProtection="1">
      <alignment horizontal="center" vertical="center"/>
    </xf>
    <xf numFmtId="0" fontId="11" fillId="0" borderId="9" xfId="2" applyFont="1" applyFill="1" applyBorder="1" applyAlignment="1" applyProtection="1">
      <alignment horizontal="center" vertical="center"/>
    </xf>
    <xf numFmtId="0" fontId="24" fillId="0" borderId="30" xfId="0" applyFont="1" applyFill="1" applyBorder="1" applyAlignment="1">
      <alignment horizontal="center"/>
    </xf>
    <xf numFmtId="0" fontId="17" fillId="0" borderId="31" xfId="0" applyFont="1" applyBorder="1" applyAlignment="1">
      <alignment horizontal="left" vertical="top" wrapText="1" indent="1"/>
    </xf>
    <xf numFmtId="0" fontId="21" fillId="0" borderId="10" xfId="0" applyFont="1" applyBorder="1" applyAlignment="1">
      <alignment horizontal="left" vertical="top" wrapText="1" indent="1"/>
    </xf>
    <xf numFmtId="2" fontId="21" fillId="2" borderId="22" xfId="0" applyNumberFormat="1" applyFont="1" applyFill="1" applyBorder="1" applyAlignment="1">
      <alignment horizontal="left" vertical="top" wrapText="1" indent="1"/>
    </xf>
    <xf numFmtId="0" fontId="24" fillId="0" borderId="30" xfId="0" applyFont="1" applyBorder="1" applyAlignment="1">
      <alignment horizontal="center"/>
    </xf>
    <xf numFmtId="0" fontId="8" fillId="0" borderId="30" xfId="2" applyFont="1" applyFill="1" applyBorder="1" applyAlignment="1" applyProtection="1">
      <alignment horizontal="center" vertical="center"/>
      <protection locked="0"/>
    </xf>
    <xf numFmtId="0" fontId="8" fillId="0" borderId="21" xfId="2" applyFont="1" applyFill="1" applyBorder="1" applyAlignment="1" applyProtection="1">
      <alignment horizontal="center" vertical="center"/>
      <protection locked="0"/>
    </xf>
    <xf numFmtId="164" fontId="6" fillId="0" borderId="0" xfId="0" applyNumberFormat="1" applyFont="1" applyFill="1" applyBorder="1"/>
    <xf numFmtId="164" fontId="1" fillId="0" borderId="0" xfId="0" applyNumberFormat="1" applyFont="1" applyFill="1" applyBorder="1"/>
    <xf numFmtId="0" fontId="17" fillId="0" borderId="32" xfId="0" applyFont="1" applyBorder="1" applyAlignment="1">
      <alignment horizontal="left" vertical="top" wrapText="1" indent="1"/>
    </xf>
    <xf numFmtId="0" fontId="0" fillId="0" borderId="30" xfId="0" applyFill="1" applyBorder="1"/>
    <xf numFmtId="164" fontId="6" fillId="0" borderId="30" xfId="0" applyNumberFormat="1" applyFont="1" applyFill="1" applyBorder="1"/>
    <xf numFmtId="164" fontId="1" fillId="0" borderId="31" xfId="0" applyNumberFormat="1" applyFont="1" applyFill="1" applyBorder="1"/>
    <xf numFmtId="4" fontId="11" fillId="6" borderId="2" xfId="3" applyNumberFormat="1" applyFont="1" applyFill="1" applyBorder="1" applyAlignment="1" applyProtection="1">
      <alignment horizontal="center"/>
      <protection locked="0"/>
    </xf>
    <xf numFmtId="0" fontId="31" fillId="0" borderId="2" xfId="0" applyFont="1" applyFill="1" applyBorder="1" applyAlignment="1" applyProtection="1">
      <alignment horizontal="center"/>
    </xf>
    <xf numFmtId="0" fontId="21" fillId="0" borderId="10" xfId="0" applyFont="1" applyBorder="1" applyAlignment="1" applyProtection="1">
      <alignment horizontal="left" vertical="top" wrapText="1" indent="1"/>
    </xf>
    <xf numFmtId="4" fontId="21" fillId="2" borderId="22" xfId="0" applyNumberFormat="1" applyFont="1" applyFill="1" applyBorder="1" applyAlignment="1" applyProtection="1">
      <alignment horizontal="left" vertical="top" wrapText="1" indent="1"/>
    </xf>
    <xf numFmtId="0" fontId="24" fillId="0" borderId="30" xfId="0" applyFont="1" applyBorder="1" applyAlignment="1" applyProtection="1">
      <alignment horizontal="center"/>
    </xf>
    <xf numFmtId="0" fontId="11" fillId="0" borderId="30" xfId="2" applyFont="1" applyFill="1" applyBorder="1" applyAlignment="1" applyProtection="1">
      <alignment horizontal="center" vertical="center"/>
    </xf>
    <xf numFmtId="0" fontId="17" fillId="0" borderId="31" xfId="0" applyFont="1" applyBorder="1" applyAlignment="1" applyProtection="1">
      <alignment horizontal="left" vertical="top" wrapText="1" indent="1"/>
    </xf>
    <xf numFmtId="0" fontId="11" fillId="0" borderId="31" xfId="2" applyFont="1" applyFill="1" applyBorder="1" applyAlignment="1" applyProtection="1">
      <alignment horizontal="center" vertical="center"/>
    </xf>
    <xf numFmtId="3" fontId="11" fillId="6" borderId="2" xfId="3" applyNumberFormat="1" applyFont="1" applyFill="1" applyBorder="1" applyAlignment="1" applyProtection="1">
      <alignment horizontal="center"/>
      <protection locked="0"/>
    </xf>
    <xf numFmtId="0" fontId="9" fillId="0" borderId="30" xfId="0" applyFont="1" applyFill="1" applyBorder="1" applyAlignment="1">
      <alignment horizontal="center"/>
    </xf>
    <xf numFmtId="0" fontId="9" fillId="0" borderId="2" xfId="0" applyFont="1" applyBorder="1" applyAlignment="1" applyProtection="1">
      <alignment horizontal="center"/>
    </xf>
    <xf numFmtId="0" fontId="9" fillId="0" borderId="3" xfId="0" applyFont="1" applyBorder="1" applyAlignment="1" applyProtection="1">
      <alignment horizontal="center"/>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164" fontId="9" fillId="0" borderId="19" xfId="0" applyNumberFormat="1" applyFont="1" applyFill="1" applyBorder="1" applyAlignment="1">
      <alignment horizontal="center"/>
    </xf>
    <xf numFmtId="0" fontId="4" fillId="0" borderId="3" xfId="2" applyFont="1" applyFill="1" applyBorder="1" applyAlignment="1" applyProtection="1">
      <alignment horizontal="center" vertical="center"/>
      <protection locked="0"/>
    </xf>
    <xf numFmtId="164" fontId="18" fillId="0" borderId="14" xfId="0" applyNumberFormat="1" applyFont="1" applyFill="1" applyBorder="1"/>
    <xf numFmtId="0" fontId="4" fillId="0" borderId="2" xfId="2" applyFont="1" applyFill="1" applyBorder="1" applyAlignment="1" applyProtection="1">
      <alignment horizontal="center" vertical="center"/>
      <protection locked="0"/>
    </xf>
    <xf numFmtId="164" fontId="18" fillId="0" borderId="9" xfId="0" applyNumberFormat="1" applyFont="1" applyFill="1" applyBorder="1"/>
    <xf numFmtId="0" fontId="9" fillId="0" borderId="2" xfId="0" applyFont="1" applyBorder="1" applyAlignment="1">
      <alignment horizontal="center" vertical="center"/>
    </xf>
    <xf numFmtId="164" fontId="18" fillId="0" borderId="2" xfId="0" applyNumberFormat="1" applyFont="1" applyFill="1" applyBorder="1"/>
    <xf numFmtId="164" fontId="18" fillId="0" borderId="3" xfId="0" applyNumberFormat="1" applyFont="1" applyFill="1" applyBorder="1"/>
    <xf numFmtId="164" fontId="18" fillId="0" borderId="29" xfId="0" applyNumberFormat="1" applyFont="1" applyFill="1" applyBorder="1"/>
    <xf numFmtId="0" fontId="9" fillId="0" borderId="3" xfId="0" applyFont="1" applyBorder="1" applyAlignment="1">
      <alignment horizontal="center" vertical="center"/>
    </xf>
    <xf numFmtId="0" fontId="9" fillId="0" borderId="30" xfId="0" applyFont="1" applyBorder="1" applyAlignment="1">
      <alignment horizontal="center"/>
    </xf>
    <xf numFmtId="0" fontId="4" fillId="0" borderId="30" xfId="2" applyFont="1" applyFill="1" applyBorder="1" applyAlignment="1" applyProtection="1">
      <alignment horizontal="center" vertical="center"/>
      <protection locked="0"/>
    </xf>
    <xf numFmtId="0" fontId="4" fillId="0" borderId="21" xfId="2" applyFont="1" applyFill="1" applyBorder="1" applyAlignment="1" applyProtection="1">
      <alignment horizontal="center" vertical="center"/>
      <protection locked="0"/>
    </xf>
    <xf numFmtId="164" fontId="18" fillId="0" borderId="0" xfId="0" applyNumberFormat="1" applyFont="1" applyFill="1" applyBorder="1"/>
    <xf numFmtId="0" fontId="25" fillId="5" borderId="33" xfId="0" applyFont="1" applyFill="1" applyBorder="1" applyAlignment="1">
      <alignment horizontal="left"/>
    </xf>
    <xf numFmtId="0" fontId="25" fillId="5" borderId="34" xfId="0" applyFont="1" applyFill="1" applyBorder="1" applyAlignment="1">
      <alignment horizontal="left"/>
    </xf>
    <xf numFmtId="0" fontId="11" fillId="0" borderId="20" xfId="0" applyFont="1" applyBorder="1"/>
    <xf numFmtId="0" fontId="36" fillId="0" borderId="0" xfId="0" applyFont="1"/>
    <xf numFmtId="14" fontId="36" fillId="0" borderId="2" xfId="0" applyNumberFormat="1" applyFont="1" applyBorder="1" applyAlignment="1">
      <alignment horizontal="left"/>
    </xf>
    <xf numFmtId="0" fontId="36" fillId="0" borderId="2" xfId="0" applyFont="1" applyBorder="1"/>
    <xf numFmtId="0" fontId="36" fillId="0" borderId="1" xfId="0" applyFont="1" applyBorder="1"/>
    <xf numFmtId="0" fontId="36" fillId="0" borderId="2" xfId="0" applyFont="1" applyBorder="1" applyAlignment="1">
      <alignment horizontal="left"/>
    </xf>
    <xf numFmtId="2" fontId="36" fillId="8" borderId="2" xfId="0" applyNumberFormat="1" applyFont="1" applyFill="1" applyBorder="1" applyProtection="1">
      <protection locked="0"/>
    </xf>
    <xf numFmtId="0" fontId="36" fillId="0" borderId="0" xfId="0" applyFont="1" applyFill="1" applyAlignment="1">
      <alignment horizontal="left"/>
    </xf>
    <xf numFmtId="0" fontId="36" fillId="0" borderId="2" xfId="0" applyFont="1" applyBorder="1" applyAlignment="1">
      <alignment horizontal="left" vertical="top" wrapText="1"/>
    </xf>
    <xf numFmtId="0" fontId="36" fillId="0" borderId="2" xfId="0" applyFont="1" applyBorder="1" applyAlignment="1">
      <alignment horizontal="left" vertical="top"/>
    </xf>
    <xf numFmtId="0" fontId="36" fillId="0" borderId="0" xfId="0" applyFont="1" applyAlignment="1">
      <alignment horizontal="left" vertical="top"/>
    </xf>
    <xf numFmtId="0" fontId="36" fillId="0" borderId="0" xfId="0" applyFont="1" applyAlignment="1">
      <alignment horizontal="right" vertical="top"/>
    </xf>
    <xf numFmtId="165" fontId="36" fillId="0" borderId="0" xfId="0" applyNumberFormat="1" applyFont="1" applyAlignment="1">
      <alignment horizontal="right" vertical="top"/>
    </xf>
    <xf numFmtId="14" fontId="36" fillId="0" borderId="0" xfId="0" applyNumberFormat="1" applyFont="1" applyAlignment="1">
      <alignment horizontal="left" vertical="top"/>
    </xf>
    <xf numFmtId="0" fontId="36" fillId="0" borderId="0" xfId="0" applyFont="1" applyFill="1" applyAlignment="1">
      <alignment horizontal="left" vertical="top"/>
    </xf>
    <xf numFmtId="14" fontId="36" fillId="0" borderId="0" xfId="0" applyNumberFormat="1" applyFont="1" applyAlignment="1">
      <alignment horizontal="left"/>
    </xf>
    <xf numFmtId="0" fontId="38" fillId="0" borderId="0" xfId="0" applyFont="1" applyAlignment="1">
      <alignment horizontal="left" vertical="top"/>
    </xf>
    <xf numFmtId="14" fontId="36" fillId="0" borderId="0" xfId="0" applyNumberFormat="1" applyFont="1" applyFill="1" applyAlignment="1">
      <alignment horizontal="left" vertical="top"/>
    </xf>
    <xf numFmtId="0" fontId="36" fillId="0" borderId="2" xfId="0" applyFont="1" applyBorder="1" applyAlignment="1"/>
    <xf numFmtId="0" fontId="36" fillId="0" borderId="2" xfId="0" applyFont="1" applyFill="1" applyBorder="1" applyAlignment="1"/>
    <xf numFmtId="0" fontId="36" fillId="0" borderId="35" xfId="0" applyFont="1" applyBorder="1" applyAlignment="1">
      <alignment horizontal="left" vertical="top"/>
    </xf>
    <xf numFmtId="0" fontId="36" fillId="0" borderId="0" xfId="0" applyFont="1" applyBorder="1" applyAlignment="1">
      <alignment horizontal="left" vertical="top"/>
    </xf>
    <xf numFmtId="0" fontId="37" fillId="0" borderId="2" xfId="0" applyFont="1" applyBorder="1" applyAlignment="1">
      <alignment horizontal="left" vertical="top"/>
    </xf>
    <xf numFmtId="0" fontId="39" fillId="0" borderId="23" xfId="0" applyFont="1" applyBorder="1" applyAlignment="1">
      <alignment horizontal="left" vertical="top" textRotation="90"/>
    </xf>
    <xf numFmtId="0" fontId="39" fillId="0" borderId="17" xfId="0" applyFont="1" applyBorder="1" applyAlignment="1">
      <alignment horizontal="left" vertical="top"/>
    </xf>
    <xf numFmtId="0" fontId="39" fillId="0" borderId="2" xfId="0" applyFont="1" applyBorder="1" applyAlignment="1">
      <alignment horizontal="left" vertical="top"/>
    </xf>
    <xf numFmtId="0" fontId="36" fillId="0" borderId="2" xfId="0" applyFont="1" applyFill="1" applyBorder="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0" fontId="33" fillId="0" borderId="2" xfId="0" applyFont="1" applyBorder="1" applyAlignment="1">
      <alignment horizontal="left" vertical="top"/>
    </xf>
    <xf numFmtId="0" fontId="36" fillId="0" borderId="29" xfId="0" applyFont="1" applyBorder="1" applyAlignment="1">
      <alignment horizontal="left" vertical="top"/>
    </xf>
    <xf numFmtId="0" fontId="41" fillId="0" borderId="0" xfId="0" applyFont="1"/>
    <xf numFmtId="0" fontId="38" fillId="0" borderId="2" xfId="0" applyFont="1" applyBorder="1" applyAlignment="1">
      <alignment horizontal="left" vertical="top"/>
    </xf>
    <xf numFmtId="0" fontId="38" fillId="0" borderId="2" xfId="0" applyFont="1" applyBorder="1" applyAlignment="1">
      <alignment horizontal="left" vertical="top" wrapText="1"/>
    </xf>
    <xf numFmtId="0" fontId="36" fillId="0" borderId="2" xfId="0" applyFont="1" applyBorder="1" applyAlignment="1">
      <alignment horizontal="right" vertical="top"/>
    </xf>
    <xf numFmtId="165" fontId="36" fillId="0" borderId="2" xfId="0" applyNumberFormat="1" applyFont="1" applyBorder="1" applyAlignment="1">
      <alignment horizontal="right" vertical="top"/>
    </xf>
    <xf numFmtId="2" fontId="36" fillId="0" borderId="2" xfId="0" applyNumberFormat="1" applyFont="1" applyBorder="1" applyAlignment="1">
      <alignment horizontal="left" vertical="top" wrapText="1"/>
    </xf>
    <xf numFmtId="2" fontId="36" fillId="0" borderId="2" xfId="0" applyNumberFormat="1" applyFont="1" applyBorder="1" applyAlignment="1">
      <alignment horizontal="left" vertical="top"/>
    </xf>
    <xf numFmtId="0" fontId="36" fillId="0" borderId="1" xfId="0" applyFont="1" applyBorder="1" applyAlignment="1">
      <alignment horizontal="left" vertical="top"/>
    </xf>
    <xf numFmtId="0" fontId="36" fillId="0" borderId="0" xfId="0" applyFont="1" applyBorder="1" applyAlignment="1">
      <alignment horizontal="right" vertical="top"/>
    </xf>
    <xf numFmtId="0" fontId="36" fillId="0" borderId="3" xfId="0" applyFont="1" applyBorder="1" applyAlignment="1">
      <alignment horizontal="left" vertical="top"/>
    </xf>
    <xf numFmtId="0" fontId="36" fillId="0" borderId="3" xfId="0" applyFont="1" applyBorder="1" applyAlignment="1">
      <alignment horizontal="right" vertical="top"/>
    </xf>
    <xf numFmtId="165" fontId="36" fillId="0" borderId="3" xfId="0" applyNumberFormat="1" applyFont="1" applyBorder="1" applyAlignment="1">
      <alignment horizontal="right" vertical="top"/>
    </xf>
    <xf numFmtId="2" fontId="36" fillId="0" borderId="1" xfId="0" applyNumberFormat="1" applyFont="1" applyBorder="1" applyAlignment="1">
      <alignment horizontal="left" vertical="top"/>
    </xf>
    <xf numFmtId="2" fontId="36" fillId="0" borderId="3" xfId="0" applyNumberFormat="1" applyFont="1" applyBorder="1" applyAlignment="1">
      <alignment horizontal="left" vertical="top"/>
    </xf>
    <xf numFmtId="165" fontId="38" fillId="0" borderId="0" xfId="0" applyNumberFormat="1" applyFont="1" applyAlignment="1">
      <alignment horizontal="right" vertical="top"/>
    </xf>
    <xf numFmtId="0" fontId="38" fillId="0" borderId="0" xfId="0" applyFont="1"/>
    <xf numFmtId="0" fontId="38" fillId="0" borderId="2" xfId="0" applyFont="1" applyBorder="1"/>
    <xf numFmtId="2" fontId="36" fillId="0" borderId="0" xfId="0" applyNumberFormat="1" applyFont="1"/>
    <xf numFmtId="2" fontId="38" fillId="0" borderId="0" xfId="0" applyNumberFormat="1" applyFont="1"/>
    <xf numFmtId="2" fontId="36" fillId="0" borderId="2" xfId="0" applyNumberFormat="1" applyFont="1" applyBorder="1"/>
    <xf numFmtId="2" fontId="42" fillId="0" borderId="0" xfId="0" applyNumberFormat="1" applyFont="1" applyBorder="1" applyAlignment="1">
      <alignment horizontal="left"/>
    </xf>
    <xf numFmtId="0" fontId="42" fillId="0" borderId="0" xfId="0" applyFont="1" applyBorder="1" applyAlignment="1">
      <alignment horizontal="left"/>
    </xf>
    <xf numFmtId="0" fontId="34" fillId="0" borderId="0" xfId="0" applyFont="1"/>
    <xf numFmtId="2" fontId="0" fillId="0" borderId="0" xfId="0" applyNumberFormat="1" applyAlignment="1">
      <alignment horizontal="right"/>
    </xf>
    <xf numFmtId="2" fontId="36" fillId="0" borderId="2" xfId="0" applyNumberFormat="1" applyFont="1" applyBorder="1" applyAlignment="1">
      <alignment horizontal="right" vertical="top"/>
    </xf>
    <xf numFmtId="0" fontId="0" fillId="0" borderId="0" xfId="0" applyAlignment="1">
      <alignment horizontal="right"/>
    </xf>
    <xf numFmtId="1" fontId="36" fillId="0" borderId="0" xfId="0" applyNumberFormat="1" applyFont="1"/>
    <xf numFmtId="1" fontId="36" fillId="0" borderId="2" xfId="0" applyNumberFormat="1" applyFont="1" applyBorder="1"/>
    <xf numFmtId="2" fontId="36" fillId="0" borderId="2" xfId="0" applyNumberFormat="1" applyFont="1" applyBorder="1" applyAlignment="1">
      <alignment horizontal="right"/>
    </xf>
    <xf numFmtId="2" fontId="36" fillId="0" borderId="0" xfId="0" applyNumberFormat="1" applyFont="1" applyAlignment="1">
      <alignment horizontal="right"/>
    </xf>
    <xf numFmtId="0" fontId="36" fillId="0" borderId="0" xfId="0" applyFont="1" applyAlignment="1">
      <alignment horizontal="right"/>
    </xf>
    <xf numFmtId="0" fontId="38" fillId="0" borderId="0" xfId="0" applyFont="1" applyAlignment="1">
      <alignment horizontal="left"/>
    </xf>
    <xf numFmtId="0" fontId="36" fillId="0" borderId="2" xfId="0" applyFont="1" applyBorder="1" applyAlignment="1">
      <alignment horizontal="right"/>
    </xf>
    <xf numFmtId="2" fontId="38" fillId="0" borderId="2" xfId="0" applyNumberFormat="1" applyFont="1" applyBorder="1"/>
    <xf numFmtId="14" fontId="40" fillId="0" borderId="0" xfId="0" applyNumberFormat="1" applyFont="1" applyFill="1" applyAlignment="1">
      <alignment horizontal="left" vertical="top" wrapText="1"/>
    </xf>
    <xf numFmtId="0" fontId="41" fillId="0" borderId="0" xfId="0" applyFont="1" applyAlignment="1">
      <alignment horizontal="left" vertical="top" wrapText="1"/>
    </xf>
    <xf numFmtId="0" fontId="40" fillId="0" borderId="2" xfId="0" applyFont="1" applyBorder="1" applyAlignment="1">
      <alignment horizontal="left" vertical="top"/>
    </xf>
    <xf numFmtId="0" fontId="38" fillId="0" borderId="35" xfId="0" applyFont="1" applyBorder="1" applyAlignment="1">
      <alignment horizontal="left" vertical="top"/>
    </xf>
    <xf numFmtId="0" fontId="43" fillId="0" borderId="0" xfId="0" applyFont="1" applyFill="1" applyBorder="1" applyAlignment="1">
      <alignment vertical="center" wrapText="1"/>
    </xf>
    <xf numFmtId="14" fontId="40" fillId="0" borderId="0" xfId="0" applyNumberFormat="1" applyFont="1" applyAlignment="1">
      <alignment horizontal="left" vertical="top"/>
    </xf>
    <xf numFmtId="14" fontId="40" fillId="0" borderId="0" xfId="0" applyNumberFormat="1" applyFont="1" applyFill="1" applyAlignment="1">
      <alignment horizontal="left" vertical="top"/>
    </xf>
    <xf numFmtId="14" fontId="40" fillId="0" borderId="0" xfId="0" applyNumberFormat="1" applyFont="1" applyFill="1" applyAlignment="1">
      <alignment horizontal="left"/>
    </xf>
    <xf numFmtId="0" fontId="37" fillId="0" borderId="0" xfId="0" applyFont="1"/>
    <xf numFmtId="14" fontId="37" fillId="0" borderId="0" xfId="0" applyNumberFormat="1" applyFont="1" applyAlignment="1">
      <alignment horizontal="left" vertical="top"/>
    </xf>
    <xf numFmtId="14" fontId="38" fillId="0" borderId="2" xfId="0" applyNumberFormat="1" applyFont="1" applyBorder="1" applyAlignment="1">
      <alignment horizontal="left"/>
    </xf>
    <xf numFmtId="0" fontId="37" fillId="0" borderId="0" xfId="0" quotePrefix="1" applyFont="1" applyBorder="1" applyAlignment="1"/>
    <xf numFmtId="165" fontId="38" fillId="0" borderId="35" xfId="0" applyNumberFormat="1" applyFont="1" applyBorder="1" applyAlignment="1">
      <alignment horizontal="left" vertical="top"/>
    </xf>
    <xf numFmtId="165" fontId="38" fillId="0" borderId="26" xfId="0" applyNumberFormat="1" applyFont="1" applyBorder="1" applyAlignment="1">
      <alignment horizontal="left" vertical="top"/>
    </xf>
    <xf numFmtId="0" fontId="38" fillId="0" borderId="0" xfId="0" applyFont="1" applyAlignment="1">
      <alignment horizontal="right"/>
    </xf>
    <xf numFmtId="4" fontId="36" fillId="0" borderId="0" xfId="0" applyNumberFormat="1" applyFont="1"/>
    <xf numFmtId="0" fontId="38" fillId="0" borderId="2" xfId="0" applyFont="1" applyBorder="1" applyAlignment="1">
      <alignment horizontal="left"/>
    </xf>
    <xf numFmtId="0" fontId="36" fillId="0" borderId="0" xfId="0" applyFont="1" applyFill="1" applyAlignment="1">
      <alignment horizontal="left" vertical="top" wrapText="1"/>
    </xf>
    <xf numFmtId="14" fontId="36" fillId="0" borderId="0" xfId="0" applyNumberFormat="1" applyFont="1" applyFill="1" applyAlignment="1">
      <alignment horizontal="left" vertical="top" wrapText="1"/>
    </xf>
    <xf numFmtId="14" fontId="36" fillId="0" borderId="0" xfId="0" applyNumberFormat="1" applyFont="1" applyFill="1" applyAlignment="1">
      <alignment horizontal="left"/>
    </xf>
    <xf numFmtId="4" fontId="0" fillId="0" borderId="0" xfId="0" applyNumberFormat="1" applyFill="1"/>
    <xf numFmtId="4" fontId="0" fillId="0" borderId="0" xfId="0" applyNumberFormat="1" applyFill="1" applyBorder="1"/>
    <xf numFmtId="4" fontId="38" fillId="0" borderId="0" xfId="0" applyNumberFormat="1" applyFont="1" applyAlignment="1">
      <alignment horizontal="right" vertical="top"/>
    </xf>
    <xf numFmtId="0" fontId="36" fillId="0" borderId="39" xfId="0" applyFont="1" applyBorder="1" applyAlignment="1">
      <alignment horizontal="right" vertical="top"/>
    </xf>
    <xf numFmtId="4" fontId="36" fillId="0" borderId="40" xfId="0" applyNumberFormat="1" applyFont="1" applyBorder="1" applyAlignment="1">
      <alignment horizontal="right" vertical="top"/>
    </xf>
    <xf numFmtId="0" fontId="36" fillId="0" borderId="8" xfId="0" applyFont="1" applyBorder="1" applyAlignment="1">
      <alignment horizontal="right" vertical="top"/>
    </xf>
    <xf numFmtId="4" fontId="36" fillId="0" borderId="32" xfId="0" applyNumberFormat="1" applyFont="1" applyBorder="1" applyAlignment="1">
      <alignment horizontal="right" vertical="top"/>
    </xf>
    <xf numFmtId="0" fontId="36" fillId="0" borderId="12" xfId="0" applyFont="1" applyBorder="1" applyAlignment="1">
      <alignment horizontal="right" vertical="top"/>
    </xf>
    <xf numFmtId="0" fontId="36" fillId="0" borderId="41" xfId="0" applyFont="1" applyBorder="1" applyAlignment="1">
      <alignment horizontal="right" vertical="top"/>
    </xf>
    <xf numFmtId="0" fontId="0" fillId="0" borderId="0" xfId="0" applyFont="1"/>
    <xf numFmtId="166" fontId="36" fillId="8" borderId="2" xfId="0" applyNumberFormat="1" applyFont="1" applyFill="1" applyBorder="1" applyProtection="1">
      <protection locked="0"/>
    </xf>
    <xf numFmtId="4" fontId="0" fillId="0" borderId="0" xfId="0" applyNumberFormat="1"/>
    <xf numFmtId="0" fontId="38" fillId="0" borderId="0" xfId="0" applyFont="1" applyFill="1" applyAlignment="1">
      <alignment horizontal="left"/>
    </xf>
    <xf numFmtId="4" fontId="34" fillId="10" borderId="0" xfId="0" applyNumberFormat="1" applyFont="1" applyFill="1"/>
    <xf numFmtId="0" fontId="0" fillId="0" borderId="0" xfId="0" applyFont="1" applyAlignment="1">
      <alignment horizontal="left" vertical="top" wrapText="1"/>
    </xf>
    <xf numFmtId="0" fontId="0" fillId="0" borderId="2" xfId="0" applyFont="1" applyBorder="1" applyAlignment="1">
      <alignment horizontal="left" vertical="top" wrapText="1"/>
    </xf>
    <xf numFmtId="0" fontId="41" fillId="0" borderId="0" xfId="0" applyFont="1" applyBorder="1" applyAlignment="1">
      <alignment horizontal="left" vertical="top" wrapText="1"/>
    </xf>
    <xf numFmtId="0" fontId="44" fillId="0" borderId="0" xfId="0" applyFont="1"/>
    <xf numFmtId="44" fontId="0" fillId="0" borderId="0" xfId="4" applyFont="1"/>
    <xf numFmtId="0" fontId="39" fillId="0" borderId="2" xfId="0" applyFont="1" applyBorder="1" applyAlignment="1">
      <alignment horizontal="left" wrapText="1"/>
    </xf>
    <xf numFmtId="0" fontId="39" fillId="0" borderId="2" xfId="0" applyFont="1" applyBorder="1" applyAlignment="1">
      <alignment wrapText="1"/>
    </xf>
    <xf numFmtId="44" fontId="39" fillId="0" borderId="2" xfId="4" applyFont="1" applyBorder="1"/>
    <xf numFmtId="0" fontId="0" fillId="0" borderId="2" xfId="0" applyBorder="1" applyAlignment="1">
      <alignment horizontal="left" vertical="center" wrapText="1"/>
    </xf>
    <xf numFmtId="44" fontId="0" fillId="11" borderId="2" xfId="4" applyFont="1" applyFill="1" applyBorder="1" applyProtection="1">
      <protection locked="0"/>
    </xf>
    <xf numFmtId="44" fontId="0" fillId="0" borderId="2" xfId="4" applyFont="1" applyBorder="1"/>
    <xf numFmtId="44" fontId="39" fillId="0" borderId="0" xfId="4" applyFont="1" applyFill="1" applyAlignment="1">
      <alignment horizontal="right"/>
    </xf>
    <xf numFmtId="44" fontId="0" fillId="0" borderId="0" xfId="4" applyFont="1" applyFill="1"/>
    <xf numFmtId="0" fontId="39" fillId="0" borderId="0" xfId="0" applyFont="1"/>
    <xf numFmtId="0" fontId="39" fillId="0" borderId="2" xfId="0" applyFont="1" applyBorder="1"/>
    <xf numFmtId="0" fontId="0" fillId="0" borderId="2" xfId="0" applyBorder="1"/>
    <xf numFmtId="0" fontId="0" fillId="0" borderId="1" xfId="0" applyBorder="1"/>
    <xf numFmtId="0" fontId="0" fillId="0" borderId="35" xfId="0" applyBorder="1"/>
    <xf numFmtId="0" fontId="0" fillId="0" borderId="39" xfId="0" applyBorder="1"/>
    <xf numFmtId="0" fontId="0" fillId="0" borderId="40" xfId="0" applyBorder="1"/>
    <xf numFmtId="0" fontId="0" fillId="0" borderId="8" xfId="0" applyBorder="1"/>
    <xf numFmtId="0" fontId="0" fillId="0" borderId="32" xfId="0" applyBorder="1"/>
    <xf numFmtId="0" fontId="0" fillId="0" borderId="12" xfId="0" applyBorder="1"/>
    <xf numFmtId="0" fontId="0" fillId="0" borderId="41" xfId="0" applyBorder="1"/>
    <xf numFmtId="2" fontId="38" fillId="0" borderId="0" xfId="0" applyNumberFormat="1" applyFont="1" applyAlignment="1">
      <alignment horizontal="right"/>
    </xf>
    <xf numFmtId="0" fontId="36" fillId="0" borderId="2" xfId="0" applyFont="1" applyBorder="1" applyAlignment="1">
      <alignment vertical="center" wrapText="1"/>
    </xf>
    <xf numFmtId="0" fontId="0" fillId="0" borderId="2" xfId="0" applyFont="1" applyBorder="1"/>
    <xf numFmtId="0" fontId="36" fillId="11" borderId="2" xfId="0" applyFont="1" applyFill="1" applyBorder="1" applyProtection="1">
      <protection locked="0"/>
    </xf>
    <xf numFmtId="2" fontId="0" fillId="0" borderId="42" xfId="0" applyNumberFormat="1" applyFont="1" applyFill="1" applyBorder="1"/>
    <xf numFmtId="0" fontId="36" fillId="11" borderId="2" xfId="0" applyFont="1" applyFill="1" applyBorder="1" applyAlignment="1" applyProtection="1">
      <alignment horizontal="right" vertical="top"/>
      <protection locked="0"/>
    </xf>
    <xf numFmtId="0" fontId="36" fillId="0" borderId="2" xfId="0" applyFont="1" applyFill="1" applyBorder="1" applyAlignment="1" applyProtection="1">
      <alignment horizontal="right" vertical="top"/>
    </xf>
    <xf numFmtId="167" fontId="36" fillId="0" borderId="2" xfId="0" applyNumberFormat="1" applyFont="1" applyFill="1" applyBorder="1" applyAlignment="1" applyProtection="1">
      <alignment horizontal="right" vertical="top"/>
    </xf>
    <xf numFmtId="0" fontId="36" fillId="0" borderId="0" xfId="0" applyFont="1" applyBorder="1"/>
    <xf numFmtId="0" fontId="36" fillId="11" borderId="2" xfId="0" applyFont="1" applyFill="1" applyBorder="1" applyAlignment="1" applyProtection="1">
      <protection locked="0"/>
    </xf>
    <xf numFmtId="0" fontId="36" fillId="0" borderId="0" xfId="0" applyFont="1" applyFill="1" applyBorder="1" applyAlignment="1" applyProtection="1">
      <protection locked="0"/>
    </xf>
    <xf numFmtId="0" fontId="38" fillId="0" borderId="0" xfId="0" applyFont="1" applyFill="1" applyBorder="1"/>
    <xf numFmtId="166" fontId="36" fillId="0" borderId="0" xfId="0" applyNumberFormat="1" applyFont="1" applyFill="1" applyBorder="1" applyProtection="1">
      <protection locked="0"/>
    </xf>
    <xf numFmtId="0" fontId="36" fillId="0" borderId="0" xfId="0" applyFont="1" applyFill="1" applyBorder="1" applyProtection="1">
      <protection locked="0"/>
    </xf>
    <xf numFmtId="0" fontId="38" fillId="0" borderId="2" xfId="0" applyFont="1" applyBorder="1" applyAlignment="1">
      <alignment wrapText="1"/>
    </xf>
    <xf numFmtId="0" fontId="28" fillId="3" borderId="2" xfId="2" applyFont="1" applyFill="1" applyBorder="1" applyAlignment="1" applyProtection="1">
      <alignment horizontal="center"/>
    </xf>
    <xf numFmtId="0" fontId="27" fillId="2" borderId="36" xfId="0" applyFont="1" applyFill="1" applyBorder="1" applyAlignment="1">
      <alignment horizontal="left"/>
    </xf>
    <xf numFmtId="0" fontId="27" fillId="2" borderId="37" xfId="0" applyFont="1" applyFill="1" applyBorder="1" applyAlignment="1">
      <alignment horizontal="left"/>
    </xf>
    <xf numFmtId="0" fontId="27" fillId="2" borderId="24" xfId="0" applyFont="1" applyFill="1" applyBorder="1" applyAlignment="1">
      <alignment horizontal="left"/>
    </xf>
    <xf numFmtId="0" fontId="9" fillId="0" borderId="8" xfId="0" applyFont="1" applyFill="1" applyBorder="1" applyAlignment="1">
      <alignment horizontal="left"/>
    </xf>
    <xf numFmtId="0" fontId="9" fillId="0" borderId="0" xfId="0" applyFont="1" applyFill="1" applyBorder="1" applyAlignment="1">
      <alignment horizontal="left"/>
    </xf>
    <xf numFmtId="0" fontId="9" fillId="0" borderId="22" xfId="0" applyFont="1" applyFill="1" applyBorder="1" applyAlignment="1">
      <alignment horizontal="left"/>
    </xf>
    <xf numFmtId="0" fontId="11" fillId="2" borderId="1" xfId="3" applyFont="1" applyFill="1" applyBorder="1" applyAlignment="1" applyProtection="1">
      <alignment horizontal="center" textRotation="90"/>
      <protection locked="0"/>
    </xf>
    <xf numFmtId="0" fontId="11" fillId="2" borderId="3" xfId="3" applyFont="1" applyFill="1" applyBorder="1" applyAlignment="1" applyProtection="1">
      <alignment horizontal="center" textRotation="90"/>
      <protection locked="0"/>
    </xf>
    <xf numFmtId="0" fontId="3" fillId="9" borderId="2" xfId="2" applyFont="1" applyFill="1" applyBorder="1" applyAlignment="1">
      <alignment horizontal="left" vertical="top" wrapText="1"/>
    </xf>
    <xf numFmtId="0" fontId="25" fillId="5" borderId="36" xfId="0" applyFont="1" applyFill="1" applyBorder="1" applyAlignment="1">
      <alignment horizontal="left" vertical="top" wrapText="1"/>
    </xf>
    <xf numFmtId="0" fontId="25" fillId="5" borderId="37" xfId="0" applyFont="1" applyFill="1" applyBorder="1" applyAlignment="1">
      <alignment horizontal="left" vertical="top" wrapText="1"/>
    </xf>
    <xf numFmtId="0" fontId="25" fillId="5" borderId="24" xfId="0" applyFont="1" applyFill="1" applyBorder="1" applyAlignment="1">
      <alignment horizontal="left" vertical="top" wrapText="1"/>
    </xf>
    <xf numFmtId="164" fontId="13" fillId="3" borderId="2" xfId="0" applyNumberFormat="1" applyFont="1" applyFill="1" applyBorder="1" applyAlignment="1">
      <alignment horizontal="center"/>
    </xf>
    <xf numFmtId="0" fontId="25" fillId="5" borderId="36" xfId="0" applyFont="1" applyFill="1" applyBorder="1" applyAlignment="1">
      <alignment horizontal="left" vertical="top" wrapText="1" readingOrder="1"/>
    </xf>
    <xf numFmtId="0" fontId="25" fillId="5" borderId="37" xfId="0" applyFont="1" applyFill="1" applyBorder="1" applyAlignment="1">
      <alignment horizontal="left" vertical="top" wrapText="1" readingOrder="1"/>
    </xf>
    <xf numFmtId="0" fontId="25" fillId="5" borderId="24" xfId="0" applyFont="1" applyFill="1" applyBorder="1" applyAlignment="1">
      <alignment horizontal="left" vertical="top" wrapText="1" readingOrder="1"/>
    </xf>
    <xf numFmtId="4" fontId="13" fillId="6" borderId="36" xfId="0" applyNumberFormat="1" applyFont="1" applyFill="1" applyBorder="1" applyAlignment="1">
      <alignment horizontal="left"/>
    </xf>
    <xf numFmtId="4" fontId="13" fillId="6" borderId="37" xfId="0" applyNumberFormat="1" applyFont="1" applyFill="1" applyBorder="1" applyAlignment="1">
      <alignment horizontal="left"/>
    </xf>
    <xf numFmtId="4" fontId="13" fillId="6" borderId="38" xfId="0" applyNumberFormat="1" applyFont="1" applyFill="1" applyBorder="1" applyAlignment="1">
      <alignment horizontal="left"/>
    </xf>
    <xf numFmtId="4" fontId="13" fillId="3" borderId="2" xfId="0" applyNumberFormat="1" applyFont="1" applyFill="1" applyBorder="1" applyAlignment="1">
      <alignment horizontal="center"/>
    </xf>
    <xf numFmtId="0" fontId="37" fillId="0" borderId="0" xfId="0" quotePrefix="1" applyFont="1" applyAlignment="1">
      <alignment horizontal="left" vertical="top" wrapText="1"/>
    </xf>
    <xf numFmtId="0" fontId="37" fillId="0" borderId="0" xfId="0" applyFont="1" applyAlignment="1">
      <alignment horizontal="left" vertical="top" wrapText="1"/>
    </xf>
    <xf numFmtId="0" fontId="37" fillId="0" borderId="0" xfId="0" quotePrefix="1" applyFont="1" applyAlignment="1">
      <alignment horizontal="left" wrapText="1"/>
    </xf>
    <xf numFmtId="2" fontId="38" fillId="0" borderId="0" xfId="0" applyNumberFormat="1" applyFont="1" applyAlignment="1">
      <alignment horizontal="right"/>
    </xf>
    <xf numFmtId="0" fontId="36" fillId="0" borderId="0" xfId="0" applyFont="1" applyBorder="1" applyAlignment="1">
      <alignment horizontal="left" vertical="top" wrapText="1"/>
    </xf>
    <xf numFmtId="14" fontId="36" fillId="0" borderId="2" xfId="0" applyNumberFormat="1" applyFont="1" applyBorder="1" applyAlignment="1">
      <alignment horizontal="left" textRotation="90"/>
    </xf>
    <xf numFmtId="14" fontId="36" fillId="0" borderId="2" xfId="0" applyNumberFormat="1" applyFont="1" applyBorder="1" applyAlignment="1">
      <alignment horizontal="left" textRotation="90" wrapText="1"/>
    </xf>
    <xf numFmtId="14" fontId="37" fillId="0" borderId="0" xfId="0" applyNumberFormat="1" applyFont="1" applyAlignment="1">
      <alignment horizontal="left" vertical="top" wrapText="1"/>
    </xf>
    <xf numFmtId="0" fontId="0" fillId="0" borderId="2" xfId="0" applyBorder="1" applyAlignment="1">
      <alignment horizontal="center"/>
    </xf>
    <xf numFmtId="0" fontId="36" fillId="0" borderId="2" xfId="0" applyFont="1" applyBorder="1" applyAlignment="1">
      <alignment horizontal="center" vertical="top"/>
    </xf>
  </cellXfs>
  <cellStyles count="5">
    <cellStyle name="Normal 2" xfId="1" xr:uid="{00000000-0005-0000-0000-000000000000}"/>
    <cellStyle name="Standaard" xfId="0" builtinId="0"/>
    <cellStyle name="Standard_Housekeeping_poll_neu" xfId="2" xr:uid="{00000000-0005-0000-0000-000002000000}"/>
    <cellStyle name="Standard_Tabelle1" xfId="3" xr:uid="{00000000-0005-0000-0000-000003000000}"/>
    <cellStyle name="Valuta" xfId="4" builtinId="4"/>
  </cellStyles>
  <dxfs count="5">
    <dxf>
      <fill>
        <patternFill>
          <bgColor indexed="39"/>
        </patternFill>
      </fill>
    </dxf>
    <dxf>
      <font>
        <condense val="0"/>
        <extend val="0"/>
        <color auto="1"/>
      </font>
      <fill>
        <patternFill>
          <bgColor indexed="11"/>
        </patternFill>
      </fill>
    </dxf>
    <dxf>
      <font>
        <condense val="0"/>
        <extend val="0"/>
        <color auto="1"/>
      </font>
      <fill>
        <patternFill>
          <bgColor indexed="11"/>
        </patternFill>
      </fill>
    </dxf>
    <dxf>
      <font>
        <b/>
        <i val="0"/>
        <condense val="0"/>
        <extend val="0"/>
      </font>
      <fill>
        <patternFill>
          <bgColor indexed="48"/>
        </patternFill>
      </fill>
    </dxf>
    <dxf>
      <font>
        <b/>
        <i val="0"/>
        <condense val="0"/>
        <extend val="0"/>
      </font>
      <fill>
        <patternFill>
          <bgColor indexed="1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63"/>
  <sheetViews>
    <sheetView view="pageBreakPreview" zoomScale="90" zoomScaleNormal="75" zoomScaleSheetLayoutView="75" workbookViewId="0">
      <pane ySplit="8" topLeftCell="A224" activePane="bottomLeft" state="frozen"/>
      <selection pane="bottomLeft" activeCell="A250" sqref="A250:IV250"/>
    </sheetView>
  </sheetViews>
  <sheetFormatPr defaultColWidth="11.44140625" defaultRowHeight="13.2"/>
  <cols>
    <col min="1" max="1" width="7.6640625" style="4" customWidth="1"/>
    <col min="2" max="2" width="33.109375" style="4" customWidth="1"/>
    <col min="3" max="3" width="33" style="4" customWidth="1"/>
    <col min="4" max="4" width="10.6640625" style="4" customWidth="1"/>
    <col min="5" max="14" width="3.6640625" style="4" customWidth="1"/>
    <col min="15" max="15" width="5.109375" style="4" customWidth="1"/>
    <col min="16" max="16" width="5" style="4" customWidth="1"/>
    <col min="17" max="19" width="4.33203125" style="4" customWidth="1"/>
    <col min="20" max="20" width="5.6640625" style="4" customWidth="1"/>
    <col min="21" max="21" width="6" style="4" customWidth="1"/>
    <col min="22" max="27" width="5.6640625" style="4" customWidth="1"/>
    <col min="28" max="28" width="12.6640625" style="66" customWidth="1"/>
    <col min="29" max="29" width="15" style="66" customWidth="1"/>
    <col min="30" max="30" width="14.6640625" style="67" customWidth="1"/>
    <col min="31" max="31" width="12.6640625" style="4" bestFit="1" customWidth="1"/>
    <col min="32" max="16384" width="11.44140625" style="4"/>
  </cols>
  <sheetData>
    <row r="1" spans="1:31" s="2" customFormat="1" ht="25.2" thickBot="1">
      <c r="A1" s="320" t="s">
        <v>14</v>
      </c>
      <c r="B1" s="321"/>
      <c r="C1" s="321"/>
      <c r="D1" s="321"/>
      <c r="E1" s="322"/>
      <c r="F1" s="3"/>
      <c r="AB1" s="66"/>
      <c r="AC1" s="66"/>
      <c r="AD1" s="67"/>
    </row>
    <row r="2" spans="1:31" s="2" customFormat="1" ht="24.6">
      <c r="A2" s="5" t="s">
        <v>157</v>
      </c>
      <c r="B2" s="5"/>
      <c r="C2" s="5"/>
      <c r="D2" s="5"/>
      <c r="E2" s="5"/>
      <c r="F2" s="3"/>
      <c r="AB2" s="66"/>
      <c r="AC2" s="66"/>
      <c r="AD2" s="67"/>
    </row>
    <row r="3" spans="1:31" s="2" customFormat="1" ht="24.6">
      <c r="A3" s="100" t="s">
        <v>165</v>
      </c>
      <c r="B3" s="100"/>
      <c r="C3" s="101"/>
      <c r="D3" s="5"/>
      <c r="E3" s="5"/>
      <c r="F3" s="3"/>
      <c r="AB3" s="66"/>
      <c r="AC3" s="66"/>
      <c r="AD3" s="67"/>
    </row>
    <row r="4" spans="1:31" s="2" customFormat="1" ht="15" customHeight="1">
      <c r="A4" s="5"/>
      <c r="B4" s="5"/>
      <c r="C4" s="5"/>
      <c r="D4" s="5"/>
      <c r="E4" s="5"/>
      <c r="F4" s="3"/>
      <c r="AB4" s="66"/>
      <c r="AC4" s="66"/>
      <c r="AD4" s="67"/>
    </row>
    <row r="5" spans="1:31" s="2" customFormat="1" ht="24.6">
      <c r="A5" s="5"/>
      <c r="B5" s="5"/>
      <c r="C5" s="312" t="s">
        <v>159</v>
      </c>
      <c r="D5" s="312"/>
      <c r="E5" s="323" t="s">
        <v>152</v>
      </c>
      <c r="F5" s="323"/>
      <c r="G5" s="323"/>
      <c r="H5" s="323"/>
      <c r="I5" s="323"/>
      <c r="J5" s="323"/>
      <c r="K5" s="323"/>
      <c r="L5" s="323"/>
      <c r="M5" s="323"/>
      <c r="N5" s="323"/>
      <c r="O5" s="323"/>
      <c r="P5" s="323"/>
      <c r="Q5" s="323"/>
      <c r="R5" s="323"/>
      <c r="S5" s="323"/>
      <c r="T5" s="48"/>
      <c r="AB5" s="66"/>
      <c r="AC5" s="66"/>
      <c r="AD5" s="66"/>
      <c r="AE5" s="8"/>
    </row>
    <row r="6" spans="1:31" ht="55.5" customHeight="1">
      <c r="A6" s="50"/>
      <c r="B6" s="51"/>
      <c r="C6" s="312"/>
      <c r="D6" s="312"/>
      <c r="E6" s="310" t="s">
        <v>151</v>
      </c>
      <c r="F6" s="310" t="s">
        <v>15</v>
      </c>
      <c r="G6" s="310" t="s">
        <v>16</v>
      </c>
      <c r="H6" s="310" t="s">
        <v>49</v>
      </c>
      <c r="I6" s="310" t="s">
        <v>48</v>
      </c>
      <c r="J6" s="310" t="s">
        <v>17</v>
      </c>
      <c r="K6" s="61"/>
      <c r="L6" s="310" t="s">
        <v>18</v>
      </c>
      <c r="M6" s="310" t="s">
        <v>19</v>
      </c>
      <c r="N6" s="310" t="s">
        <v>20</v>
      </c>
      <c r="O6" s="310" t="s">
        <v>21</v>
      </c>
      <c r="P6" s="310" t="s">
        <v>22</v>
      </c>
      <c r="Q6" s="310" t="s">
        <v>23</v>
      </c>
      <c r="R6" s="310" t="s">
        <v>24</v>
      </c>
      <c r="S6" s="310" t="s">
        <v>25</v>
      </c>
      <c r="T6" s="303" t="s">
        <v>150</v>
      </c>
      <c r="U6" s="303"/>
      <c r="V6" s="303"/>
      <c r="W6" s="303"/>
      <c r="X6" s="303"/>
      <c r="Y6" s="303"/>
      <c r="Z6" s="303"/>
      <c r="AA6" s="303"/>
      <c r="AB6" s="316" t="s">
        <v>149</v>
      </c>
      <c r="AC6" s="316"/>
      <c r="AD6" s="316"/>
    </row>
    <row r="7" spans="1:31" ht="53.25" customHeight="1">
      <c r="A7" s="49"/>
      <c r="B7" s="6" t="s">
        <v>0</v>
      </c>
      <c r="C7" s="6" t="s">
        <v>1</v>
      </c>
      <c r="D7" s="32" t="s">
        <v>148</v>
      </c>
      <c r="E7" s="311"/>
      <c r="F7" s="311"/>
      <c r="G7" s="311"/>
      <c r="H7" s="311"/>
      <c r="I7" s="311"/>
      <c r="J7" s="311"/>
      <c r="K7" s="62" t="s">
        <v>153</v>
      </c>
      <c r="L7" s="311"/>
      <c r="M7" s="311"/>
      <c r="N7" s="311"/>
      <c r="O7" s="311"/>
      <c r="P7" s="311"/>
      <c r="Q7" s="311"/>
      <c r="R7" s="311"/>
      <c r="S7" s="311"/>
      <c r="T7" s="1" t="s">
        <v>2</v>
      </c>
      <c r="U7" s="1" t="s">
        <v>3</v>
      </c>
      <c r="V7" s="1" t="s">
        <v>9</v>
      </c>
      <c r="W7" s="1" t="s">
        <v>4</v>
      </c>
      <c r="X7" s="1" t="s">
        <v>5</v>
      </c>
      <c r="Y7" s="1" t="s">
        <v>6</v>
      </c>
      <c r="Z7" s="1" t="s">
        <v>7</v>
      </c>
      <c r="AA7" s="1" t="s">
        <v>8</v>
      </c>
      <c r="AB7" s="68" t="s">
        <v>154</v>
      </c>
      <c r="AC7" s="69" t="s">
        <v>155</v>
      </c>
      <c r="AD7" s="69" t="s">
        <v>156</v>
      </c>
    </row>
    <row r="8" spans="1:31" ht="13.8" thickBot="1">
      <c r="A8" s="56"/>
      <c r="B8" s="57"/>
      <c r="C8" s="57"/>
      <c r="D8" s="58"/>
      <c r="E8" s="59">
        <v>0</v>
      </c>
      <c r="F8" s="59">
        <v>1</v>
      </c>
      <c r="G8" s="59">
        <v>2</v>
      </c>
      <c r="H8" s="59">
        <v>3</v>
      </c>
      <c r="I8" s="59">
        <v>4</v>
      </c>
      <c r="J8" s="59">
        <v>6</v>
      </c>
      <c r="K8" s="59">
        <v>8</v>
      </c>
      <c r="L8" s="59">
        <v>12</v>
      </c>
      <c r="M8" s="59">
        <v>26</v>
      </c>
      <c r="N8" s="59">
        <v>52</v>
      </c>
      <c r="O8" s="59">
        <v>104</v>
      </c>
      <c r="P8" s="59">
        <v>130</v>
      </c>
      <c r="Q8" s="59">
        <v>156</v>
      </c>
      <c r="R8" s="59">
        <v>208</v>
      </c>
      <c r="S8" s="59">
        <v>255</v>
      </c>
      <c r="T8" s="60"/>
      <c r="U8" s="60"/>
      <c r="V8" s="60"/>
      <c r="W8" s="60"/>
      <c r="X8" s="60"/>
      <c r="Y8" s="60"/>
      <c r="Z8" s="60"/>
      <c r="AA8" s="60"/>
      <c r="AB8" s="70"/>
      <c r="AC8" s="71"/>
      <c r="AD8" s="72"/>
    </row>
    <row r="9" spans="1:31" s="12" customFormat="1" ht="13.8" thickBot="1">
      <c r="A9" s="307"/>
      <c r="B9" s="308"/>
      <c r="C9" s="309"/>
      <c r="D9" s="54"/>
      <c r="E9" s="16"/>
      <c r="F9" s="16"/>
      <c r="G9" s="16"/>
      <c r="H9" s="16"/>
      <c r="I9" s="16"/>
      <c r="J9" s="16"/>
      <c r="K9" s="16"/>
      <c r="L9" s="16"/>
      <c r="M9" s="16"/>
      <c r="N9" s="16"/>
      <c r="O9" s="16"/>
      <c r="P9" s="16"/>
      <c r="Q9" s="16"/>
      <c r="R9" s="16"/>
      <c r="S9" s="16"/>
      <c r="T9" s="40"/>
      <c r="U9" s="40"/>
      <c r="V9" s="40"/>
      <c r="W9" s="40"/>
      <c r="X9" s="40"/>
      <c r="Y9" s="40"/>
      <c r="Z9" s="40"/>
      <c r="AA9" s="40"/>
      <c r="AB9" s="80"/>
      <c r="AC9" s="80"/>
      <c r="AD9" s="81"/>
    </row>
    <row r="10" spans="1:31" ht="16.2" hidden="1" thickBot="1">
      <c r="A10" s="37" t="s">
        <v>50</v>
      </c>
      <c r="B10" s="43"/>
      <c r="C10" s="37"/>
      <c r="D10" s="52"/>
      <c r="E10" s="38"/>
      <c r="F10" s="38"/>
      <c r="G10" s="38"/>
      <c r="H10" s="38"/>
      <c r="I10" s="38"/>
      <c r="J10" s="38"/>
      <c r="K10" s="38"/>
      <c r="L10" s="38"/>
      <c r="M10" s="38"/>
      <c r="N10" s="38"/>
      <c r="O10" s="38"/>
      <c r="P10" s="38"/>
      <c r="Q10" s="38"/>
      <c r="R10" s="38"/>
      <c r="S10" s="38"/>
      <c r="T10" s="39"/>
      <c r="U10" s="39"/>
      <c r="V10" s="39"/>
      <c r="W10" s="39"/>
      <c r="X10" s="39"/>
      <c r="Y10" s="39"/>
      <c r="Z10" s="39"/>
      <c r="AA10" s="39"/>
      <c r="AB10" s="73"/>
      <c r="AC10" s="74"/>
      <c r="AD10" s="75"/>
    </row>
    <row r="11" spans="1:31" hidden="1">
      <c r="A11" s="28"/>
      <c r="B11" s="35" t="s">
        <v>37</v>
      </c>
      <c r="C11" s="41" t="s">
        <v>51</v>
      </c>
      <c r="D11" s="55"/>
      <c r="E11" s="14"/>
      <c r="F11" s="14"/>
      <c r="G11" s="14"/>
      <c r="H11" s="14"/>
      <c r="I11" s="14"/>
      <c r="J11" s="14"/>
      <c r="K11" s="14"/>
      <c r="L11" s="14" t="s">
        <v>28</v>
      </c>
      <c r="M11" s="14"/>
      <c r="N11" s="14"/>
      <c r="O11" s="14"/>
      <c r="P11" s="14"/>
      <c r="Q11" s="14"/>
      <c r="R11" s="14"/>
      <c r="S11" s="14"/>
      <c r="T11" s="36"/>
      <c r="U11" s="36"/>
      <c r="V11" s="36"/>
      <c r="W11" s="36"/>
      <c r="X11" s="36"/>
      <c r="Y11" s="36"/>
      <c r="Z11" s="36"/>
      <c r="AA11" s="36"/>
      <c r="AB11" s="76"/>
      <c r="AC11" s="76"/>
      <c r="AD11" s="77"/>
    </row>
    <row r="12" spans="1:31" hidden="1">
      <c r="A12" s="28"/>
      <c r="B12" s="27" t="s">
        <v>52</v>
      </c>
      <c r="C12" s="21" t="s">
        <v>53</v>
      </c>
      <c r="D12" s="53"/>
      <c r="E12" s="10"/>
      <c r="F12" s="10"/>
      <c r="G12" s="10"/>
      <c r="H12" s="10"/>
      <c r="I12" s="10"/>
      <c r="J12" s="10"/>
      <c r="K12" s="10"/>
      <c r="L12" s="10" t="s">
        <v>28</v>
      </c>
      <c r="M12" s="10"/>
      <c r="N12" s="10"/>
      <c r="O12" s="10"/>
      <c r="P12" s="10"/>
      <c r="Q12" s="10"/>
      <c r="R12" s="10"/>
      <c r="S12" s="10"/>
      <c r="T12" s="18"/>
      <c r="U12" s="18"/>
      <c r="V12" s="18"/>
      <c r="W12" s="18"/>
      <c r="X12" s="18"/>
      <c r="Y12" s="18"/>
      <c r="Z12" s="18"/>
      <c r="AA12" s="18"/>
      <c r="AB12" s="78"/>
      <c r="AC12" s="78"/>
      <c r="AD12" s="79"/>
    </row>
    <row r="13" spans="1:31" ht="20.399999999999999" hidden="1">
      <c r="A13" s="28"/>
      <c r="B13" s="27" t="s">
        <v>26</v>
      </c>
      <c r="C13" s="21" t="s">
        <v>54</v>
      </c>
      <c r="D13" s="53"/>
      <c r="E13" s="10"/>
      <c r="F13" s="10"/>
      <c r="G13" s="10"/>
      <c r="H13" s="10"/>
      <c r="I13" s="10"/>
      <c r="J13" s="10"/>
      <c r="K13" s="10"/>
      <c r="L13" s="10"/>
      <c r="M13" s="10"/>
      <c r="N13" s="10" t="s">
        <v>28</v>
      </c>
      <c r="O13" s="10"/>
      <c r="P13" s="10"/>
      <c r="Q13" s="10"/>
      <c r="R13" s="10"/>
      <c r="S13" s="10"/>
      <c r="T13" s="18"/>
      <c r="U13" s="18"/>
      <c r="V13" s="18"/>
      <c r="W13" s="18"/>
      <c r="X13" s="18"/>
      <c r="Y13" s="18"/>
      <c r="Z13" s="18"/>
      <c r="AA13" s="18"/>
      <c r="AB13" s="78"/>
      <c r="AC13" s="78"/>
      <c r="AD13" s="79"/>
    </row>
    <row r="14" spans="1:31" s="9" customFormat="1" ht="24.75" hidden="1" customHeight="1">
      <c r="A14" s="28"/>
      <c r="B14" s="27" t="s">
        <v>37</v>
      </c>
      <c r="C14" s="21" t="s">
        <v>55</v>
      </c>
      <c r="D14" s="53"/>
      <c r="E14" s="10"/>
      <c r="F14" s="10"/>
      <c r="G14" s="10"/>
      <c r="H14" s="10"/>
      <c r="I14" s="10"/>
      <c r="J14" s="10"/>
      <c r="K14" s="10"/>
      <c r="L14" s="10"/>
      <c r="M14" s="10"/>
      <c r="N14" s="10" t="s">
        <v>28</v>
      </c>
      <c r="O14" s="10"/>
      <c r="P14" s="10"/>
      <c r="Q14" s="10"/>
      <c r="R14" s="10"/>
      <c r="S14" s="10"/>
      <c r="T14" s="15"/>
      <c r="U14" s="15"/>
      <c r="V14" s="15"/>
      <c r="W14" s="15"/>
      <c r="X14" s="15"/>
      <c r="Y14" s="15"/>
      <c r="Z14" s="15"/>
      <c r="AA14" s="15"/>
      <c r="AB14" s="82"/>
      <c r="AC14" s="83"/>
      <c r="AD14" s="84"/>
    </row>
    <row r="15" spans="1:31" hidden="1">
      <c r="A15" s="28"/>
      <c r="B15" s="27" t="s">
        <v>29</v>
      </c>
      <c r="C15" s="21" t="s">
        <v>56</v>
      </c>
      <c r="D15" s="53"/>
      <c r="E15" s="10"/>
      <c r="F15" s="10"/>
      <c r="G15" s="10"/>
      <c r="H15" s="10"/>
      <c r="I15" s="10"/>
      <c r="J15" s="10"/>
      <c r="K15" s="10"/>
      <c r="L15" s="10"/>
      <c r="M15" s="10"/>
      <c r="N15" s="10" t="s">
        <v>28</v>
      </c>
      <c r="O15" s="10"/>
      <c r="P15" s="10"/>
      <c r="Q15" s="10"/>
      <c r="R15" s="10"/>
      <c r="S15" s="10"/>
      <c r="T15" s="11"/>
      <c r="U15" s="11"/>
      <c r="V15" s="11"/>
      <c r="W15" s="18"/>
      <c r="X15" s="18"/>
      <c r="Y15" s="18"/>
      <c r="Z15" s="18"/>
      <c r="AA15" s="18"/>
      <c r="AB15" s="78"/>
      <c r="AC15" s="78"/>
      <c r="AD15" s="79"/>
    </row>
    <row r="16" spans="1:31" hidden="1">
      <c r="A16" s="28"/>
      <c r="B16" s="27" t="s">
        <v>31</v>
      </c>
      <c r="C16" s="21" t="s">
        <v>57</v>
      </c>
      <c r="D16" s="53"/>
      <c r="E16" s="10"/>
      <c r="F16" s="10"/>
      <c r="G16" s="10"/>
      <c r="H16" s="10"/>
      <c r="I16" s="10"/>
      <c r="J16" s="10"/>
      <c r="K16" s="10"/>
      <c r="L16" s="10"/>
      <c r="M16" s="10"/>
      <c r="N16" s="10" t="s">
        <v>28</v>
      </c>
      <c r="O16" s="10"/>
      <c r="P16" s="10"/>
      <c r="Q16" s="10"/>
      <c r="R16" s="10"/>
      <c r="S16" s="10"/>
      <c r="T16" s="11"/>
      <c r="U16" s="11"/>
      <c r="V16" s="11"/>
      <c r="W16" s="18"/>
      <c r="X16" s="18"/>
      <c r="Y16" s="18"/>
      <c r="Z16" s="18"/>
      <c r="AA16" s="18"/>
      <c r="AB16" s="78"/>
      <c r="AC16" s="78"/>
      <c r="AD16" s="79"/>
    </row>
    <row r="17" spans="1:30" hidden="1">
      <c r="A17" s="28"/>
      <c r="B17" s="27" t="s">
        <v>33</v>
      </c>
      <c r="C17" s="21" t="s">
        <v>34</v>
      </c>
      <c r="D17" s="53"/>
      <c r="E17" s="10"/>
      <c r="F17" s="10"/>
      <c r="G17" s="10"/>
      <c r="H17" s="10"/>
      <c r="I17" s="10"/>
      <c r="J17" s="10"/>
      <c r="K17" s="10"/>
      <c r="L17" s="10"/>
      <c r="M17" s="10"/>
      <c r="N17" s="10" t="s">
        <v>28</v>
      </c>
      <c r="O17" s="10"/>
      <c r="P17" s="10"/>
      <c r="Q17" s="10"/>
      <c r="R17" s="10"/>
      <c r="S17" s="10"/>
      <c r="T17" s="11"/>
      <c r="U17" s="11"/>
      <c r="V17" s="11"/>
      <c r="W17" s="18"/>
      <c r="X17" s="18"/>
      <c r="Y17" s="18"/>
      <c r="Z17" s="18"/>
      <c r="AA17" s="18"/>
      <c r="AB17" s="78"/>
      <c r="AC17" s="78"/>
      <c r="AD17" s="79"/>
    </row>
    <row r="18" spans="1:30" hidden="1">
      <c r="A18" s="28"/>
      <c r="B18" s="27" t="s">
        <v>58</v>
      </c>
      <c r="C18" s="21" t="s">
        <v>59</v>
      </c>
      <c r="D18" s="53"/>
      <c r="E18" s="10"/>
      <c r="F18" s="10"/>
      <c r="G18" s="10"/>
      <c r="H18" s="10"/>
      <c r="I18" s="10"/>
      <c r="J18" s="10"/>
      <c r="K18" s="10"/>
      <c r="L18" s="10"/>
      <c r="M18" s="10"/>
      <c r="N18" s="10" t="s">
        <v>28</v>
      </c>
      <c r="O18" s="10"/>
      <c r="P18" s="10"/>
      <c r="Q18" s="10"/>
      <c r="R18" s="10"/>
      <c r="S18" s="10"/>
      <c r="T18" s="11"/>
      <c r="U18" s="11"/>
      <c r="V18" s="11"/>
      <c r="W18" s="18"/>
      <c r="X18" s="18"/>
      <c r="Y18" s="18"/>
      <c r="Z18" s="18"/>
      <c r="AA18" s="18"/>
      <c r="AB18" s="78"/>
      <c r="AC18" s="78"/>
      <c r="AD18" s="79"/>
    </row>
    <row r="19" spans="1:30" hidden="1">
      <c r="A19" s="28"/>
      <c r="B19" s="27" t="s">
        <v>26</v>
      </c>
      <c r="C19" s="21" t="s">
        <v>60</v>
      </c>
      <c r="D19" s="53"/>
      <c r="E19" s="10"/>
      <c r="F19" s="10"/>
      <c r="G19" s="10"/>
      <c r="H19" s="10"/>
      <c r="I19" s="10"/>
      <c r="J19" s="10"/>
      <c r="K19" s="10"/>
      <c r="L19" s="10"/>
      <c r="M19" s="10"/>
      <c r="N19" s="10"/>
      <c r="O19" s="10"/>
      <c r="P19" s="10"/>
      <c r="Q19" s="10"/>
      <c r="R19" s="10" t="s">
        <v>28</v>
      </c>
      <c r="S19" s="10"/>
      <c r="T19" s="11"/>
      <c r="U19" s="11"/>
      <c r="V19" s="11"/>
      <c r="W19" s="18"/>
      <c r="X19" s="18"/>
      <c r="Y19" s="18"/>
      <c r="Z19" s="18"/>
      <c r="AA19" s="18"/>
      <c r="AB19" s="78"/>
      <c r="AC19" s="78"/>
      <c r="AD19" s="79"/>
    </row>
    <row r="20" spans="1:30" hidden="1">
      <c r="A20" s="28"/>
      <c r="B20" s="27" t="s">
        <v>40</v>
      </c>
      <c r="C20" s="21" t="s">
        <v>61</v>
      </c>
      <c r="D20" s="53"/>
      <c r="E20" s="10"/>
      <c r="F20" s="10"/>
      <c r="G20" s="10"/>
      <c r="H20" s="10"/>
      <c r="I20" s="10"/>
      <c r="J20" s="10"/>
      <c r="K20" s="10"/>
      <c r="L20" s="10"/>
      <c r="M20" s="10"/>
      <c r="N20" s="10"/>
      <c r="O20" s="10"/>
      <c r="P20" s="10"/>
      <c r="Q20" s="10"/>
      <c r="R20" s="10"/>
      <c r="S20" s="10" t="s">
        <v>28</v>
      </c>
      <c r="T20" s="11"/>
      <c r="U20" s="11"/>
      <c r="V20" s="11"/>
      <c r="W20" s="18"/>
      <c r="X20" s="18"/>
      <c r="Y20" s="18"/>
      <c r="Z20" s="18"/>
      <c r="AA20" s="18"/>
      <c r="AB20" s="78"/>
      <c r="AC20" s="78"/>
      <c r="AD20" s="79"/>
    </row>
    <row r="21" spans="1:30" ht="20.399999999999999" hidden="1">
      <c r="A21" s="28"/>
      <c r="B21" s="27" t="s">
        <v>62</v>
      </c>
      <c r="C21" s="21" t="s">
        <v>63</v>
      </c>
      <c r="D21" s="53"/>
      <c r="E21" s="10"/>
      <c r="F21" s="10"/>
      <c r="G21" s="10"/>
      <c r="H21" s="10"/>
      <c r="I21" s="10"/>
      <c r="J21" s="10"/>
      <c r="K21" s="10"/>
      <c r="L21" s="10"/>
      <c r="M21" s="10"/>
      <c r="N21" s="10"/>
      <c r="O21" s="10"/>
      <c r="P21" s="10"/>
      <c r="Q21" s="10"/>
      <c r="R21" s="10"/>
      <c r="S21" s="10" t="s">
        <v>28</v>
      </c>
      <c r="T21" s="11"/>
      <c r="U21" s="11"/>
      <c r="V21" s="11"/>
      <c r="W21" s="18"/>
      <c r="X21" s="18"/>
      <c r="Y21" s="18"/>
      <c r="Z21" s="18"/>
      <c r="AA21" s="18"/>
      <c r="AB21" s="78"/>
      <c r="AC21" s="78"/>
      <c r="AD21" s="79"/>
    </row>
    <row r="22" spans="1:30" hidden="1">
      <c r="A22" s="28"/>
      <c r="B22" s="27" t="s">
        <v>43</v>
      </c>
      <c r="C22" s="21" t="s">
        <v>64</v>
      </c>
      <c r="D22" s="53"/>
      <c r="E22" s="10" t="s">
        <v>28</v>
      </c>
      <c r="F22" s="10"/>
      <c r="G22" s="10"/>
      <c r="H22" s="10"/>
      <c r="I22" s="10"/>
      <c r="J22" s="10"/>
      <c r="K22" s="10"/>
      <c r="L22" s="10"/>
      <c r="M22" s="10"/>
      <c r="N22" s="10"/>
      <c r="O22" s="10"/>
      <c r="P22" s="10"/>
      <c r="Q22" s="10"/>
      <c r="R22" s="10"/>
      <c r="S22" s="10"/>
      <c r="T22" s="11"/>
      <c r="U22" s="11"/>
      <c r="V22" s="11"/>
      <c r="W22" s="18"/>
      <c r="X22" s="18"/>
      <c r="Y22" s="18"/>
      <c r="Z22" s="18"/>
      <c r="AA22" s="18"/>
      <c r="AB22" s="78"/>
      <c r="AC22" s="78"/>
      <c r="AD22" s="79"/>
    </row>
    <row r="23" spans="1:30" hidden="1">
      <c r="A23" s="28"/>
      <c r="B23" s="27" t="s">
        <v>65</v>
      </c>
      <c r="C23" s="21" t="s">
        <v>66</v>
      </c>
      <c r="D23" s="53"/>
      <c r="E23" s="10" t="s">
        <v>28</v>
      </c>
      <c r="F23" s="10"/>
      <c r="G23" s="10"/>
      <c r="H23" s="10"/>
      <c r="I23" s="10"/>
      <c r="J23" s="10"/>
      <c r="K23" s="10"/>
      <c r="L23" s="10"/>
      <c r="M23" s="10"/>
      <c r="N23" s="10"/>
      <c r="O23" s="10"/>
      <c r="P23" s="10"/>
      <c r="Q23" s="10"/>
      <c r="R23" s="10"/>
      <c r="S23" s="10"/>
      <c r="T23" s="11"/>
      <c r="U23" s="11"/>
      <c r="V23" s="11"/>
      <c r="W23" s="18"/>
      <c r="X23" s="18"/>
      <c r="Y23" s="18"/>
      <c r="Z23" s="18"/>
      <c r="AA23" s="18"/>
      <c r="AB23" s="78"/>
      <c r="AC23" s="78"/>
      <c r="AD23" s="79"/>
    </row>
    <row r="24" spans="1:30" ht="20.399999999999999" hidden="1">
      <c r="A24" s="28"/>
      <c r="B24" s="27" t="s">
        <v>67</v>
      </c>
      <c r="C24" s="21" t="s">
        <v>68</v>
      </c>
      <c r="D24" s="53"/>
      <c r="E24" s="10" t="s">
        <v>28</v>
      </c>
      <c r="F24" s="10"/>
      <c r="G24" s="10"/>
      <c r="H24" s="10"/>
      <c r="I24" s="10"/>
      <c r="J24" s="10"/>
      <c r="K24" s="10"/>
      <c r="L24" s="10"/>
      <c r="M24" s="10"/>
      <c r="N24" s="10"/>
      <c r="O24" s="10"/>
      <c r="P24" s="10"/>
      <c r="Q24" s="10"/>
      <c r="R24" s="10"/>
      <c r="S24" s="10"/>
      <c r="T24" s="11"/>
      <c r="U24" s="11"/>
      <c r="V24" s="11"/>
      <c r="W24" s="18"/>
      <c r="X24" s="18"/>
      <c r="Y24" s="18"/>
      <c r="Z24" s="18"/>
      <c r="AA24" s="18"/>
      <c r="AB24" s="78"/>
      <c r="AC24" s="78"/>
      <c r="AD24" s="79"/>
    </row>
    <row r="25" spans="1:30" hidden="1">
      <c r="A25" s="28"/>
      <c r="B25" s="27" t="s">
        <v>69</v>
      </c>
      <c r="C25" s="21" t="s">
        <v>70</v>
      </c>
      <c r="D25" s="53"/>
      <c r="E25" s="10" t="s">
        <v>28</v>
      </c>
      <c r="F25" s="10"/>
      <c r="G25" s="10"/>
      <c r="H25" s="10"/>
      <c r="I25" s="10"/>
      <c r="J25" s="10"/>
      <c r="K25" s="10"/>
      <c r="L25" s="10"/>
      <c r="M25" s="10"/>
      <c r="N25" s="10"/>
      <c r="O25" s="10"/>
      <c r="P25" s="10"/>
      <c r="Q25" s="10"/>
      <c r="R25" s="10"/>
      <c r="S25" s="10"/>
      <c r="T25" s="11"/>
      <c r="U25" s="11"/>
      <c r="V25" s="11"/>
      <c r="W25" s="18"/>
      <c r="X25" s="18"/>
      <c r="Y25" s="18"/>
      <c r="Z25" s="18"/>
      <c r="AA25" s="18"/>
      <c r="AB25" s="78"/>
      <c r="AC25" s="78"/>
      <c r="AD25" s="79"/>
    </row>
    <row r="26" spans="1:30" hidden="1">
      <c r="A26" s="28"/>
      <c r="B26" s="27" t="s">
        <v>45</v>
      </c>
      <c r="C26" s="21" t="s">
        <v>46</v>
      </c>
      <c r="D26" s="53"/>
      <c r="E26" s="10" t="s">
        <v>28</v>
      </c>
      <c r="F26" s="10"/>
      <c r="G26" s="10"/>
      <c r="H26" s="10"/>
      <c r="I26" s="10"/>
      <c r="J26" s="10"/>
      <c r="K26" s="10"/>
      <c r="L26" s="10"/>
      <c r="M26" s="10"/>
      <c r="N26" s="10"/>
      <c r="O26" s="10"/>
      <c r="P26" s="10"/>
      <c r="Q26" s="10"/>
      <c r="R26" s="10"/>
      <c r="S26" s="10"/>
      <c r="T26" s="11"/>
      <c r="U26" s="11"/>
      <c r="V26" s="11"/>
      <c r="W26" s="18"/>
      <c r="X26" s="18"/>
      <c r="Y26" s="18"/>
      <c r="Z26" s="18"/>
      <c r="AA26" s="18"/>
      <c r="AB26" s="78"/>
      <c r="AC26" s="78"/>
      <c r="AD26" s="79"/>
    </row>
    <row r="27" spans="1:30" ht="20.399999999999999" hidden="1">
      <c r="A27" s="28"/>
      <c r="B27" s="27" t="s">
        <v>71</v>
      </c>
      <c r="C27" s="21" t="s">
        <v>72</v>
      </c>
      <c r="D27" s="53"/>
      <c r="E27" s="10"/>
      <c r="F27" s="10"/>
      <c r="G27" s="10"/>
      <c r="H27" s="10"/>
      <c r="I27" s="10"/>
      <c r="J27" s="10"/>
      <c r="K27" s="10"/>
      <c r="L27" s="10"/>
      <c r="M27" s="10"/>
      <c r="N27" s="10"/>
      <c r="O27" s="10"/>
      <c r="P27" s="10"/>
      <c r="Q27" s="10" t="s">
        <v>28</v>
      </c>
      <c r="R27" s="10"/>
      <c r="S27" s="10"/>
      <c r="T27" s="11"/>
      <c r="U27" s="11"/>
      <c r="V27" s="11"/>
      <c r="W27" s="18"/>
      <c r="X27" s="18"/>
      <c r="Y27" s="18"/>
      <c r="Z27" s="18"/>
      <c r="AA27" s="18"/>
      <c r="AB27" s="78"/>
      <c r="AC27" s="78"/>
      <c r="AD27" s="79"/>
    </row>
    <row r="28" spans="1:30" s="12" customFormat="1" ht="13.8" hidden="1" thickBot="1">
      <c r="A28" s="33"/>
      <c r="B28" s="44"/>
      <c r="C28" s="45"/>
      <c r="D28" s="54"/>
      <c r="E28" s="16"/>
      <c r="F28" s="16"/>
      <c r="G28" s="16"/>
      <c r="H28" s="16"/>
      <c r="I28" s="16"/>
      <c r="J28" s="16"/>
      <c r="K28" s="16"/>
      <c r="L28" s="16"/>
      <c r="M28" s="16"/>
      <c r="N28" s="16"/>
      <c r="O28" s="16"/>
      <c r="P28" s="16"/>
      <c r="Q28" s="16"/>
      <c r="R28" s="16"/>
      <c r="S28" s="16"/>
      <c r="T28" s="16"/>
      <c r="U28" s="16"/>
      <c r="V28" s="16"/>
      <c r="W28" s="16"/>
      <c r="X28" s="16"/>
      <c r="Y28" s="16"/>
      <c r="Z28" s="16"/>
      <c r="AA28" s="16"/>
      <c r="AB28" s="85"/>
      <c r="AC28" s="85"/>
      <c r="AD28" s="86"/>
    </row>
    <row r="29" spans="1:30" ht="16.2" thickBot="1">
      <c r="A29" s="37" t="s">
        <v>10</v>
      </c>
      <c r="B29" s="43"/>
      <c r="C29" s="37"/>
      <c r="D29" s="52"/>
      <c r="E29" s="38"/>
      <c r="F29" s="38"/>
      <c r="G29" s="38"/>
      <c r="H29" s="38"/>
      <c r="I29" s="38"/>
      <c r="J29" s="38"/>
      <c r="K29" s="38"/>
      <c r="L29" s="38"/>
      <c r="M29" s="38"/>
      <c r="N29" s="38"/>
      <c r="O29" s="38"/>
      <c r="P29" s="38"/>
      <c r="Q29" s="38"/>
      <c r="R29" s="38"/>
      <c r="S29" s="38"/>
      <c r="T29" s="39"/>
      <c r="U29" s="39"/>
      <c r="V29" s="39"/>
      <c r="W29" s="39"/>
      <c r="X29" s="39"/>
      <c r="Y29" s="39"/>
      <c r="Z29" s="39"/>
      <c r="AA29" s="39"/>
      <c r="AB29" s="73"/>
      <c r="AC29" s="74"/>
      <c r="AD29" s="75"/>
    </row>
    <row r="30" spans="1:30">
      <c r="A30" s="28"/>
      <c r="B30" s="35" t="s">
        <v>65</v>
      </c>
      <c r="C30" s="41" t="s">
        <v>73</v>
      </c>
      <c r="D30" s="55"/>
      <c r="E30" s="14"/>
      <c r="F30" s="14"/>
      <c r="G30" s="14"/>
      <c r="H30" s="14"/>
      <c r="I30" s="14"/>
      <c r="J30" s="14"/>
      <c r="K30" s="14"/>
      <c r="L30" s="14" t="s">
        <v>28</v>
      </c>
      <c r="M30" s="14"/>
      <c r="N30" s="14"/>
      <c r="O30" s="14"/>
      <c r="P30" s="14"/>
      <c r="Q30" s="14"/>
      <c r="R30" s="14"/>
      <c r="S30" s="14"/>
      <c r="T30" s="20"/>
      <c r="U30" s="20"/>
      <c r="V30" s="20"/>
      <c r="W30" s="36"/>
      <c r="X30" s="36"/>
      <c r="Y30" s="36"/>
      <c r="Z30" s="36"/>
      <c r="AA30" s="36"/>
      <c r="AB30" s="76"/>
      <c r="AC30" s="76"/>
      <c r="AD30" s="77"/>
    </row>
    <row r="31" spans="1:30">
      <c r="A31" s="28"/>
      <c r="B31" s="27" t="s">
        <v>29</v>
      </c>
      <c r="C31" s="21" t="s">
        <v>74</v>
      </c>
      <c r="D31" s="53"/>
      <c r="E31" s="10"/>
      <c r="F31" s="10"/>
      <c r="G31" s="10"/>
      <c r="H31" s="10"/>
      <c r="I31" s="10"/>
      <c r="J31" s="10"/>
      <c r="K31" s="10"/>
      <c r="L31" s="10"/>
      <c r="M31" s="10"/>
      <c r="N31" s="10" t="s">
        <v>28</v>
      </c>
      <c r="O31" s="10"/>
      <c r="P31" s="10"/>
      <c r="Q31" s="10"/>
      <c r="R31" s="10"/>
      <c r="S31" s="10"/>
      <c r="T31" s="11"/>
      <c r="U31" s="11"/>
      <c r="V31" s="11"/>
      <c r="W31" s="18"/>
      <c r="X31" s="18"/>
      <c r="Y31" s="18"/>
      <c r="Z31" s="18"/>
      <c r="AA31" s="18"/>
      <c r="AB31" s="78"/>
      <c r="AC31" s="78"/>
      <c r="AD31" s="79"/>
    </row>
    <row r="32" spans="1:30">
      <c r="A32" s="28"/>
      <c r="B32" s="27" t="s">
        <v>31</v>
      </c>
      <c r="C32" s="21" t="s">
        <v>57</v>
      </c>
      <c r="D32" s="53"/>
      <c r="E32" s="10"/>
      <c r="F32" s="10"/>
      <c r="G32" s="10"/>
      <c r="H32" s="10"/>
      <c r="I32" s="10"/>
      <c r="J32" s="10"/>
      <c r="K32" s="10"/>
      <c r="L32" s="10"/>
      <c r="M32" s="10"/>
      <c r="N32" s="10" t="s">
        <v>28</v>
      </c>
      <c r="O32" s="10"/>
      <c r="P32" s="10"/>
      <c r="Q32" s="10"/>
      <c r="R32" s="10"/>
      <c r="S32" s="10"/>
      <c r="T32" s="11"/>
      <c r="U32" s="11"/>
      <c r="V32" s="11"/>
      <c r="W32" s="18"/>
      <c r="X32" s="18"/>
      <c r="Y32" s="18"/>
      <c r="Z32" s="18"/>
      <c r="AA32" s="18"/>
      <c r="AB32" s="78"/>
      <c r="AC32" s="78"/>
      <c r="AD32" s="79"/>
    </row>
    <row r="33" spans="1:30">
      <c r="A33" s="28"/>
      <c r="B33" s="27" t="s">
        <v>33</v>
      </c>
      <c r="C33" s="21" t="s">
        <v>34</v>
      </c>
      <c r="D33" s="53"/>
      <c r="E33" s="10"/>
      <c r="F33" s="10"/>
      <c r="G33" s="10"/>
      <c r="H33" s="10"/>
      <c r="I33" s="10"/>
      <c r="J33" s="10"/>
      <c r="K33" s="10"/>
      <c r="L33" s="10"/>
      <c r="M33" s="10"/>
      <c r="N33" s="10" t="s">
        <v>28</v>
      </c>
      <c r="O33" s="10"/>
      <c r="P33" s="10"/>
      <c r="Q33" s="10"/>
      <c r="R33" s="10"/>
      <c r="S33" s="10"/>
      <c r="T33" s="18"/>
      <c r="U33" s="18"/>
      <c r="V33" s="18"/>
      <c r="W33" s="18"/>
      <c r="X33" s="18"/>
      <c r="Y33" s="18"/>
      <c r="Z33" s="18"/>
      <c r="AA33" s="18"/>
      <c r="AB33" s="78"/>
      <c r="AC33" s="78"/>
      <c r="AD33" s="79"/>
    </row>
    <row r="34" spans="1:30" s="9" customFormat="1" ht="15" customHeight="1">
      <c r="A34" s="28"/>
      <c r="B34" s="27" t="s">
        <v>58</v>
      </c>
      <c r="C34" s="21" t="s">
        <v>75</v>
      </c>
      <c r="D34" s="53"/>
      <c r="E34" s="10"/>
      <c r="F34" s="10"/>
      <c r="G34" s="10"/>
      <c r="H34" s="10"/>
      <c r="I34" s="10"/>
      <c r="J34" s="10"/>
      <c r="K34" s="10"/>
      <c r="L34" s="10"/>
      <c r="M34" s="10"/>
      <c r="N34" s="10"/>
      <c r="O34" s="10"/>
      <c r="P34" s="10"/>
      <c r="Q34" s="10"/>
      <c r="R34" s="10"/>
      <c r="S34" s="10" t="s">
        <v>28</v>
      </c>
      <c r="T34" s="15"/>
      <c r="U34" s="15"/>
      <c r="V34" s="15"/>
      <c r="W34" s="15"/>
      <c r="X34" s="15"/>
      <c r="Y34" s="15"/>
      <c r="Z34" s="15"/>
      <c r="AA34" s="15"/>
      <c r="AB34" s="82"/>
      <c r="AC34" s="83"/>
      <c r="AD34" s="84"/>
    </row>
    <row r="35" spans="1:30" ht="20.399999999999999">
      <c r="A35" s="28"/>
      <c r="B35" s="27" t="s">
        <v>76</v>
      </c>
      <c r="C35" s="21" t="s">
        <v>39</v>
      </c>
      <c r="D35" s="53"/>
      <c r="E35" s="10"/>
      <c r="F35" s="10"/>
      <c r="G35" s="10"/>
      <c r="H35" s="10"/>
      <c r="I35" s="10"/>
      <c r="J35" s="10"/>
      <c r="K35" s="10"/>
      <c r="L35" s="10"/>
      <c r="M35" s="10"/>
      <c r="N35" s="10"/>
      <c r="O35" s="10"/>
      <c r="P35" s="10"/>
      <c r="Q35" s="10"/>
      <c r="R35" s="10"/>
      <c r="S35" s="10" t="s">
        <v>28</v>
      </c>
      <c r="T35" s="18"/>
      <c r="U35" s="18"/>
      <c r="V35" s="18"/>
      <c r="W35" s="18"/>
      <c r="X35" s="18"/>
      <c r="Y35" s="18"/>
      <c r="Z35" s="18"/>
      <c r="AA35" s="18"/>
      <c r="AB35" s="78"/>
      <c r="AC35" s="78"/>
      <c r="AD35" s="79"/>
    </row>
    <row r="36" spans="1:30">
      <c r="A36" s="28"/>
      <c r="B36" s="27" t="s">
        <v>26</v>
      </c>
      <c r="C36" s="21" t="s">
        <v>27</v>
      </c>
      <c r="D36" s="53"/>
      <c r="E36" s="10" t="s">
        <v>28</v>
      </c>
      <c r="F36" s="10"/>
      <c r="G36" s="10"/>
      <c r="H36" s="10"/>
      <c r="I36" s="10"/>
      <c r="J36" s="10"/>
      <c r="K36" s="10"/>
      <c r="L36" s="10"/>
      <c r="M36" s="10"/>
      <c r="N36" s="10"/>
      <c r="O36" s="10"/>
      <c r="P36" s="10"/>
      <c r="Q36" s="10"/>
      <c r="R36" s="10"/>
      <c r="S36" s="10"/>
      <c r="T36" s="18"/>
      <c r="U36" s="18"/>
      <c r="V36" s="18"/>
      <c r="W36" s="18"/>
      <c r="X36" s="18"/>
      <c r="Y36" s="18"/>
      <c r="Z36" s="18"/>
      <c r="AA36" s="18"/>
      <c r="AB36" s="78"/>
      <c r="AC36" s="78"/>
      <c r="AD36" s="79"/>
    </row>
    <row r="37" spans="1:30">
      <c r="A37" s="28"/>
      <c r="B37" s="27" t="s">
        <v>43</v>
      </c>
      <c r="C37" s="21" t="s">
        <v>77</v>
      </c>
      <c r="D37" s="53"/>
      <c r="E37" s="10" t="s">
        <v>28</v>
      </c>
      <c r="F37" s="10"/>
      <c r="G37" s="10"/>
      <c r="H37" s="10"/>
      <c r="I37" s="10"/>
      <c r="J37" s="10"/>
      <c r="K37" s="10"/>
      <c r="L37" s="10"/>
      <c r="M37" s="10"/>
      <c r="N37" s="10"/>
      <c r="O37" s="10"/>
      <c r="P37" s="10"/>
      <c r="Q37" s="10"/>
      <c r="R37" s="10"/>
      <c r="S37" s="10"/>
      <c r="T37" s="18"/>
      <c r="U37" s="18"/>
      <c r="V37" s="18"/>
      <c r="W37" s="18"/>
      <c r="X37" s="18"/>
      <c r="Y37" s="18"/>
      <c r="Z37" s="18"/>
      <c r="AA37" s="18"/>
      <c r="AB37" s="78"/>
      <c r="AC37" s="78"/>
      <c r="AD37" s="79"/>
    </row>
    <row r="38" spans="1:30">
      <c r="A38" s="28"/>
      <c r="B38" s="27" t="s">
        <v>65</v>
      </c>
      <c r="C38" s="21" t="s">
        <v>78</v>
      </c>
      <c r="D38" s="53"/>
      <c r="E38" s="10" t="s">
        <v>28</v>
      </c>
      <c r="F38" s="10"/>
      <c r="G38" s="10"/>
      <c r="H38" s="10"/>
      <c r="I38" s="10"/>
      <c r="J38" s="10"/>
      <c r="K38" s="10"/>
      <c r="L38" s="10"/>
      <c r="M38" s="10"/>
      <c r="N38" s="10"/>
      <c r="O38" s="10"/>
      <c r="P38" s="10"/>
      <c r="Q38" s="10"/>
      <c r="R38" s="10"/>
      <c r="S38" s="10"/>
      <c r="T38" s="18"/>
      <c r="U38" s="18"/>
      <c r="V38" s="18"/>
      <c r="W38" s="18"/>
      <c r="X38" s="18"/>
      <c r="Y38" s="18"/>
      <c r="Z38" s="18"/>
      <c r="AA38" s="18"/>
      <c r="AB38" s="78"/>
      <c r="AC38" s="78"/>
      <c r="AD38" s="79"/>
    </row>
    <row r="39" spans="1:30">
      <c r="A39" s="28"/>
      <c r="B39" s="27" t="s">
        <v>40</v>
      </c>
      <c r="C39" s="21" t="s">
        <v>79</v>
      </c>
      <c r="D39" s="53"/>
      <c r="E39" s="10" t="s">
        <v>28</v>
      </c>
      <c r="F39" s="10"/>
      <c r="G39" s="10"/>
      <c r="H39" s="10"/>
      <c r="I39" s="10"/>
      <c r="J39" s="10"/>
      <c r="K39" s="10"/>
      <c r="L39" s="10"/>
      <c r="M39" s="10"/>
      <c r="N39" s="10"/>
      <c r="O39" s="10"/>
      <c r="P39" s="10"/>
      <c r="Q39" s="10"/>
      <c r="R39" s="10"/>
      <c r="S39" s="10"/>
      <c r="T39" s="18"/>
      <c r="U39" s="18"/>
      <c r="V39" s="18"/>
      <c r="W39" s="18"/>
      <c r="X39" s="18"/>
      <c r="Y39" s="18"/>
      <c r="Z39" s="18"/>
      <c r="AA39" s="18"/>
      <c r="AB39" s="78"/>
      <c r="AC39" s="78"/>
      <c r="AD39" s="79"/>
    </row>
    <row r="40" spans="1:30" s="12" customFormat="1" ht="13.8" thickBot="1">
      <c r="A40" s="33"/>
      <c r="B40" s="46"/>
      <c r="C40" s="45"/>
      <c r="D40" s="54"/>
      <c r="E40" s="16"/>
      <c r="F40" s="16"/>
      <c r="G40" s="16"/>
      <c r="H40" s="16"/>
      <c r="I40" s="16"/>
      <c r="J40" s="16"/>
      <c r="K40" s="16"/>
      <c r="L40" s="16"/>
      <c r="M40" s="16"/>
      <c r="N40" s="16"/>
      <c r="O40" s="16"/>
      <c r="P40" s="16"/>
      <c r="Q40" s="16"/>
      <c r="R40" s="16"/>
      <c r="S40" s="16"/>
      <c r="T40" s="16"/>
      <c r="U40" s="16"/>
      <c r="V40" s="16"/>
      <c r="W40" s="16"/>
      <c r="X40" s="16"/>
      <c r="Y40" s="16"/>
      <c r="Z40" s="16"/>
      <c r="AA40" s="16"/>
      <c r="AB40" s="85"/>
      <c r="AC40" s="85"/>
      <c r="AD40" s="86"/>
    </row>
    <row r="41" spans="1:30" ht="16.2" thickBot="1">
      <c r="A41" s="37" t="s">
        <v>80</v>
      </c>
      <c r="B41" s="43"/>
      <c r="C41" s="37"/>
      <c r="D41" s="52"/>
      <c r="E41" s="38"/>
      <c r="F41" s="38"/>
      <c r="G41" s="38"/>
      <c r="H41" s="38"/>
      <c r="I41" s="38"/>
      <c r="J41" s="38"/>
      <c r="K41" s="38"/>
      <c r="L41" s="38"/>
      <c r="M41" s="38"/>
      <c r="N41" s="38"/>
      <c r="O41" s="38"/>
      <c r="P41" s="38"/>
      <c r="Q41" s="38"/>
      <c r="R41" s="38"/>
      <c r="S41" s="38"/>
      <c r="T41" s="39"/>
      <c r="U41" s="39"/>
      <c r="V41" s="39"/>
      <c r="W41" s="39"/>
      <c r="X41" s="39"/>
      <c r="Y41" s="39"/>
      <c r="Z41" s="39"/>
      <c r="AA41" s="39"/>
      <c r="AB41" s="73"/>
      <c r="AC41" s="74"/>
      <c r="AD41" s="75"/>
    </row>
    <row r="42" spans="1:30">
      <c r="A42" s="28"/>
      <c r="B42" s="35" t="s">
        <v>26</v>
      </c>
      <c r="C42" s="41" t="s">
        <v>27</v>
      </c>
      <c r="D42" s="55"/>
      <c r="E42" s="14"/>
      <c r="F42" s="14"/>
      <c r="G42" s="14"/>
      <c r="H42" s="14"/>
      <c r="I42" s="14"/>
      <c r="J42" s="14"/>
      <c r="K42" s="14"/>
      <c r="L42" s="14" t="s">
        <v>28</v>
      </c>
      <c r="M42" s="14"/>
      <c r="N42" s="14"/>
      <c r="O42" s="14"/>
      <c r="P42" s="14"/>
      <c r="Q42" s="14"/>
      <c r="R42" s="14"/>
      <c r="S42" s="14"/>
      <c r="T42" s="36"/>
      <c r="U42" s="36"/>
      <c r="V42" s="36"/>
      <c r="W42" s="36"/>
      <c r="X42" s="36"/>
      <c r="Y42" s="36"/>
      <c r="Z42" s="36"/>
      <c r="AA42" s="36"/>
      <c r="AB42" s="76"/>
      <c r="AC42" s="76"/>
      <c r="AD42" s="77"/>
    </row>
    <row r="43" spans="1:30">
      <c r="A43" s="28"/>
      <c r="B43" s="27" t="s">
        <v>81</v>
      </c>
      <c r="C43" s="21" t="s">
        <v>82</v>
      </c>
      <c r="D43" s="53"/>
      <c r="E43" s="10"/>
      <c r="F43" s="10"/>
      <c r="G43" s="10"/>
      <c r="H43" s="10"/>
      <c r="I43" s="10"/>
      <c r="J43" s="10"/>
      <c r="K43" s="10"/>
      <c r="L43" s="10" t="s">
        <v>28</v>
      </c>
      <c r="M43" s="10"/>
      <c r="N43" s="10"/>
      <c r="O43" s="10"/>
      <c r="P43" s="10"/>
      <c r="Q43" s="10"/>
      <c r="R43" s="10"/>
      <c r="S43" s="10"/>
      <c r="T43" s="18"/>
      <c r="U43" s="18"/>
      <c r="V43" s="18"/>
      <c r="W43" s="18"/>
      <c r="X43" s="18"/>
      <c r="Y43" s="18"/>
      <c r="Z43" s="18"/>
      <c r="AA43" s="18"/>
      <c r="AB43" s="78"/>
      <c r="AC43" s="78"/>
      <c r="AD43" s="79"/>
    </row>
    <row r="44" spans="1:30" ht="30.6">
      <c r="A44" s="28"/>
      <c r="B44" s="27" t="s">
        <v>37</v>
      </c>
      <c r="C44" s="21" t="s">
        <v>83</v>
      </c>
      <c r="D44" s="53"/>
      <c r="E44" s="10"/>
      <c r="F44" s="10"/>
      <c r="G44" s="10"/>
      <c r="H44" s="10"/>
      <c r="I44" s="10"/>
      <c r="J44" s="10"/>
      <c r="K44" s="10"/>
      <c r="L44" s="13" t="s">
        <v>28</v>
      </c>
      <c r="M44" s="10"/>
      <c r="N44" s="10"/>
      <c r="O44" s="10"/>
      <c r="P44" s="10"/>
      <c r="Q44" s="10"/>
      <c r="R44" s="10"/>
      <c r="S44" s="10"/>
      <c r="T44" s="18"/>
      <c r="U44" s="18"/>
      <c r="V44" s="18"/>
      <c r="W44" s="18"/>
      <c r="X44" s="18"/>
      <c r="Y44" s="18"/>
      <c r="Z44" s="18"/>
      <c r="AA44" s="18"/>
      <c r="AB44" s="78"/>
      <c r="AC44" s="78"/>
      <c r="AD44" s="79"/>
    </row>
    <row r="45" spans="1:30">
      <c r="A45" s="28"/>
      <c r="B45" s="27" t="s">
        <v>29</v>
      </c>
      <c r="C45" s="21" t="s">
        <v>30</v>
      </c>
      <c r="D45" s="53"/>
      <c r="E45" s="10"/>
      <c r="F45" s="10"/>
      <c r="G45" s="10"/>
      <c r="H45" s="10"/>
      <c r="I45" s="10"/>
      <c r="J45" s="10"/>
      <c r="K45" s="10"/>
      <c r="L45" s="10" t="s">
        <v>28</v>
      </c>
      <c r="M45" s="10"/>
      <c r="N45" s="10"/>
      <c r="O45" s="10"/>
      <c r="P45" s="10"/>
      <c r="Q45" s="10"/>
      <c r="R45" s="10"/>
      <c r="S45" s="10"/>
      <c r="T45" s="18"/>
      <c r="U45" s="18"/>
      <c r="V45" s="18"/>
      <c r="W45" s="18"/>
      <c r="X45" s="18"/>
      <c r="Y45" s="18"/>
      <c r="Z45" s="18"/>
      <c r="AA45" s="18"/>
      <c r="AB45" s="78"/>
      <c r="AC45" s="78"/>
      <c r="AD45" s="79"/>
    </row>
    <row r="46" spans="1:30">
      <c r="A46" s="28"/>
      <c r="B46" s="27" t="s">
        <v>33</v>
      </c>
      <c r="C46" s="21" t="s">
        <v>34</v>
      </c>
      <c r="D46" s="53"/>
      <c r="E46" s="10"/>
      <c r="F46" s="10"/>
      <c r="G46" s="10"/>
      <c r="H46" s="10"/>
      <c r="I46" s="10"/>
      <c r="J46" s="10"/>
      <c r="K46" s="10"/>
      <c r="L46" s="10" t="s">
        <v>28</v>
      </c>
      <c r="M46" s="10"/>
      <c r="N46" s="10"/>
      <c r="O46" s="10"/>
      <c r="P46" s="10"/>
      <c r="Q46" s="10"/>
      <c r="R46" s="10"/>
      <c r="S46" s="10"/>
      <c r="T46" s="18"/>
      <c r="U46" s="18"/>
      <c r="V46" s="18"/>
      <c r="W46" s="18"/>
      <c r="X46" s="18"/>
      <c r="Y46" s="18"/>
      <c r="Z46" s="18"/>
      <c r="AA46" s="18"/>
      <c r="AB46" s="78"/>
      <c r="AC46" s="78"/>
      <c r="AD46" s="79"/>
    </row>
    <row r="47" spans="1:30">
      <c r="A47" s="28"/>
      <c r="B47" s="27" t="s">
        <v>161</v>
      </c>
      <c r="C47" s="21" t="s">
        <v>85</v>
      </c>
      <c r="D47" s="53"/>
      <c r="E47" s="10"/>
      <c r="F47" s="10"/>
      <c r="G47" s="10"/>
      <c r="H47" s="10"/>
      <c r="I47" s="10"/>
      <c r="J47" s="10"/>
      <c r="K47" s="10"/>
      <c r="L47" s="10"/>
      <c r="M47" s="10"/>
      <c r="N47" s="10" t="s">
        <v>28</v>
      </c>
      <c r="O47" s="10"/>
      <c r="P47" s="10"/>
      <c r="Q47" s="10"/>
      <c r="R47" s="10"/>
      <c r="S47" s="10"/>
      <c r="T47" s="18"/>
      <c r="U47" s="18"/>
      <c r="V47" s="18"/>
      <c r="W47" s="18"/>
      <c r="X47" s="18"/>
      <c r="Y47" s="18"/>
      <c r="Z47" s="18"/>
      <c r="AA47" s="18"/>
      <c r="AB47" s="78"/>
      <c r="AC47" s="78"/>
      <c r="AD47" s="79"/>
    </row>
    <row r="48" spans="1:30">
      <c r="A48" s="28"/>
      <c r="B48" s="27" t="s">
        <v>86</v>
      </c>
      <c r="C48" s="21" t="s">
        <v>87</v>
      </c>
      <c r="D48" s="53"/>
      <c r="E48" s="10"/>
      <c r="F48" s="10"/>
      <c r="G48" s="10"/>
      <c r="H48" s="10"/>
      <c r="I48" s="10"/>
      <c r="J48" s="10"/>
      <c r="K48" s="10"/>
      <c r="L48" s="10"/>
      <c r="M48" s="10"/>
      <c r="N48" s="10" t="s">
        <v>28</v>
      </c>
      <c r="O48" s="10"/>
      <c r="P48" s="10"/>
      <c r="Q48" s="10"/>
      <c r="R48" s="10"/>
      <c r="S48" s="10"/>
      <c r="T48" s="18"/>
      <c r="U48" s="18"/>
      <c r="V48" s="18"/>
      <c r="W48" s="18"/>
      <c r="X48" s="18"/>
      <c r="Y48" s="18"/>
      <c r="Z48" s="18"/>
      <c r="AA48" s="18"/>
      <c r="AB48" s="78"/>
      <c r="AC48" s="78"/>
      <c r="AD48" s="79"/>
    </row>
    <row r="49" spans="1:30">
      <c r="A49" s="28"/>
      <c r="B49" s="27" t="s">
        <v>52</v>
      </c>
      <c r="C49" s="21" t="s">
        <v>88</v>
      </c>
      <c r="D49" s="53"/>
      <c r="E49" s="10"/>
      <c r="F49" s="10"/>
      <c r="G49" s="10" t="s">
        <v>28</v>
      </c>
      <c r="H49" s="10"/>
      <c r="I49" s="10"/>
      <c r="J49" s="10"/>
      <c r="K49" s="10"/>
      <c r="L49" s="10"/>
      <c r="M49" s="10"/>
      <c r="N49" s="10"/>
      <c r="O49" s="10"/>
      <c r="P49" s="10"/>
      <c r="Q49" s="10"/>
      <c r="R49" s="10"/>
      <c r="S49" s="10"/>
      <c r="T49" s="18"/>
      <c r="U49" s="18"/>
      <c r="V49" s="18"/>
      <c r="W49" s="18"/>
      <c r="X49" s="18"/>
      <c r="Y49" s="18"/>
      <c r="Z49" s="18"/>
      <c r="AA49" s="18"/>
      <c r="AB49" s="78"/>
      <c r="AC49" s="78"/>
      <c r="AD49" s="79"/>
    </row>
    <row r="50" spans="1:30">
      <c r="A50" s="28"/>
      <c r="B50" s="27" t="s">
        <v>26</v>
      </c>
      <c r="C50" s="21" t="s">
        <v>42</v>
      </c>
      <c r="D50" s="53"/>
      <c r="E50" s="10"/>
      <c r="F50" s="10"/>
      <c r="G50" s="10"/>
      <c r="H50" s="10"/>
      <c r="I50" s="10"/>
      <c r="J50" s="10"/>
      <c r="K50" s="10"/>
      <c r="L50" s="10"/>
      <c r="M50" s="10" t="s">
        <v>28</v>
      </c>
      <c r="N50" s="10"/>
      <c r="O50" s="10"/>
      <c r="P50" s="10"/>
      <c r="Q50" s="10"/>
      <c r="R50" s="10"/>
      <c r="S50" s="10"/>
      <c r="T50" s="18"/>
      <c r="U50" s="18"/>
      <c r="V50" s="18"/>
      <c r="W50" s="18"/>
      <c r="X50" s="18"/>
      <c r="Y50" s="18"/>
      <c r="Z50" s="18"/>
      <c r="AA50" s="18"/>
      <c r="AB50" s="78"/>
      <c r="AC50" s="78"/>
      <c r="AD50" s="79"/>
    </row>
    <row r="51" spans="1:30" ht="20.399999999999999">
      <c r="A51" s="28"/>
      <c r="B51" s="27" t="s">
        <v>62</v>
      </c>
      <c r="C51" s="21" t="s">
        <v>39</v>
      </c>
      <c r="D51" s="53"/>
      <c r="E51" s="10"/>
      <c r="F51" s="10"/>
      <c r="G51" s="10"/>
      <c r="H51" s="10"/>
      <c r="I51" s="10"/>
      <c r="J51" s="10"/>
      <c r="K51" s="10"/>
      <c r="L51" s="10"/>
      <c r="M51" s="10" t="s">
        <v>28</v>
      </c>
      <c r="N51" s="10"/>
      <c r="O51" s="10"/>
      <c r="P51" s="10"/>
      <c r="Q51" s="10"/>
      <c r="R51" s="10"/>
      <c r="S51" s="10"/>
      <c r="T51" s="18"/>
      <c r="U51" s="18"/>
      <c r="V51" s="18"/>
      <c r="W51" s="18"/>
      <c r="X51" s="18"/>
      <c r="Y51" s="18"/>
      <c r="Z51" s="18"/>
      <c r="AA51" s="18"/>
      <c r="AB51" s="78"/>
      <c r="AC51" s="78"/>
      <c r="AD51" s="79"/>
    </row>
    <row r="52" spans="1:30">
      <c r="A52" s="28"/>
      <c r="B52" s="27" t="s">
        <v>43</v>
      </c>
      <c r="C52" s="21" t="s">
        <v>44</v>
      </c>
      <c r="D52" s="53"/>
      <c r="E52" s="10" t="s">
        <v>28</v>
      </c>
      <c r="F52" s="10"/>
      <c r="G52" s="10"/>
      <c r="H52" s="10"/>
      <c r="I52" s="10"/>
      <c r="J52" s="10"/>
      <c r="K52" s="10"/>
      <c r="L52" s="10"/>
      <c r="M52" s="10"/>
      <c r="N52" s="10"/>
      <c r="O52" s="10"/>
      <c r="P52" s="10"/>
      <c r="Q52" s="10"/>
      <c r="R52" s="10"/>
      <c r="S52" s="10"/>
      <c r="T52" s="18"/>
      <c r="U52" s="18"/>
      <c r="V52" s="18"/>
      <c r="W52" s="18"/>
      <c r="X52" s="18"/>
      <c r="Y52" s="18"/>
      <c r="Z52" s="18"/>
      <c r="AA52" s="18"/>
      <c r="AB52" s="78"/>
      <c r="AC52" s="78"/>
      <c r="AD52" s="79"/>
    </row>
    <row r="53" spans="1:30">
      <c r="A53" s="28"/>
      <c r="B53" s="27" t="s">
        <v>65</v>
      </c>
      <c r="C53" s="21" t="s">
        <v>89</v>
      </c>
      <c r="D53" s="53"/>
      <c r="E53" s="10" t="s">
        <v>28</v>
      </c>
      <c r="F53" s="10"/>
      <c r="G53" s="10"/>
      <c r="H53" s="10"/>
      <c r="I53" s="10"/>
      <c r="J53" s="10"/>
      <c r="K53" s="10"/>
      <c r="L53" s="10"/>
      <c r="M53" s="10"/>
      <c r="N53" s="10"/>
      <c r="O53" s="10"/>
      <c r="P53" s="10"/>
      <c r="Q53" s="10"/>
      <c r="R53" s="10"/>
      <c r="S53" s="10"/>
      <c r="T53" s="18"/>
      <c r="U53" s="18"/>
      <c r="V53" s="18"/>
      <c r="W53" s="18"/>
      <c r="X53" s="18"/>
      <c r="Y53" s="18"/>
      <c r="Z53" s="18"/>
      <c r="AA53" s="18"/>
      <c r="AB53" s="78"/>
      <c r="AC53" s="78"/>
      <c r="AD53" s="79"/>
    </row>
    <row r="54" spans="1:30">
      <c r="A54" s="28"/>
      <c r="B54" s="27" t="s">
        <v>40</v>
      </c>
      <c r="C54" s="21" t="s">
        <v>41</v>
      </c>
      <c r="D54" s="53"/>
      <c r="E54" s="10"/>
      <c r="F54" s="10"/>
      <c r="G54" s="10"/>
      <c r="H54" s="10"/>
      <c r="I54" s="10"/>
      <c r="J54" s="10"/>
      <c r="K54" s="10"/>
      <c r="L54" s="10"/>
      <c r="M54" s="10"/>
      <c r="N54" s="10"/>
      <c r="O54" s="10" t="s">
        <v>28</v>
      </c>
      <c r="P54" s="10"/>
      <c r="Q54" s="10"/>
      <c r="R54" s="10"/>
      <c r="S54" s="10"/>
      <c r="T54" s="18"/>
      <c r="U54" s="18"/>
      <c r="V54" s="18"/>
      <c r="W54" s="18"/>
      <c r="X54" s="18"/>
      <c r="Y54" s="18"/>
      <c r="Z54" s="18"/>
      <c r="AA54" s="18"/>
      <c r="AB54" s="78"/>
      <c r="AC54" s="78"/>
      <c r="AD54" s="79"/>
    </row>
    <row r="55" spans="1:30">
      <c r="A55" s="28"/>
      <c r="B55" s="27" t="s">
        <v>37</v>
      </c>
      <c r="C55" s="21" t="s">
        <v>90</v>
      </c>
      <c r="D55" s="53"/>
      <c r="E55" s="10"/>
      <c r="F55" s="10"/>
      <c r="G55" s="10"/>
      <c r="H55" s="10"/>
      <c r="I55" s="10"/>
      <c r="J55" s="10" t="s">
        <v>28</v>
      </c>
      <c r="K55" s="10"/>
      <c r="L55" s="10"/>
      <c r="M55" s="10"/>
      <c r="N55" s="10"/>
      <c r="O55" s="10"/>
      <c r="P55" s="10"/>
      <c r="Q55" s="10"/>
      <c r="R55" s="10"/>
      <c r="S55" s="10"/>
      <c r="T55" s="18"/>
      <c r="U55" s="18"/>
      <c r="V55" s="18"/>
      <c r="W55" s="18"/>
      <c r="X55" s="18"/>
      <c r="Y55" s="18"/>
      <c r="Z55" s="18"/>
      <c r="AA55" s="18"/>
      <c r="AB55" s="78"/>
      <c r="AC55" s="78"/>
      <c r="AD55" s="79"/>
    </row>
    <row r="56" spans="1:30">
      <c r="A56" s="28"/>
      <c r="B56" s="95" t="s">
        <v>160</v>
      </c>
      <c r="C56" s="45" t="s">
        <v>162</v>
      </c>
      <c r="D56" s="96"/>
      <c r="E56" s="97"/>
      <c r="F56" s="97"/>
      <c r="G56" s="97"/>
      <c r="H56" s="97"/>
      <c r="I56" s="97"/>
      <c r="J56" s="97"/>
      <c r="K56" s="97"/>
      <c r="L56" s="97"/>
      <c r="M56" s="97"/>
      <c r="N56" s="97"/>
      <c r="O56" s="97"/>
      <c r="P56" s="97"/>
      <c r="Q56" s="97"/>
      <c r="R56" s="97"/>
      <c r="S56" s="97"/>
      <c r="T56" s="40"/>
      <c r="U56" s="40"/>
      <c r="V56" s="40"/>
      <c r="W56" s="40"/>
      <c r="X56" s="40"/>
      <c r="Y56" s="40"/>
      <c r="Z56" s="40"/>
      <c r="AA56" s="40"/>
      <c r="AB56" s="98"/>
      <c r="AC56" s="98"/>
      <c r="AD56" s="99"/>
    </row>
    <row r="57" spans="1:30">
      <c r="A57" s="28"/>
      <c r="B57" s="95"/>
      <c r="C57" s="45"/>
      <c r="D57" s="96"/>
      <c r="E57" s="97"/>
      <c r="F57" s="97"/>
      <c r="G57" s="97"/>
      <c r="H57" s="97"/>
      <c r="I57" s="97"/>
      <c r="J57" s="97"/>
      <c r="K57" s="97"/>
      <c r="L57" s="97"/>
      <c r="M57" s="97"/>
      <c r="N57" s="97"/>
      <c r="O57" s="97"/>
      <c r="P57" s="97"/>
      <c r="Q57" s="97"/>
      <c r="R57" s="97"/>
      <c r="S57" s="97"/>
      <c r="T57" s="40"/>
      <c r="U57" s="40"/>
      <c r="V57" s="40"/>
      <c r="W57" s="40"/>
      <c r="X57" s="40"/>
      <c r="Y57" s="40"/>
      <c r="Z57" s="40"/>
      <c r="AA57" s="40"/>
      <c r="AB57" s="98"/>
      <c r="AC57" s="98"/>
      <c r="AD57" s="99"/>
    </row>
    <row r="58" spans="1:30" s="19" customFormat="1" ht="15" customHeight="1" thickBot="1">
      <c r="A58" s="33"/>
      <c r="B58" s="46"/>
      <c r="C58" s="45"/>
      <c r="D58" s="54"/>
      <c r="E58" s="16"/>
      <c r="F58" s="16"/>
      <c r="G58" s="16"/>
      <c r="H58" s="16"/>
      <c r="I58" s="16"/>
      <c r="J58" s="16"/>
      <c r="K58" s="16"/>
      <c r="L58" s="16"/>
      <c r="M58" s="16"/>
      <c r="N58" s="16"/>
      <c r="O58" s="16"/>
      <c r="P58" s="16"/>
      <c r="Q58" s="16"/>
      <c r="R58" s="16"/>
      <c r="S58" s="16"/>
      <c r="T58" s="16"/>
      <c r="U58" s="16"/>
      <c r="V58" s="16"/>
      <c r="W58" s="16"/>
      <c r="X58" s="16"/>
      <c r="Y58" s="16"/>
      <c r="Z58" s="16"/>
      <c r="AA58" s="16"/>
      <c r="AB58" s="85"/>
      <c r="AC58" s="85"/>
      <c r="AD58" s="86"/>
    </row>
    <row r="59" spans="1:30" ht="16.2" thickBot="1">
      <c r="A59" s="37" t="s">
        <v>11</v>
      </c>
      <c r="B59" s="43"/>
      <c r="C59" s="37"/>
      <c r="D59" s="52"/>
      <c r="E59" s="38"/>
      <c r="F59" s="38"/>
      <c r="G59" s="38"/>
      <c r="H59" s="38"/>
      <c r="I59" s="38"/>
      <c r="J59" s="38"/>
      <c r="K59" s="38"/>
      <c r="L59" s="38"/>
      <c r="M59" s="38"/>
      <c r="N59" s="38"/>
      <c r="O59" s="38"/>
      <c r="P59" s="38"/>
      <c r="Q59" s="38"/>
      <c r="R59" s="38"/>
      <c r="S59" s="38"/>
      <c r="T59" s="39"/>
      <c r="U59" s="39"/>
      <c r="V59" s="39"/>
      <c r="W59" s="39"/>
      <c r="X59" s="39"/>
      <c r="Y59" s="39"/>
      <c r="Z59" s="39"/>
      <c r="AA59" s="39"/>
      <c r="AB59" s="73"/>
      <c r="AC59" s="74"/>
      <c r="AD59" s="75"/>
    </row>
    <row r="60" spans="1:30" ht="20.399999999999999">
      <c r="A60" s="28"/>
      <c r="B60" s="35" t="s">
        <v>62</v>
      </c>
      <c r="C60" s="41" t="s">
        <v>91</v>
      </c>
      <c r="D60" s="55"/>
      <c r="E60" s="14"/>
      <c r="F60" s="14"/>
      <c r="G60" s="14"/>
      <c r="H60" s="14"/>
      <c r="I60" s="14"/>
      <c r="J60" s="14"/>
      <c r="K60" s="14"/>
      <c r="L60" s="14" t="s">
        <v>28</v>
      </c>
      <c r="M60" s="14"/>
      <c r="N60" s="14"/>
      <c r="O60" s="14"/>
      <c r="P60" s="14"/>
      <c r="Q60" s="14"/>
      <c r="R60" s="14"/>
      <c r="S60" s="14"/>
      <c r="T60" s="36"/>
      <c r="U60" s="36"/>
      <c r="V60" s="36"/>
      <c r="W60" s="36"/>
      <c r="X60" s="36"/>
      <c r="Y60" s="36"/>
      <c r="Z60" s="36"/>
      <c r="AA60" s="36"/>
      <c r="AB60" s="76"/>
      <c r="AC60" s="76"/>
      <c r="AD60" s="77"/>
    </row>
    <row r="61" spans="1:30">
      <c r="A61" s="28"/>
      <c r="B61" s="27" t="s">
        <v>43</v>
      </c>
      <c r="C61" s="21" t="s">
        <v>44</v>
      </c>
      <c r="D61" s="53"/>
      <c r="E61" s="10" t="s">
        <v>28</v>
      </c>
      <c r="F61" s="10"/>
      <c r="G61" s="10"/>
      <c r="H61" s="10"/>
      <c r="I61" s="10"/>
      <c r="J61" s="10"/>
      <c r="K61" s="10"/>
      <c r="L61" s="10"/>
      <c r="M61" s="10"/>
      <c r="N61" s="10"/>
      <c r="O61" s="10"/>
      <c r="P61" s="10"/>
      <c r="Q61" s="10"/>
      <c r="R61" s="10"/>
      <c r="S61" s="10"/>
      <c r="T61" s="18"/>
      <c r="U61" s="18"/>
      <c r="V61" s="18"/>
      <c r="W61" s="18"/>
      <c r="X61" s="18"/>
      <c r="Y61" s="18"/>
      <c r="Z61" s="18"/>
      <c r="AA61" s="18"/>
      <c r="AB61" s="78"/>
      <c r="AC61" s="78"/>
      <c r="AD61" s="79"/>
    </row>
    <row r="62" spans="1:30">
      <c r="A62" s="28"/>
      <c r="B62" s="27" t="s">
        <v>29</v>
      </c>
      <c r="C62" s="21" t="s">
        <v>30</v>
      </c>
      <c r="D62" s="53"/>
      <c r="E62" s="10" t="s">
        <v>28</v>
      </c>
      <c r="F62" s="10"/>
      <c r="G62" s="10"/>
      <c r="H62" s="10"/>
      <c r="I62" s="10"/>
      <c r="J62" s="10"/>
      <c r="K62" s="10"/>
      <c r="L62" s="10"/>
      <c r="M62" s="10"/>
      <c r="N62" s="10"/>
      <c r="O62" s="10"/>
      <c r="P62" s="10"/>
      <c r="Q62" s="10"/>
      <c r="R62" s="10"/>
      <c r="S62" s="10"/>
      <c r="T62" s="18"/>
      <c r="U62" s="18"/>
      <c r="V62" s="18"/>
      <c r="W62" s="18"/>
      <c r="X62" s="18"/>
      <c r="Y62" s="18"/>
      <c r="Z62" s="18"/>
      <c r="AA62" s="18"/>
      <c r="AB62" s="78"/>
      <c r="AC62" s="78"/>
      <c r="AD62" s="79"/>
    </row>
    <row r="63" spans="1:30">
      <c r="A63" s="28"/>
      <c r="B63" s="27" t="s">
        <v>92</v>
      </c>
      <c r="C63" s="21" t="s">
        <v>93</v>
      </c>
      <c r="D63" s="53"/>
      <c r="E63" s="10" t="s">
        <v>28</v>
      </c>
      <c r="F63" s="10"/>
      <c r="G63" s="10"/>
      <c r="H63" s="10"/>
      <c r="I63" s="10"/>
      <c r="J63" s="10"/>
      <c r="K63" s="10"/>
      <c r="L63" s="10"/>
      <c r="M63" s="10"/>
      <c r="N63" s="10"/>
      <c r="O63" s="10"/>
      <c r="P63" s="10"/>
      <c r="Q63" s="10"/>
      <c r="R63" s="10"/>
      <c r="S63" s="10"/>
      <c r="T63" s="18"/>
      <c r="U63" s="18"/>
      <c r="V63" s="18"/>
      <c r="W63" s="18"/>
      <c r="X63" s="18"/>
      <c r="Y63" s="18"/>
      <c r="Z63" s="18"/>
      <c r="AA63" s="18"/>
      <c r="AB63" s="78"/>
      <c r="AC63" s="78"/>
      <c r="AD63" s="79"/>
    </row>
    <row r="64" spans="1:30">
      <c r="A64" s="28"/>
      <c r="B64" s="27" t="s">
        <v>33</v>
      </c>
      <c r="C64" s="21" t="s">
        <v>34</v>
      </c>
      <c r="D64" s="53"/>
      <c r="E64" s="10" t="s">
        <v>28</v>
      </c>
      <c r="F64" s="10"/>
      <c r="G64" s="10"/>
      <c r="H64" s="10"/>
      <c r="I64" s="10"/>
      <c r="J64" s="10"/>
      <c r="K64" s="10"/>
      <c r="L64" s="10"/>
      <c r="M64" s="10"/>
      <c r="N64" s="10"/>
      <c r="O64" s="10"/>
      <c r="P64" s="10"/>
      <c r="Q64" s="10"/>
      <c r="R64" s="10"/>
      <c r="S64" s="10"/>
      <c r="T64" s="18"/>
      <c r="U64" s="18"/>
      <c r="V64" s="18"/>
      <c r="W64" s="18"/>
      <c r="X64" s="18"/>
      <c r="Y64" s="18"/>
      <c r="Z64" s="18"/>
      <c r="AA64" s="18"/>
      <c r="AB64" s="78"/>
      <c r="AC64" s="78"/>
      <c r="AD64" s="79"/>
    </row>
    <row r="65" spans="1:30" ht="13.8" thickBot="1">
      <c r="A65" s="28"/>
      <c r="B65" s="27" t="s">
        <v>40</v>
      </c>
      <c r="C65" s="21" t="s">
        <v>41</v>
      </c>
      <c r="D65" s="53"/>
      <c r="E65" s="10"/>
      <c r="F65" s="10"/>
      <c r="G65" s="10"/>
      <c r="H65" s="10"/>
      <c r="I65" s="10"/>
      <c r="J65" s="10"/>
      <c r="K65" s="10"/>
      <c r="L65" s="10"/>
      <c r="M65" s="10"/>
      <c r="N65" s="10"/>
      <c r="O65" s="10" t="s">
        <v>28</v>
      </c>
      <c r="P65" s="10"/>
      <c r="Q65" s="10"/>
      <c r="R65" s="10"/>
      <c r="S65" s="10"/>
      <c r="T65" s="18"/>
      <c r="U65" s="18"/>
      <c r="V65" s="18"/>
      <c r="W65" s="18"/>
      <c r="X65" s="18"/>
      <c r="Y65" s="18"/>
      <c r="Z65" s="18"/>
      <c r="AA65" s="18"/>
      <c r="AB65" s="78"/>
      <c r="AC65" s="78"/>
      <c r="AD65" s="79"/>
    </row>
    <row r="66" spans="1:30" s="108" customFormat="1" ht="16.2" thickBot="1">
      <c r="A66" s="102" t="s">
        <v>163</v>
      </c>
      <c r="B66" s="103"/>
      <c r="C66" s="102"/>
      <c r="D66" s="104"/>
      <c r="E66" s="105"/>
      <c r="F66" s="105"/>
      <c r="G66" s="105"/>
      <c r="H66" s="105"/>
      <c r="I66" s="105"/>
      <c r="J66" s="105"/>
      <c r="K66" s="105"/>
      <c r="L66" s="105"/>
      <c r="M66" s="105"/>
      <c r="N66" s="105"/>
      <c r="O66" s="105"/>
      <c r="P66" s="105"/>
      <c r="Q66" s="105"/>
      <c r="R66" s="105"/>
      <c r="S66" s="105"/>
      <c r="T66" s="106"/>
      <c r="U66" s="106"/>
      <c r="V66" s="106"/>
      <c r="W66" s="106"/>
      <c r="X66" s="106"/>
      <c r="Y66" s="106"/>
      <c r="Z66" s="106"/>
      <c r="AA66" s="107"/>
      <c r="AB66" s="73"/>
      <c r="AC66" s="74"/>
      <c r="AD66" s="75"/>
    </row>
    <row r="67" spans="1:30" s="108" customFormat="1" ht="20.399999999999999">
      <c r="A67" s="109"/>
      <c r="B67" s="110" t="s">
        <v>105</v>
      </c>
      <c r="C67" s="111" t="s">
        <v>39</v>
      </c>
      <c r="D67" s="112"/>
      <c r="E67" s="146"/>
      <c r="F67" s="146"/>
      <c r="G67" s="146"/>
      <c r="H67" s="146"/>
      <c r="I67" s="146"/>
      <c r="J67" s="146"/>
      <c r="K67" s="146"/>
      <c r="L67" s="146"/>
      <c r="M67" s="146"/>
      <c r="N67" s="146" t="s">
        <v>28</v>
      </c>
      <c r="O67" s="146"/>
      <c r="P67" s="146"/>
      <c r="Q67" s="146"/>
      <c r="R67" s="146"/>
      <c r="S67" s="146"/>
      <c r="T67" s="114"/>
      <c r="U67" s="114"/>
      <c r="V67" s="114"/>
      <c r="W67" s="114"/>
      <c r="X67" s="114"/>
      <c r="Y67" s="114"/>
      <c r="Z67" s="114"/>
      <c r="AA67" s="115"/>
    </row>
    <row r="68" spans="1:30" s="108" customFormat="1">
      <c r="A68" s="109"/>
      <c r="B68" s="116" t="s">
        <v>40</v>
      </c>
      <c r="C68" s="117" t="s">
        <v>41</v>
      </c>
      <c r="D68" s="118"/>
      <c r="E68" s="145"/>
      <c r="F68" s="145"/>
      <c r="G68" s="145"/>
      <c r="H68" s="145"/>
      <c r="I68" s="145"/>
      <c r="J68" s="145"/>
      <c r="K68" s="145"/>
      <c r="L68" s="145"/>
      <c r="M68" s="145"/>
      <c r="N68" s="145"/>
      <c r="O68" s="145" t="s">
        <v>28</v>
      </c>
      <c r="P68" s="145"/>
      <c r="Q68" s="145"/>
      <c r="R68" s="145"/>
      <c r="S68" s="145"/>
      <c r="T68" s="120"/>
      <c r="U68" s="120"/>
      <c r="V68" s="120"/>
      <c r="W68" s="120"/>
      <c r="X68" s="120"/>
      <c r="Y68" s="120"/>
      <c r="Z68" s="120"/>
      <c r="AA68" s="121"/>
    </row>
    <row r="69" spans="1:30" s="12" customFormat="1" hidden="1">
      <c r="A69" s="33"/>
      <c r="B69" s="46"/>
      <c r="C69" s="45"/>
      <c r="D69" s="54"/>
      <c r="E69" s="147"/>
      <c r="F69" s="147"/>
      <c r="G69" s="147"/>
      <c r="H69" s="147"/>
      <c r="I69" s="147"/>
      <c r="J69" s="147"/>
      <c r="K69" s="147"/>
      <c r="L69" s="147"/>
      <c r="M69" s="147"/>
      <c r="N69" s="147"/>
      <c r="O69" s="147"/>
      <c r="P69" s="147"/>
      <c r="Q69" s="147"/>
      <c r="R69" s="147"/>
      <c r="S69" s="147"/>
      <c r="T69" s="147"/>
      <c r="U69" s="147"/>
      <c r="V69" s="147"/>
      <c r="W69" s="147"/>
      <c r="X69" s="147"/>
      <c r="Y69" s="147"/>
      <c r="Z69" s="147"/>
      <c r="AA69" s="147"/>
      <c r="AB69" s="148"/>
      <c r="AC69" s="148"/>
      <c r="AD69" s="149"/>
    </row>
    <row r="70" spans="1:30" ht="16.2" hidden="1" thickBot="1">
      <c r="A70" s="37" t="s">
        <v>95</v>
      </c>
      <c r="B70" s="43"/>
      <c r="C70" s="37"/>
      <c r="D70" s="52"/>
      <c r="E70" s="38"/>
      <c r="F70" s="38"/>
      <c r="G70" s="38"/>
      <c r="H70" s="38"/>
      <c r="I70" s="38"/>
      <c r="J70" s="38"/>
      <c r="K70" s="38"/>
      <c r="L70" s="38"/>
      <c r="M70" s="38"/>
      <c r="N70" s="38"/>
      <c r="O70" s="38"/>
      <c r="P70" s="38"/>
      <c r="Q70" s="38"/>
      <c r="R70" s="38"/>
      <c r="S70" s="38"/>
      <c r="T70" s="39"/>
      <c r="U70" s="39"/>
      <c r="V70" s="39"/>
      <c r="W70" s="39"/>
      <c r="X70" s="39"/>
      <c r="Y70" s="39"/>
      <c r="Z70" s="39"/>
      <c r="AA70" s="39"/>
      <c r="AB70" s="73"/>
      <c r="AC70" s="74"/>
      <c r="AD70" s="75"/>
    </row>
    <row r="71" spans="1:30" ht="20.399999999999999" hidden="1">
      <c r="A71" s="28"/>
      <c r="B71" s="35" t="s">
        <v>62</v>
      </c>
      <c r="C71" s="41" t="s">
        <v>94</v>
      </c>
      <c r="D71" s="55"/>
      <c r="E71" s="63"/>
      <c r="F71" s="63"/>
      <c r="G71" s="63"/>
      <c r="H71" s="63"/>
      <c r="I71" s="63"/>
      <c r="J71" s="63"/>
      <c r="K71" s="63"/>
      <c r="L71" s="63"/>
      <c r="M71" s="63"/>
      <c r="N71" s="63" t="s">
        <v>28</v>
      </c>
      <c r="O71" s="63"/>
      <c r="P71" s="63"/>
      <c r="Q71" s="63"/>
      <c r="R71" s="63"/>
      <c r="S71" s="63"/>
      <c r="T71" s="150"/>
      <c r="U71" s="150"/>
      <c r="V71" s="150"/>
      <c r="W71" s="150"/>
      <c r="X71" s="150"/>
      <c r="Y71" s="150"/>
      <c r="Z71" s="150"/>
      <c r="AA71" s="150"/>
      <c r="AB71" s="76"/>
      <c r="AC71" s="76"/>
      <c r="AD71" s="151"/>
    </row>
    <row r="72" spans="1:30" s="12" customFormat="1" hidden="1">
      <c r="A72" s="33"/>
      <c r="B72" s="46"/>
      <c r="C72" s="45"/>
      <c r="D72" s="54"/>
      <c r="E72" s="147"/>
      <c r="F72" s="147"/>
      <c r="G72" s="147"/>
      <c r="H72" s="147"/>
      <c r="I72" s="147"/>
      <c r="J72" s="147"/>
      <c r="K72" s="147"/>
      <c r="L72" s="147"/>
      <c r="M72" s="147"/>
      <c r="N72" s="147"/>
      <c r="O72" s="147"/>
      <c r="P72" s="147"/>
      <c r="Q72" s="147"/>
      <c r="R72" s="147"/>
      <c r="S72" s="147"/>
      <c r="T72" s="147"/>
      <c r="U72" s="147"/>
      <c r="V72" s="147"/>
      <c r="W72" s="147"/>
      <c r="X72" s="147"/>
      <c r="Y72" s="147"/>
      <c r="Z72" s="147"/>
      <c r="AA72" s="147"/>
      <c r="AB72" s="148"/>
      <c r="AC72" s="148"/>
      <c r="AD72" s="149"/>
    </row>
    <row r="73" spans="1:30" ht="16.2" hidden="1" thickBot="1">
      <c r="A73" s="37" t="s">
        <v>96</v>
      </c>
      <c r="B73" s="43"/>
      <c r="C73" s="37"/>
      <c r="D73" s="52"/>
      <c r="E73" s="38"/>
      <c r="F73" s="38"/>
      <c r="G73" s="38"/>
      <c r="H73" s="38"/>
      <c r="I73" s="38"/>
      <c r="J73" s="38"/>
      <c r="K73" s="38"/>
      <c r="L73" s="38"/>
      <c r="M73" s="38"/>
      <c r="N73" s="38"/>
      <c r="O73" s="38"/>
      <c r="P73" s="38"/>
      <c r="Q73" s="38"/>
      <c r="R73" s="38"/>
      <c r="S73" s="38"/>
      <c r="T73" s="39"/>
      <c r="U73" s="39"/>
      <c r="V73" s="39"/>
      <c r="W73" s="39"/>
      <c r="X73" s="39"/>
      <c r="Y73" s="39"/>
      <c r="Z73" s="39"/>
      <c r="AA73" s="39"/>
      <c r="AB73" s="73"/>
      <c r="AC73" s="74"/>
      <c r="AD73" s="75"/>
    </row>
    <row r="74" spans="1:30" ht="20.399999999999999" hidden="1">
      <c r="A74" s="28"/>
      <c r="B74" s="35" t="s">
        <v>62</v>
      </c>
      <c r="C74" s="41" t="s">
        <v>94</v>
      </c>
      <c r="D74" s="55"/>
      <c r="E74" s="63"/>
      <c r="F74" s="63"/>
      <c r="G74" s="63"/>
      <c r="H74" s="63"/>
      <c r="I74" s="63"/>
      <c r="J74" s="63"/>
      <c r="K74" s="63"/>
      <c r="L74" s="63" t="s">
        <v>28</v>
      </c>
      <c r="M74" s="63"/>
      <c r="N74" s="63"/>
      <c r="O74" s="63"/>
      <c r="P74" s="63"/>
      <c r="Q74" s="63"/>
      <c r="R74" s="63"/>
      <c r="S74" s="63"/>
      <c r="T74" s="150"/>
      <c r="U74" s="150"/>
      <c r="V74" s="150"/>
      <c r="W74" s="150"/>
      <c r="X74" s="150"/>
      <c r="Y74" s="150"/>
      <c r="Z74" s="150"/>
      <c r="AA74" s="150"/>
      <c r="AB74" s="76"/>
      <c r="AC74" s="76"/>
      <c r="AD74" s="151"/>
    </row>
    <row r="75" spans="1:30" s="12" customFormat="1" hidden="1">
      <c r="A75" s="33"/>
      <c r="B75" s="46"/>
      <c r="C75" s="45"/>
      <c r="D75" s="54"/>
      <c r="E75" s="147"/>
      <c r="F75" s="147"/>
      <c r="G75" s="147"/>
      <c r="H75" s="147"/>
      <c r="I75" s="147"/>
      <c r="J75" s="147"/>
      <c r="K75" s="147"/>
      <c r="L75" s="147"/>
      <c r="M75" s="147"/>
      <c r="N75" s="147"/>
      <c r="O75" s="147"/>
      <c r="P75" s="147"/>
      <c r="Q75" s="147"/>
      <c r="R75" s="147"/>
      <c r="S75" s="147"/>
      <c r="T75" s="147"/>
      <c r="U75" s="147"/>
      <c r="V75" s="147"/>
      <c r="W75" s="147"/>
      <c r="X75" s="147"/>
      <c r="Y75" s="147"/>
      <c r="Z75" s="147"/>
      <c r="AA75" s="147"/>
      <c r="AB75" s="148"/>
      <c r="AC75" s="148"/>
      <c r="AD75" s="149"/>
    </row>
    <row r="76" spans="1:30" ht="16.2" hidden="1" thickBot="1">
      <c r="A76" s="37" t="s">
        <v>97</v>
      </c>
      <c r="B76" s="43"/>
      <c r="C76" s="37"/>
      <c r="D76" s="52"/>
      <c r="E76" s="38"/>
      <c r="F76" s="38"/>
      <c r="G76" s="38"/>
      <c r="H76" s="38"/>
      <c r="I76" s="38"/>
      <c r="J76" s="38"/>
      <c r="K76" s="38"/>
      <c r="L76" s="38"/>
      <c r="M76" s="38"/>
      <c r="N76" s="38"/>
      <c r="O76" s="38"/>
      <c r="P76" s="38"/>
      <c r="Q76" s="38"/>
      <c r="R76" s="38"/>
      <c r="S76" s="38"/>
      <c r="T76" s="39"/>
      <c r="U76" s="39"/>
      <c r="V76" s="39"/>
      <c r="W76" s="39"/>
      <c r="X76" s="39"/>
      <c r="Y76" s="39"/>
      <c r="Z76" s="39"/>
      <c r="AA76" s="39"/>
      <c r="AB76" s="73"/>
      <c r="AC76" s="74"/>
      <c r="AD76" s="75"/>
    </row>
    <row r="77" spans="1:30" ht="20.399999999999999" hidden="1">
      <c r="A77" s="28"/>
      <c r="B77" s="35" t="s">
        <v>62</v>
      </c>
      <c r="C77" s="41" t="s">
        <v>39</v>
      </c>
      <c r="D77" s="55"/>
      <c r="E77" s="63"/>
      <c r="F77" s="63"/>
      <c r="G77" s="63"/>
      <c r="H77" s="63"/>
      <c r="I77" s="63"/>
      <c r="J77" s="63"/>
      <c r="K77" s="63"/>
      <c r="L77" s="63"/>
      <c r="M77" s="63"/>
      <c r="N77" s="63"/>
      <c r="O77" s="63" t="s">
        <v>28</v>
      </c>
      <c r="P77" s="63"/>
      <c r="Q77" s="63"/>
      <c r="R77" s="63"/>
      <c r="S77" s="63"/>
      <c r="T77" s="150"/>
      <c r="U77" s="150"/>
      <c r="V77" s="150"/>
      <c r="W77" s="150"/>
      <c r="X77" s="150"/>
      <c r="Y77" s="150"/>
      <c r="Z77" s="150"/>
      <c r="AA77" s="150"/>
      <c r="AB77" s="76"/>
      <c r="AC77" s="76"/>
      <c r="AD77" s="151"/>
    </row>
    <row r="78" spans="1:30" hidden="1">
      <c r="A78" s="28"/>
      <c r="B78" s="27" t="s">
        <v>45</v>
      </c>
      <c r="C78" s="21" t="s">
        <v>46</v>
      </c>
      <c r="D78" s="53"/>
      <c r="E78" s="64" t="s">
        <v>28</v>
      </c>
      <c r="F78" s="64"/>
      <c r="G78" s="64"/>
      <c r="H78" s="64"/>
      <c r="I78" s="64"/>
      <c r="J78" s="64"/>
      <c r="K78" s="64"/>
      <c r="L78" s="64"/>
      <c r="M78" s="64"/>
      <c r="N78" s="64"/>
      <c r="O78" s="64"/>
      <c r="P78" s="64"/>
      <c r="Q78" s="64"/>
      <c r="R78" s="64"/>
      <c r="S78" s="64"/>
      <c r="T78" s="152"/>
      <c r="U78" s="152"/>
      <c r="V78" s="152"/>
      <c r="W78" s="152"/>
      <c r="X78" s="152"/>
      <c r="Y78" s="152"/>
      <c r="Z78" s="152"/>
      <c r="AA78" s="152"/>
      <c r="AB78" s="78"/>
      <c r="AC78" s="78"/>
      <c r="AD78" s="153"/>
    </row>
    <row r="79" spans="1:30" s="12" customFormat="1" hidden="1">
      <c r="A79" s="33"/>
      <c r="B79" s="46"/>
      <c r="C79" s="45"/>
      <c r="D79" s="54"/>
      <c r="E79" s="147"/>
      <c r="F79" s="147"/>
      <c r="G79" s="147"/>
      <c r="H79" s="147"/>
      <c r="I79" s="147"/>
      <c r="J79" s="147"/>
      <c r="K79" s="147"/>
      <c r="L79" s="147"/>
      <c r="M79" s="147"/>
      <c r="N79" s="147"/>
      <c r="O79" s="147"/>
      <c r="P79" s="147"/>
      <c r="Q79" s="147"/>
      <c r="R79" s="147"/>
      <c r="S79" s="147"/>
      <c r="T79" s="147"/>
      <c r="U79" s="147"/>
      <c r="V79" s="147"/>
      <c r="W79" s="147"/>
      <c r="X79" s="147"/>
      <c r="Y79" s="147"/>
      <c r="Z79" s="147"/>
      <c r="AA79" s="147"/>
      <c r="AB79" s="148"/>
      <c r="AC79" s="148"/>
      <c r="AD79" s="149"/>
    </row>
    <row r="80" spans="1:30" ht="16.2" hidden="1" thickBot="1">
      <c r="A80" s="37" t="s">
        <v>98</v>
      </c>
      <c r="B80" s="43"/>
      <c r="C80" s="37"/>
      <c r="D80" s="52"/>
      <c r="E80" s="38"/>
      <c r="F80" s="38"/>
      <c r="G80" s="38"/>
      <c r="H80" s="38"/>
      <c r="I80" s="38"/>
      <c r="J80" s="38"/>
      <c r="K80" s="38"/>
      <c r="L80" s="38"/>
      <c r="M80" s="38"/>
      <c r="N80" s="38"/>
      <c r="O80" s="38"/>
      <c r="P80" s="38"/>
      <c r="Q80" s="38"/>
      <c r="R80" s="38"/>
      <c r="S80" s="38"/>
      <c r="T80" s="39"/>
      <c r="U80" s="39"/>
      <c r="V80" s="39"/>
      <c r="W80" s="39"/>
      <c r="X80" s="39"/>
      <c r="Y80" s="39"/>
      <c r="Z80" s="39"/>
      <c r="AA80" s="39"/>
      <c r="AB80" s="73"/>
      <c r="AC80" s="74"/>
      <c r="AD80" s="75"/>
    </row>
    <row r="81" spans="1:30" ht="20.399999999999999" hidden="1">
      <c r="A81" s="28"/>
      <c r="B81" s="35" t="s">
        <v>62</v>
      </c>
      <c r="C81" s="41" t="s">
        <v>39</v>
      </c>
      <c r="D81" s="55"/>
      <c r="E81" s="63"/>
      <c r="F81" s="63"/>
      <c r="G81" s="63"/>
      <c r="H81" s="63"/>
      <c r="I81" s="63"/>
      <c r="J81" s="63"/>
      <c r="K81" s="63"/>
      <c r="L81" s="63"/>
      <c r="M81" s="63"/>
      <c r="N81" s="63" t="s">
        <v>28</v>
      </c>
      <c r="O81" s="63"/>
      <c r="P81" s="63"/>
      <c r="Q81" s="63"/>
      <c r="R81" s="63"/>
      <c r="S81" s="63"/>
      <c r="T81" s="150"/>
      <c r="U81" s="150"/>
      <c r="V81" s="150"/>
      <c r="W81" s="150"/>
      <c r="X81" s="150"/>
      <c r="Y81" s="150"/>
      <c r="Z81" s="150"/>
      <c r="AA81" s="150"/>
      <c r="AB81" s="76"/>
      <c r="AC81" s="76"/>
      <c r="AD81" s="151"/>
    </row>
    <row r="82" spans="1:30" hidden="1">
      <c r="A82" s="28"/>
      <c r="B82" s="27" t="s">
        <v>45</v>
      </c>
      <c r="C82" s="21" t="s">
        <v>46</v>
      </c>
      <c r="D82" s="53"/>
      <c r="E82" s="64" t="s">
        <v>28</v>
      </c>
      <c r="F82" s="64"/>
      <c r="G82" s="64"/>
      <c r="H82" s="64"/>
      <c r="I82" s="64"/>
      <c r="J82" s="64"/>
      <c r="K82" s="64"/>
      <c r="L82" s="64"/>
      <c r="M82" s="64"/>
      <c r="N82" s="64"/>
      <c r="O82" s="64"/>
      <c r="P82" s="64"/>
      <c r="Q82" s="64"/>
      <c r="R82" s="64"/>
      <c r="S82" s="64"/>
      <c r="T82" s="152"/>
      <c r="U82" s="152"/>
      <c r="V82" s="152"/>
      <c r="W82" s="152"/>
      <c r="X82" s="152"/>
      <c r="Y82" s="152"/>
      <c r="Z82" s="152"/>
      <c r="AA82" s="152"/>
      <c r="AB82" s="78"/>
      <c r="AC82" s="78"/>
      <c r="AD82" s="153"/>
    </row>
    <row r="83" spans="1:30" s="12" customFormat="1" hidden="1">
      <c r="A83" s="33"/>
      <c r="B83" s="44"/>
      <c r="C83" s="45"/>
      <c r="D83" s="54"/>
      <c r="E83" s="147"/>
      <c r="F83" s="147"/>
      <c r="G83" s="147"/>
      <c r="H83" s="147"/>
      <c r="I83" s="147"/>
      <c r="J83" s="147"/>
      <c r="K83" s="147"/>
      <c r="L83" s="147"/>
      <c r="M83" s="147"/>
      <c r="N83" s="147"/>
      <c r="O83" s="147"/>
      <c r="P83" s="147"/>
      <c r="Q83" s="147"/>
      <c r="R83" s="147"/>
      <c r="S83" s="147"/>
      <c r="T83" s="147"/>
      <c r="U83" s="147"/>
      <c r="V83" s="147"/>
      <c r="W83" s="147"/>
      <c r="X83" s="147"/>
      <c r="Y83" s="147"/>
      <c r="Z83" s="147"/>
      <c r="AA83" s="147"/>
      <c r="AB83" s="148"/>
      <c r="AC83" s="148"/>
      <c r="AD83" s="149"/>
    </row>
    <row r="84" spans="1:30" s="7" customFormat="1" ht="15" hidden="1" customHeight="1">
      <c r="A84" s="37" t="s">
        <v>99</v>
      </c>
      <c r="B84" s="43"/>
      <c r="C84" s="37"/>
      <c r="D84" s="52"/>
      <c r="E84" s="38"/>
      <c r="F84" s="38"/>
      <c r="G84" s="38"/>
      <c r="H84" s="38"/>
      <c r="I84" s="38"/>
      <c r="J84" s="38"/>
      <c r="K84" s="38"/>
      <c r="L84" s="38"/>
      <c r="M84" s="38"/>
      <c r="N84" s="38"/>
      <c r="O84" s="38"/>
      <c r="P84" s="38"/>
      <c r="Q84" s="38"/>
      <c r="R84" s="38"/>
      <c r="S84" s="38"/>
      <c r="T84" s="39"/>
      <c r="U84" s="39"/>
      <c r="V84" s="39"/>
      <c r="W84" s="39"/>
      <c r="X84" s="39"/>
      <c r="Y84" s="39"/>
      <c r="Z84" s="39"/>
      <c r="AA84" s="39"/>
      <c r="AB84" s="73"/>
      <c r="AC84" s="74"/>
      <c r="AD84" s="75"/>
    </row>
    <row r="85" spans="1:30" ht="20.399999999999999" hidden="1">
      <c r="A85" s="28"/>
      <c r="B85" s="35" t="s">
        <v>62</v>
      </c>
      <c r="C85" s="41" t="s">
        <v>39</v>
      </c>
      <c r="D85" s="55"/>
      <c r="E85" s="63"/>
      <c r="F85" s="63"/>
      <c r="G85" s="63"/>
      <c r="H85" s="63"/>
      <c r="I85" s="63"/>
      <c r="J85" s="63"/>
      <c r="K85" s="63"/>
      <c r="L85" s="63" t="s">
        <v>28</v>
      </c>
      <c r="M85" s="63"/>
      <c r="N85" s="63"/>
      <c r="O85" s="63"/>
      <c r="P85" s="63"/>
      <c r="Q85" s="63"/>
      <c r="R85" s="63"/>
      <c r="S85" s="63"/>
      <c r="T85" s="150"/>
      <c r="U85" s="150"/>
      <c r="V85" s="150"/>
      <c r="W85" s="150"/>
      <c r="X85" s="150"/>
      <c r="Y85" s="150"/>
      <c r="Z85" s="150"/>
      <c r="AA85" s="150"/>
      <c r="AB85" s="76"/>
      <c r="AC85" s="76"/>
      <c r="AD85" s="151"/>
    </row>
    <row r="86" spans="1:30" hidden="1">
      <c r="A86" s="28"/>
      <c r="B86" s="27" t="s">
        <v>45</v>
      </c>
      <c r="C86" s="21" t="s">
        <v>46</v>
      </c>
      <c r="D86" s="53"/>
      <c r="E86" s="64" t="s">
        <v>28</v>
      </c>
      <c r="F86" s="64"/>
      <c r="G86" s="64"/>
      <c r="H86" s="64"/>
      <c r="I86" s="64"/>
      <c r="J86" s="64"/>
      <c r="K86" s="64"/>
      <c r="L86" s="64"/>
      <c r="M86" s="64"/>
      <c r="N86" s="64"/>
      <c r="O86" s="64"/>
      <c r="P86" s="64"/>
      <c r="Q86" s="64"/>
      <c r="R86" s="64"/>
      <c r="S86" s="64"/>
      <c r="T86" s="152"/>
      <c r="U86" s="152"/>
      <c r="V86" s="152"/>
      <c r="W86" s="152"/>
      <c r="X86" s="152"/>
      <c r="Y86" s="152"/>
      <c r="Z86" s="152"/>
      <c r="AA86" s="152"/>
      <c r="AB86" s="78"/>
      <c r="AC86" s="78"/>
      <c r="AD86" s="153"/>
    </row>
    <row r="87" spans="1:30" s="12" customFormat="1" hidden="1">
      <c r="A87" s="33"/>
      <c r="B87" s="46"/>
      <c r="C87" s="45"/>
      <c r="D87" s="54"/>
      <c r="E87" s="147"/>
      <c r="F87" s="147"/>
      <c r="G87" s="147"/>
      <c r="H87" s="147"/>
      <c r="I87" s="147"/>
      <c r="J87" s="147"/>
      <c r="K87" s="147"/>
      <c r="L87" s="147"/>
      <c r="M87" s="147"/>
      <c r="N87" s="147"/>
      <c r="O87" s="147"/>
      <c r="P87" s="147"/>
      <c r="Q87" s="147"/>
      <c r="R87" s="147"/>
      <c r="S87" s="147"/>
      <c r="T87" s="147"/>
      <c r="U87" s="147"/>
      <c r="V87" s="147"/>
      <c r="W87" s="147"/>
      <c r="X87" s="147"/>
      <c r="Y87" s="147"/>
      <c r="Z87" s="147"/>
      <c r="AA87" s="147"/>
      <c r="AB87" s="148"/>
      <c r="AC87" s="148"/>
      <c r="AD87" s="149"/>
    </row>
    <row r="88" spans="1:30" ht="16.2" hidden="1" thickBot="1">
      <c r="A88" s="37" t="s">
        <v>100</v>
      </c>
      <c r="B88" s="43"/>
      <c r="C88" s="37"/>
      <c r="D88" s="52"/>
      <c r="E88" s="38"/>
      <c r="F88" s="38"/>
      <c r="G88" s="38"/>
      <c r="H88" s="38"/>
      <c r="I88" s="38"/>
      <c r="J88" s="38"/>
      <c r="K88" s="38"/>
      <c r="L88" s="38"/>
      <c r="M88" s="38"/>
      <c r="N88" s="38"/>
      <c r="O88" s="38"/>
      <c r="P88" s="38"/>
      <c r="Q88" s="38"/>
      <c r="R88" s="38"/>
      <c r="S88" s="38"/>
      <c r="T88" s="39"/>
      <c r="U88" s="39"/>
      <c r="V88" s="39"/>
      <c r="W88" s="39"/>
      <c r="X88" s="39"/>
      <c r="Y88" s="39"/>
      <c r="Z88" s="39"/>
      <c r="AA88" s="39"/>
      <c r="AB88" s="73"/>
      <c r="AC88" s="74"/>
      <c r="AD88" s="75"/>
    </row>
    <row r="89" spans="1:30" ht="20.399999999999999" hidden="1">
      <c r="A89" s="28"/>
      <c r="B89" s="35" t="s">
        <v>76</v>
      </c>
      <c r="C89" s="41" t="s">
        <v>94</v>
      </c>
      <c r="D89" s="55"/>
      <c r="E89" s="63"/>
      <c r="F89" s="63"/>
      <c r="G89" s="63"/>
      <c r="H89" s="63"/>
      <c r="I89" s="63"/>
      <c r="J89" s="63"/>
      <c r="K89" s="63"/>
      <c r="L89" s="63"/>
      <c r="M89" s="63"/>
      <c r="N89" s="63"/>
      <c r="O89" s="63" t="s">
        <v>28</v>
      </c>
      <c r="P89" s="63"/>
      <c r="Q89" s="63"/>
      <c r="R89" s="63"/>
      <c r="S89" s="63"/>
      <c r="T89" s="150"/>
      <c r="U89" s="150"/>
      <c r="V89" s="150"/>
      <c r="W89" s="150"/>
      <c r="X89" s="150"/>
      <c r="Y89" s="150"/>
      <c r="Z89" s="150"/>
      <c r="AA89" s="150"/>
      <c r="AB89" s="76"/>
      <c r="AC89" s="76"/>
      <c r="AD89" s="151"/>
    </row>
    <row r="90" spans="1:30" hidden="1">
      <c r="A90" s="28"/>
      <c r="B90" s="27" t="s">
        <v>26</v>
      </c>
      <c r="C90" s="21" t="s">
        <v>42</v>
      </c>
      <c r="D90" s="53"/>
      <c r="E90" s="64"/>
      <c r="F90" s="64"/>
      <c r="G90" s="64"/>
      <c r="H90" s="64"/>
      <c r="I90" s="64"/>
      <c r="J90" s="64"/>
      <c r="K90" s="64"/>
      <c r="L90" s="64"/>
      <c r="M90" s="64"/>
      <c r="N90" s="64"/>
      <c r="O90" s="64" t="s">
        <v>28</v>
      </c>
      <c r="P90" s="64"/>
      <c r="Q90" s="64"/>
      <c r="R90" s="64"/>
      <c r="S90" s="64"/>
      <c r="T90" s="152"/>
      <c r="U90" s="152"/>
      <c r="V90" s="152"/>
      <c r="W90" s="152"/>
      <c r="X90" s="152"/>
      <c r="Y90" s="152"/>
      <c r="Z90" s="152"/>
      <c r="AA90" s="152"/>
      <c r="AB90" s="78"/>
      <c r="AC90" s="78"/>
      <c r="AD90" s="153"/>
    </row>
    <row r="91" spans="1:30" s="12" customFormat="1" hidden="1">
      <c r="A91" s="33"/>
      <c r="B91" s="44"/>
      <c r="C91" s="45"/>
      <c r="D91" s="54"/>
      <c r="E91" s="147"/>
      <c r="F91" s="147"/>
      <c r="G91" s="147"/>
      <c r="H91" s="147"/>
      <c r="I91" s="147"/>
      <c r="J91" s="147"/>
      <c r="K91" s="147"/>
      <c r="L91" s="147"/>
      <c r="M91" s="147"/>
      <c r="N91" s="147"/>
      <c r="O91" s="147"/>
      <c r="P91" s="147"/>
      <c r="Q91" s="147"/>
      <c r="R91" s="147"/>
      <c r="S91" s="147"/>
      <c r="T91" s="147"/>
      <c r="U91" s="147"/>
      <c r="V91" s="147"/>
      <c r="W91" s="147"/>
      <c r="X91" s="147"/>
      <c r="Y91" s="147"/>
      <c r="Z91" s="147"/>
      <c r="AA91" s="147"/>
      <c r="AB91" s="148"/>
      <c r="AC91" s="148"/>
      <c r="AD91" s="149"/>
    </row>
    <row r="92" spans="1:30" ht="16.2" hidden="1" thickBot="1">
      <c r="A92" s="37" t="s">
        <v>101</v>
      </c>
      <c r="B92" s="43"/>
      <c r="C92" s="37"/>
      <c r="D92" s="52"/>
      <c r="E92" s="38"/>
      <c r="F92" s="38"/>
      <c r="G92" s="38"/>
      <c r="H92" s="38"/>
      <c r="I92" s="38"/>
      <c r="J92" s="38"/>
      <c r="K92" s="38"/>
      <c r="L92" s="38"/>
      <c r="M92" s="38"/>
      <c r="N92" s="38"/>
      <c r="O92" s="38"/>
      <c r="P92" s="38"/>
      <c r="Q92" s="38"/>
      <c r="R92" s="38"/>
      <c r="S92" s="38"/>
      <c r="T92" s="39"/>
      <c r="U92" s="39"/>
      <c r="V92" s="39"/>
      <c r="W92" s="39"/>
      <c r="X92" s="39"/>
      <c r="Y92" s="39"/>
      <c r="Z92" s="39"/>
      <c r="AA92" s="39"/>
      <c r="AB92" s="73"/>
      <c r="AC92" s="74"/>
      <c r="AD92" s="75"/>
    </row>
    <row r="93" spans="1:30" ht="20.399999999999999" hidden="1">
      <c r="A93" s="28"/>
      <c r="B93" s="35" t="s">
        <v>76</v>
      </c>
      <c r="C93" s="41" t="s">
        <v>94</v>
      </c>
      <c r="D93" s="55"/>
      <c r="E93" s="63"/>
      <c r="F93" s="63"/>
      <c r="G93" s="63"/>
      <c r="H93" s="63"/>
      <c r="I93" s="63"/>
      <c r="J93" s="63"/>
      <c r="K93" s="63"/>
      <c r="L93" s="63"/>
      <c r="M93" s="63"/>
      <c r="N93" s="63" t="s">
        <v>28</v>
      </c>
      <c r="O93" s="63"/>
      <c r="P93" s="63"/>
      <c r="Q93" s="63"/>
      <c r="R93" s="63"/>
      <c r="S93" s="63"/>
      <c r="T93" s="150"/>
      <c r="U93" s="150"/>
      <c r="V93" s="150"/>
      <c r="W93" s="150"/>
      <c r="X93" s="150"/>
      <c r="Y93" s="150"/>
      <c r="Z93" s="150"/>
      <c r="AA93" s="150"/>
      <c r="AB93" s="76"/>
      <c r="AC93" s="76"/>
      <c r="AD93" s="151"/>
    </row>
    <row r="94" spans="1:30" hidden="1">
      <c r="A94" s="28"/>
      <c r="B94" s="27" t="s">
        <v>26</v>
      </c>
      <c r="C94" s="21" t="s">
        <v>42</v>
      </c>
      <c r="D94" s="53"/>
      <c r="E94" s="64"/>
      <c r="F94" s="64"/>
      <c r="G94" s="64"/>
      <c r="H94" s="64"/>
      <c r="I94" s="64"/>
      <c r="J94" s="64"/>
      <c r="K94" s="64"/>
      <c r="L94" s="64"/>
      <c r="M94" s="64"/>
      <c r="N94" s="64" t="s">
        <v>28</v>
      </c>
      <c r="O94" s="64"/>
      <c r="P94" s="64"/>
      <c r="Q94" s="64"/>
      <c r="R94" s="64"/>
      <c r="S94" s="64"/>
      <c r="T94" s="152"/>
      <c r="U94" s="152"/>
      <c r="V94" s="152"/>
      <c r="W94" s="152"/>
      <c r="X94" s="152"/>
      <c r="Y94" s="152"/>
      <c r="Z94" s="152"/>
      <c r="AA94" s="152"/>
      <c r="AB94" s="78"/>
      <c r="AC94" s="78"/>
      <c r="AD94" s="153"/>
    </row>
    <row r="95" spans="1:30" s="12" customFormat="1" hidden="1">
      <c r="A95" s="33"/>
      <c r="B95" s="44"/>
      <c r="C95" s="45"/>
      <c r="D95" s="54"/>
      <c r="E95" s="147"/>
      <c r="F95" s="147"/>
      <c r="G95" s="147"/>
      <c r="H95" s="147"/>
      <c r="I95" s="147"/>
      <c r="J95" s="147"/>
      <c r="K95" s="147"/>
      <c r="L95" s="147"/>
      <c r="M95" s="147"/>
      <c r="N95" s="147"/>
      <c r="O95" s="147"/>
      <c r="P95" s="147"/>
      <c r="Q95" s="147"/>
      <c r="R95" s="147"/>
      <c r="S95" s="147"/>
      <c r="T95" s="147"/>
      <c r="U95" s="147"/>
      <c r="V95" s="147"/>
      <c r="W95" s="147"/>
      <c r="X95" s="147"/>
      <c r="Y95" s="147"/>
      <c r="Z95" s="147"/>
      <c r="AA95" s="147"/>
      <c r="AB95" s="148"/>
      <c r="AC95" s="148"/>
      <c r="AD95" s="149"/>
    </row>
    <row r="96" spans="1:30" ht="16.2" hidden="1" thickBot="1">
      <c r="A96" s="37" t="s">
        <v>102</v>
      </c>
      <c r="B96" s="43"/>
      <c r="C96" s="37"/>
      <c r="D96" s="52"/>
      <c r="E96" s="38"/>
      <c r="F96" s="38"/>
      <c r="G96" s="38"/>
      <c r="H96" s="38"/>
      <c r="I96" s="38"/>
      <c r="J96" s="38"/>
      <c r="K96" s="38"/>
      <c r="L96" s="38"/>
      <c r="M96" s="38"/>
      <c r="N96" s="38"/>
      <c r="O96" s="38"/>
      <c r="P96" s="38"/>
      <c r="Q96" s="38"/>
      <c r="R96" s="38"/>
      <c r="S96" s="38"/>
      <c r="T96" s="39"/>
      <c r="U96" s="39"/>
      <c r="V96" s="39"/>
      <c r="W96" s="39"/>
      <c r="X96" s="39"/>
      <c r="Y96" s="39"/>
      <c r="Z96" s="39"/>
      <c r="AA96" s="39"/>
      <c r="AB96" s="73"/>
      <c r="AC96" s="74"/>
      <c r="AD96" s="75"/>
    </row>
    <row r="97" spans="1:30" ht="20.399999999999999" hidden="1">
      <c r="A97" s="28"/>
      <c r="B97" s="35" t="s">
        <v>76</v>
      </c>
      <c r="C97" s="41" t="s">
        <v>94</v>
      </c>
      <c r="D97" s="55"/>
      <c r="E97" s="63"/>
      <c r="F97" s="63"/>
      <c r="G97" s="63"/>
      <c r="H97" s="63"/>
      <c r="I97" s="63"/>
      <c r="J97" s="63"/>
      <c r="K97" s="63"/>
      <c r="L97" s="63" t="s">
        <v>28</v>
      </c>
      <c r="M97" s="63"/>
      <c r="N97" s="63"/>
      <c r="O97" s="63"/>
      <c r="P97" s="63"/>
      <c r="Q97" s="63"/>
      <c r="R97" s="63"/>
      <c r="S97" s="63"/>
      <c r="T97" s="150"/>
      <c r="U97" s="150"/>
      <c r="V97" s="150"/>
      <c r="W97" s="150"/>
      <c r="X97" s="150"/>
      <c r="Y97" s="150"/>
      <c r="Z97" s="150"/>
      <c r="AA97" s="150"/>
      <c r="AB97" s="76"/>
      <c r="AC97" s="76"/>
      <c r="AD97" s="151"/>
    </row>
    <row r="98" spans="1:30" hidden="1">
      <c r="A98" s="28"/>
      <c r="B98" s="27" t="s">
        <v>26</v>
      </c>
      <c r="C98" s="21" t="s">
        <v>42</v>
      </c>
      <c r="D98" s="53"/>
      <c r="E98" s="64"/>
      <c r="F98" s="64"/>
      <c r="G98" s="64"/>
      <c r="H98" s="64"/>
      <c r="I98" s="64"/>
      <c r="J98" s="64"/>
      <c r="K98" s="64"/>
      <c r="L98" s="64" t="s">
        <v>28</v>
      </c>
      <c r="M98" s="64"/>
      <c r="N98" s="64"/>
      <c r="O98" s="64"/>
      <c r="P98" s="64"/>
      <c r="Q98" s="64"/>
      <c r="R98" s="64"/>
      <c r="S98" s="64"/>
      <c r="T98" s="152"/>
      <c r="U98" s="152"/>
      <c r="V98" s="152"/>
      <c r="W98" s="152"/>
      <c r="X98" s="152"/>
      <c r="Y98" s="152"/>
      <c r="Z98" s="152"/>
      <c r="AA98" s="152"/>
      <c r="AB98" s="78"/>
      <c r="AC98" s="78"/>
      <c r="AD98" s="153"/>
    </row>
    <row r="99" spans="1:30" s="12" customFormat="1" hidden="1">
      <c r="A99" s="33"/>
      <c r="B99" s="44"/>
      <c r="C99" s="45"/>
      <c r="D99" s="54"/>
      <c r="E99" s="147"/>
      <c r="F99" s="147"/>
      <c r="G99" s="147"/>
      <c r="H99" s="147"/>
      <c r="I99" s="147"/>
      <c r="J99" s="147"/>
      <c r="K99" s="147"/>
      <c r="L99" s="147"/>
      <c r="M99" s="147"/>
      <c r="N99" s="147"/>
      <c r="O99" s="147"/>
      <c r="P99" s="147"/>
      <c r="Q99" s="147"/>
      <c r="R99" s="147"/>
      <c r="S99" s="147"/>
      <c r="T99" s="147"/>
      <c r="U99" s="147"/>
      <c r="V99" s="147"/>
      <c r="W99" s="147"/>
      <c r="X99" s="147"/>
      <c r="Y99" s="147"/>
      <c r="Z99" s="147"/>
      <c r="AA99" s="147"/>
      <c r="AB99" s="148"/>
      <c r="AC99" s="148"/>
      <c r="AD99" s="149"/>
    </row>
    <row r="100" spans="1:30" ht="16.2" hidden="1" thickBot="1">
      <c r="A100" s="37" t="s">
        <v>103</v>
      </c>
      <c r="B100" s="43"/>
      <c r="C100" s="37"/>
      <c r="D100" s="52"/>
      <c r="E100" s="38"/>
      <c r="F100" s="38"/>
      <c r="G100" s="38"/>
      <c r="H100" s="38"/>
      <c r="I100" s="38"/>
      <c r="J100" s="38"/>
      <c r="K100" s="38"/>
      <c r="L100" s="38"/>
      <c r="M100" s="38"/>
      <c r="N100" s="38"/>
      <c r="O100" s="38"/>
      <c r="P100" s="38"/>
      <c r="Q100" s="38"/>
      <c r="R100" s="38"/>
      <c r="S100" s="38"/>
      <c r="T100" s="39"/>
      <c r="U100" s="39"/>
      <c r="V100" s="39"/>
      <c r="W100" s="39"/>
      <c r="X100" s="39"/>
      <c r="Y100" s="39"/>
      <c r="Z100" s="39"/>
      <c r="AA100" s="39"/>
      <c r="AB100" s="73"/>
      <c r="AC100" s="74"/>
      <c r="AD100" s="75"/>
    </row>
    <row r="101" spans="1:30" hidden="1">
      <c r="A101" s="28"/>
      <c r="B101" s="35" t="s">
        <v>26</v>
      </c>
      <c r="C101" s="41" t="s">
        <v>27</v>
      </c>
      <c r="D101" s="55"/>
      <c r="E101" s="63"/>
      <c r="F101" s="63"/>
      <c r="G101" s="63"/>
      <c r="H101" s="63"/>
      <c r="I101" s="63"/>
      <c r="J101" s="63"/>
      <c r="K101" s="63"/>
      <c r="L101" s="63" t="s">
        <v>28</v>
      </c>
      <c r="M101" s="63"/>
      <c r="N101" s="63"/>
      <c r="O101" s="63"/>
      <c r="P101" s="63"/>
      <c r="Q101" s="63"/>
      <c r="R101" s="63"/>
      <c r="S101" s="63"/>
      <c r="T101" s="150"/>
      <c r="U101" s="150"/>
      <c r="V101" s="150"/>
      <c r="W101" s="150"/>
      <c r="X101" s="150"/>
      <c r="Y101" s="150"/>
      <c r="Z101" s="150"/>
      <c r="AA101" s="150"/>
      <c r="AB101" s="76"/>
      <c r="AC101" s="76"/>
      <c r="AD101" s="151"/>
    </row>
    <row r="102" spans="1:30" hidden="1">
      <c r="A102" s="28"/>
      <c r="B102" s="27" t="s">
        <v>81</v>
      </c>
      <c r="C102" s="21" t="s">
        <v>82</v>
      </c>
      <c r="D102" s="53"/>
      <c r="E102" s="64"/>
      <c r="F102" s="64"/>
      <c r="G102" s="64"/>
      <c r="H102" s="64"/>
      <c r="I102" s="64"/>
      <c r="J102" s="64"/>
      <c r="K102" s="64"/>
      <c r="L102" s="64" t="s">
        <v>28</v>
      </c>
      <c r="M102" s="64"/>
      <c r="N102" s="64"/>
      <c r="O102" s="64"/>
      <c r="P102" s="64"/>
      <c r="Q102" s="64"/>
      <c r="R102" s="64"/>
      <c r="S102" s="64"/>
      <c r="T102" s="152"/>
      <c r="U102" s="152"/>
      <c r="V102" s="152"/>
      <c r="W102" s="152"/>
      <c r="X102" s="152"/>
      <c r="Y102" s="152"/>
      <c r="Z102" s="152"/>
      <c r="AA102" s="152"/>
      <c r="AB102" s="78"/>
      <c r="AC102" s="78"/>
      <c r="AD102" s="153"/>
    </row>
    <row r="103" spans="1:30" ht="30.6" hidden="1">
      <c r="A103" s="28"/>
      <c r="B103" s="27" t="s">
        <v>37</v>
      </c>
      <c r="C103" s="21" t="s">
        <v>83</v>
      </c>
      <c r="D103" s="53"/>
      <c r="E103" s="64"/>
      <c r="F103" s="64"/>
      <c r="G103" s="64"/>
      <c r="H103" s="64"/>
      <c r="I103" s="64"/>
      <c r="J103" s="64"/>
      <c r="K103" s="64"/>
      <c r="L103" s="154" t="s">
        <v>28</v>
      </c>
      <c r="M103" s="64"/>
      <c r="N103" s="64"/>
      <c r="O103" s="64"/>
      <c r="P103" s="64"/>
      <c r="Q103" s="64"/>
      <c r="R103" s="64"/>
      <c r="S103" s="64"/>
      <c r="T103" s="152"/>
      <c r="U103" s="152"/>
      <c r="V103" s="152"/>
      <c r="W103" s="152"/>
      <c r="X103" s="152"/>
      <c r="Y103" s="152"/>
      <c r="Z103" s="152"/>
      <c r="AA103" s="152"/>
      <c r="AB103" s="78"/>
      <c r="AC103" s="78"/>
      <c r="AD103" s="153"/>
    </row>
    <row r="104" spans="1:30" hidden="1">
      <c r="A104" s="28"/>
      <c r="B104" s="27" t="s">
        <v>29</v>
      </c>
      <c r="C104" s="21" t="s">
        <v>30</v>
      </c>
      <c r="D104" s="53"/>
      <c r="E104" s="64"/>
      <c r="F104" s="64"/>
      <c r="G104" s="64"/>
      <c r="H104" s="64"/>
      <c r="I104" s="64"/>
      <c r="J104" s="64"/>
      <c r="K104" s="64"/>
      <c r="L104" s="64" t="s">
        <v>28</v>
      </c>
      <c r="M104" s="64"/>
      <c r="N104" s="64"/>
      <c r="O104" s="64"/>
      <c r="P104" s="64"/>
      <c r="Q104" s="64"/>
      <c r="R104" s="64"/>
      <c r="S104" s="64"/>
      <c r="T104" s="152"/>
      <c r="U104" s="152"/>
      <c r="V104" s="152"/>
      <c r="W104" s="152"/>
      <c r="X104" s="152"/>
      <c r="Y104" s="152"/>
      <c r="Z104" s="152"/>
      <c r="AA104" s="152"/>
      <c r="AB104" s="78"/>
      <c r="AC104" s="78"/>
      <c r="AD104" s="153"/>
    </row>
    <row r="105" spans="1:30" hidden="1">
      <c r="A105" s="28"/>
      <c r="B105" s="27" t="s">
        <v>33</v>
      </c>
      <c r="C105" s="21" t="s">
        <v>34</v>
      </c>
      <c r="D105" s="53"/>
      <c r="E105" s="64"/>
      <c r="F105" s="64"/>
      <c r="G105" s="64"/>
      <c r="H105" s="64"/>
      <c r="I105" s="64"/>
      <c r="J105" s="64"/>
      <c r="K105" s="64"/>
      <c r="L105" s="64" t="s">
        <v>28</v>
      </c>
      <c r="M105" s="64"/>
      <c r="N105" s="64"/>
      <c r="O105" s="64"/>
      <c r="P105" s="64"/>
      <c r="Q105" s="64"/>
      <c r="R105" s="64"/>
      <c r="S105" s="64"/>
      <c r="T105" s="152"/>
      <c r="U105" s="152"/>
      <c r="V105" s="152"/>
      <c r="W105" s="152"/>
      <c r="X105" s="152"/>
      <c r="Y105" s="152"/>
      <c r="Z105" s="152"/>
      <c r="AA105" s="152"/>
      <c r="AB105" s="78"/>
      <c r="AC105" s="78"/>
      <c r="AD105" s="153"/>
    </row>
    <row r="106" spans="1:30" hidden="1">
      <c r="A106" s="28"/>
      <c r="B106" s="27" t="s">
        <v>84</v>
      </c>
      <c r="C106" s="21" t="s">
        <v>85</v>
      </c>
      <c r="D106" s="53"/>
      <c r="E106" s="64"/>
      <c r="F106" s="64"/>
      <c r="G106" s="64"/>
      <c r="H106" s="64"/>
      <c r="I106" s="64"/>
      <c r="J106" s="64"/>
      <c r="K106" s="64"/>
      <c r="L106" s="64"/>
      <c r="M106" s="64"/>
      <c r="N106" s="64" t="s">
        <v>28</v>
      </c>
      <c r="O106" s="64"/>
      <c r="P106" s="64"/>
      <c r="Q106" s="64"/>
      <c r="R106" s="64"/>
      <c r="S106" s="64"/>
      <c r="T106" s="152"/>
      <c r="U106" s="152"/>
      <c r="V106" s="152"/>
      <c r="W106" s="152"/>
      <c r="X106" s="152"/>
      <c r="Y106" s="152"/>
      <c r="Z106" s="152"/>
      <c r="AA106" s="152"/>
      <c r="AB106" s="78"/>
      <c r="AC106" s="78"/>
      <c r="AD106" s="153"/>
    </row>
    <row r="107" spans="1:30" hidden="1">
      <c r="A107" s="28"/>
      <c r="B107" s="27" t="s">
        <v>86</v>
      </c>
      <c r="C107" s="21" t="s">
        <v>87</v>
      </c>
      <c r="D107" s="53"/>
      <c r="E107" s="64"/>
      <c r="F107" s="64"/>
      <c r="G107" s="64"/>
      <c r="H107" s="64"/>
      <c r="I107" s="64"/>
      <c r="J107" s="64"/>
      <c r="K107" s="64"/>
      <c r="L107" s="64"/>
      <c r="M107" s="64"/>
      <c r="N107" s="64" t="s">
        <v>28</v>
      </c>
      <c r="O107" s="64"/>
      <c r="P107" s="64"/>
      <c r="Q107" s="64"/>
      <c r="R107" s="64"/>
      <c r="S107" s="64"/>
      <c r="T107" s="152"/>
      <c r="U107" s="152"/>
      <c r="V107" s="152"/>
      <c r="W107" s="152"/>
      <c r="X107" s="152"/>
      <c r="Y107" s="152"/>
      <c r="Z107" s="152"/>
      <c r="AA107" s="152"/>
      <c r="AB107" s="78"/>
      <c r="AC107" s="78"/>
      <c r="AD107" s="153"/>
    </row>
    <row r="108" spans="1:30" hidden="1">
      <c r="A108" s="28"/>
      <c r="B108" s="27" t="s">
        <v>52</v>
      </c>
      <c r="C108" s="21" t="s">
        <v>88</v>
      </c>
      <c r="D108" s="53"/>
      <c r="E108" s="64"/>
      <c r="F108" s="64"/>
      <c r="G108" s="64" t="s">
        <v>28</v>
      </c>
      <c r="H108" s="64"/>
      <c r="I108" s="64"/>
      <c r="J108" s="64"/>
      <c r="K108" s="64"/>
      <c r="L108" s="64"/>
      <c r="M108" s="64"/>
      <c r="N108" s="64"/>
      <c r="O108" s="64"/>
      <c r="P108" s="64"/>
      <c r="Q108" s="64"/>
      <c r="R108" s="64"/>
      <c r="S108" s="64"/>
      <c r="T108" s="152"/>
      <c r="U108" s="152"/>
      <c r="V108" s="152"/>
      <c r="W108" s="152"/>
      <c r="X108" s="152"/>
      <c r="Y108" s="152"/>
      <c r="Z108" s="152"/>
      <c r="AA108" s="152"/>
      <c r="AB108" s="78"/>
      <c r="AC108" s="78"/>
      <c r="AD108" s="153"/>
    </row>
    <row r="109" spans="1:30" hidden="1">
      <c r="A109" s="28"/>
      <c r="B109" s="27" t="s">
        <v>26</v>
      </c>
      <c r="C109" s="21" t="s">
        <v>42</v>
      </c>
      <c r="D109" s="53"/>
      <c r="E109" s="64"/>
      <c r="F109" s="64"/>
      <c r="G109" s="64"/>
      <c r="H109" s="64"/>
      <c r="I109" s="64"/>
      <c r="J109" s="64"/>
      <c r="K109" s="64"/>
      <c r="L109" s="64"/>
      <c r="M109" s="64" t="s">
        <v>28</v>
      </c>
      <c r="N109" s="64"/>
      <c r="O109" s="64"/>
      <c r="P109" s="64"/>
      <c r="Q109" s="64"/>
      <c r="R109" s="64"/>
      <c r="S109" s="64"/>
      <c r="T109" s="152"/>
      <c r="U109" s="152"/>
      <c r="V109" s="152"/>
      <c r="W109" s="152"/>
      <c r="X109" s="152"/>
      <c r="Y109" s="152"/>
      <c r="Z109" s="152"/>
      <c r="AA109" s="152"/>
      <c r="AB109" s="78"/>
      <c r="AC109" s="78"/>
      <c r="AD109" s="153"/>
    </row>
    <row r="110" spans="1:30" s="7" customFormat="1" ht="15" hidden="1" customHeight="1">
      <c r="A110" s="28"/>
      <c r="B110" s="27" t="s">
        <v>62</v>
      </c>
      <c r="C110" s="21" t="s">
        <v>39</v>
      </c>
      <c r="D110" s="53"/>
      <c r="E110" s="64"/>
      <c r="F110" s="64"/>
      <c r="G110" s="64"/>
      <c r="H110" s="64"/>
      <c r="I110" s="64"/>
      <c r="J110" s="64"/>
      <c r="K110" s="64"/>
      <c r="L110" s="64"/>
      <c r="M110" s="64" t="s">
        <v>28</v>
      </c>
      <c r="N110" s="64"/>
      <c r="O110" s="64"/>
      <c r="P110" s="64"/>
      <c r="Q110" s="64"/>
      <c r="R110" s="64"/>
      <c r="S110" s="64"/>
      <c r="T110" s="15"/>
      <c r="U110" s="15"/>
      <c r="V110" s="15"/>
      <c r="W110" s="15"/>
      <c r="X110" s="15"/>
      <c r="Y110" s="15"/>
      <c r="Z110" s="15"/>
      <c r="AA110" s="15"/>
      <c r="AB110" s="82"/>
      <c r="AC110" s="83"/>
      <c r="AD110" s="84"/>
    </row>
    <row r="111" spans="1:30" hidden="1">
      <c r="A111" s="28"/>
      <c r="B111" s="27" t="s">
        <v>43</v>
      </c>
      <c r="C111" s="21" t="s">
        <v>44</v>
      </c>
      <c r="D111" s="53"/>
      <c r="E111" s="64" t="s">
        <v>28</v>
      </c>
      <c r="F111" s="64"/>
      <c r="G111" s="64"/>
      <c r="H111" s="64"/>
      <c r="I111" s="64"/>
      <c r="J111" s="64"/>
      <c r="K111" s="64"/>
      <c r="L111" s="64"/>
      <c r="M111" s="64"/>
      <c r="N111" s="64"/>
      <c r="O111" s="64"/>
      <c r="P111" s="64"/>
      <c r="Q111" s="64"/>
      <c r="R111" s="64"/>
      <c r="S111" s="64"/>
      <c r="T111" s="152"/>
      <c r="U111" s="152"/>
      <c r="V111" s="152"/>
      <c r="W111" s="152"/>
      <c r="X111" s="152"/>
      <c r="Y111" s="152"/>
      <c r="Z111" s="152"/>
      <c r="AA111" s="152"/>
      <c r="AB111" s="78"/>
      <c r="AC111" s="78"/>
      <c r="AD111" s="153"/>
    </row>
    <row r="112" spans="1:30" hidden="1">
      <c r="A112" s="28"/>
      <c r="B112" s="27" t="s">
        <v>65</v>
      </c>
      <c r="C112" s="21" t="s">
        <v>104</v>
      </c>
      <c r="D112" s="53"/>
      <c r="E112" s="64" t="s">
        <v>28</v>
      </c>
      <c r="F112" s="64"/>
      <c r="G112" s="64"/>
      <c r="H112" s="64"/>
      <c r="I112" s="64"/>
      <c r="J112" s="64"/>
      <c r="K112" s="64"/>
      <c r="L112" s="64"/>
      <c r="M112" s="64"/>
      <c r="N112" s="64"/>
      <c r="O112" s="64"/>
      <c r="P112" s="64"/>
      <c r="Q112" s="64"/>
      <c r="R112" s="64"/>
      <c r="S112" s="64"/>
      <c r="T112" s="152"/>
      <c r="U112" s="152"/>
      <c r="V112" s="152"/>
      <c r="W112" s="152"/>
      <c r="X112" s="152"/>
      <c r="Y112" s="152"/>
      <c r="Z112" s="152"/>
      <c r="AA112" s="152"/>
      <c r="AB112" s="78"/>
      <c r="AC112" s="78"/>
      <c r="AD112" s="153"/>
    </row>
    <row r="113" spans="1:30" hidden="1">
      <c r="A113" s="28"/>
      <c r="B113" s="27" t="s">
        <v>45</v>
      </c>
      <c r="C113" s="21" t="s">
        <v>46</v>
      </c>
      <c r="D113" s="53"/>
      <c r="E113" s="64" t="s">
        <v>28</v>
      </c>
      <c r="F113" s="64"/>
      <c r="G113" s="64"/>
      <c r="H113" s="64"/>
      <c r="I113" s="64"/>
      <c r="J113" s="64"/>
      <c r="K113" s="64"/>
      <c r="L113" s="64"/>
      <c r="M113" s="64"/>
      <c r="N113" s="64"/>
      <c r="O113" s="64"/>
      <c r="P113" s="64"/>
      <c r="Q113" s="64"/>
      <c r="R113" s="64"/>
      <c r="S113" s="64"/>
      <c r="T113" s="152"/>
      <c r="U113" s="152"/>
      <c r="V113" s="152"/>
      <c r="W113" s="152"/>
      <c r="X113" s="152"/>
      <c r="Y113" s="152"/>
      <c r="Z113" s="152"/>
      <c r="AA113" s="152"/>
      <c r="AB113" s="78"/>
      <c r="AC113" s="78"/>
      <c r="AD113" s="153"/>
    </row>
    <row r="114" spans="1:30" hidden="1">
      <c r="A114" s="28"/>
      <c r="B114" s="27" t="s">
        <v>40</v>
      </c>
      <c r="C114" s="21" t="s">
        <v>41</v>
      </c>
      <c r="D114" s="53"/>
      <c r="E114" s="64"/>
      <c r="F114" s="64"/>
      <c r="G114" s="64"/>
      <c r="H114" s="64"/>
      <c r="I114" s="64"/>
      <c r="J114" s="64"/>
      <c r="K114" s="64"/>
      <c r="L114" s="64"/>
      <c r="M114" s="64"/>
      <c r="N114" s="64"/>
      <c r="O114" s="64" t="s">
        <v>28</v>
      </c>
      <c r="P114" s="64"/>
      <c r="Q114" s="64"/>
      <c r="R114" s="64"/>
      <c r="S114" s="64"/>
      <c r="T114" s="152"/>
      <c r="U114" s="152"/>
      <c r="V114" s="152"/>
      <c r="W114" s="152"/>
      <c r="X114" s="152"/>
      <c r="Y114" s="152"/>
      <c r="Z114" s="152"/>
      <c r="AA114" s="152"/>
      <c r="AB114" s="78"/>
      <c r="AC114" s="78"/>
      <c r="AD114" s="153"/>
    </row>
    <row r="115" spans="1:30" hidden="1">
      <c r="A115" s="28"/>
      <c r="B115" s="27" t="s">
        <v>37</v>
      </c>
      <c r="C115" s="21" t="s">
        <v>90</v>
      </c>
      <c r="D115" s="53"/>
      <c r="E115" s="64"/>
      <c r="F115" s="64"/>
      <c r="G115" s="64"/>
      <c r="H115" s="64"/>
      <c r="I115" s="64"/>
      <c r="J115" s="64" t="s">
        <v>28</v>
      </c>
      <c r="K115" s="64"/>
      <c r="L115" s="64"/>
      <c r="M115" s="64"/>
      <c r="N115" s="64"/>
      <c r="O115" s="64"/>
      <c r="P115" s="64"/>
      <c r="Q115" s="64"/>
      <c r="R115" s="64"/>
      <c r="S115" s="64"/>
      <c r="T115" s="152"/>
      <c r="U115" s="152"/>
      <c r="V115" s="152"/>
      <c r="W115" s="152"/>
      <c r="X115" s="152"/>
      <c r="Y115" s="152"/>
      <c r="Z115" s="152"/>
      <c r="AA115" s="152"/>
      <c r="AB115" s="78"/>
      <c r="AC115" s="78"/>
      <c r="AD115" s="153"/>
    </row>
    <row r="116" spans="1:30" s="12" customFormat="1" hidden="1">
      <c r="A116" s="33"/>
      <c r="B116" s="44"/>
      <c r="C116" s="45"/>
      <c r="D116" s="54"/>
      <c r="E116" s="147"/>
      <c r="F116" s="147"/>
      <c r="G116" s="147"/>
      <c r="H116" s="147"/>
      <c r="I116" s="147"/>
      <c r="J116" s="147"/>
      <c r="K116" s="147"/>
      <c r="L116" s="147"/>
      <c r="M116" s="147"/>
      <c r="N116" s="147"/>
      <c r="O116" s="147"/>
      <c r="P116" s="147"/>
      <c r="Q116" s="147"/>
      <c r="R116" s="147"/>
      <c r="S116" s="147"/>
      <c r="T116" s="147"/>
      <c r="U116" s="147"/>
      <c r="V116" s="147"/>
      <c r="W116" s="147"/>
      <c r="X116" s="147"/>
      <c r="Y116" s="147"/>
      <c r="Z116" s="147"/>
      <c r="AA116" s="147"/>
      <c r="AB116" s="148"/>
      <c r="AC116" s="148"/>
      <c r="AD116" s="149"/>
    </row>
    <row r="117" spans="1:30" ht="16.2" hidden="1" thickBot="1">
      <c r="A117" s="37" t="s">
        <v>12</v>
      </c>
      <c r="B117" s="43"/>
      <c r="C117" s="37"/>
      <c r="D117" s="52"/>
      <c r="E117" s="38"/>
      <c r="F117" s="38"/>
      <c r="G117" s="38"/>
      <c r="H117" s="38"/>
      <c r="I117" s="38"/>
      <c r="J117" s="38"/>
      <c r="K117" s="38"/>
      <c r="L117" s="38"/>
      <c r="M117" s="38"/>
      <c r="N117" s="38"/>
      <c r="O117" s="38"/>
      <c r="P117" s="38"/>
      <c r="Q117" s="38"/>
      <c r="R117" s="38"/>
      <c r="S117" s="38"/>
      <c r="T117" s="39"/>
      <c r="U117" s="39"/>
      <c r="V117" s="39"/>
      <c r="W117" s="39"/>
      <c r="X117" s="39"/>
      <c r="Y117" s="39"/>
      <c r="Z117" s="39"/>
      <c r="AA117" s="39"/>
      <c r="AB117" s="73"/>
      <c r="AC117" s="74"/>
      <c r="AD117" s="75"/>
    </row>
    <row r="118" spans="1:30" ht="20.399999999999999" hidden="1">
      <c r="A118" s="28"/>
      <c r="B118" s="35" t="s">
        <v>105</v>
      </c>
      <c r="C118" s="41" t="s">
        <v>39</v>
      </c>
      <c r="D118" s="55"/>
      <c r="E118" s="63"/>
      <c r="F118" s="63"/>
      <c r="G118" s="63"/>
      <c r="H118" s="63"/>
      <c r="I118" s="63"/>
      <c r="J118" s="63"/>
      <c r="K118" s="63"/>
      <c r="L118" s="63"/>
      <c r="M118" s="63"/>
      <c r="N118" s="63" t="s">
        <v>28</v>
      </c>
      <c r="O118" s="63"/>
      <c r="P118" s="63"/>
      <c r="Q118" s="63"/>
      <c r="R118" s="63"/>
      <c r="S118" s="63"/>
      <c r="T118" s="150"/>
      <c r="U118" s="150"/>
      <c r="V118" s="150"/>
      <c r="W118" s="150"/>
      <c r="X118" s="150"/>
      <c r="Y118" s="150"/>
      <c r="Z118" s="150"/>
      <c r="AA118" s="150"/>
      <c r="AB118" s="76"/>
      <c r="AC118" s="76"/>
      <c r="AD118" s="151"/>
    </row>
    <row r="119" spans="1:30" hidden="1">
      <c r="A119" s="28"/>
      <c r="B119" s="27" t="s">
        <v>40</v>
      </c>
      <c r="C119" s="21" t="s">
        <v>41</v>
      </c>
      <c r="D119" s="53"/>
      <c r="E119" s="64"/>
      <c r="F119" s="64"/>
      <c r="G119" s="64"/>
      <c r="H119" s="64"/>
      <c r="I119" s="64"/>
      <c r="J119" s="64"/>
      <c r="K119" s="64"/>
      <c r="L119" s="64"/>
      <c r="M119" s="64"/>
      <c r="N119" s="64"/>
      <c r="O119" s="64" t="s">
        <v>28</v>
      </c>
      <c r="P119" s="64"/>
      <c r="Q119" s="64"/>
      <c r="R119" s="64"/>
      <c r="S119" s="64"/>
      <c r="T119" s="152"/>
      <c r="U119" s="152"/>
      <c r="V119" s="152"/>
      <c r="W119" s="152"/>
      <c r="X119" s="152"/>
      <c r="Y119" s="152"/>
      <c r="Z119" s="152"/>
      <c r="AA119" s="152"/>
      <c r="AB119" s="78"/>
      <c r="AC119" s="78"/>
      <c r="AD119" s="153"/>
    </row>
    <row r="120" spans="1:30" s="12" customFormat="1" hidden="1">
      <c r="A120" s="33"/>
      <c r="B120" s="46"/>
      <c r="C120" s="45"/>
      <c r="D120" s="54"/>
      <c r="E120" s="147"/>
      <c r="F120" s="147"/>
      <c r="G120" s="147"/>
      <c r="H120" s="147"/>
      <c r="I120" s="147"/>
      <c r="J120" s="147"/>
      <c r="K120" s="147"/>
      <c r="L120" s="147"/>
      <c r="M120" s="147"/>
      <c r="N120" s="147"/>
      <c r="O120" s="147"/>
      <c r="P120" s="147"/>
      <c r="Q120" s="147"/>
      <c r="R120" s="147"/>
      <c r="S120" s="147"/>
      <c r="T120" s="147"/>
      <c r="U120" s="147"/>
      <c r="V120" s="147"/>
      <c r="W120" s="147"/>
      <c r="X120" s="147"/>
      <c r="Y120" s="147"/>
      <c r="Z120" s="147"/>
      <c r="AA120" s="147"/>
      <c r="AB120" s="148"/>
      <c r="AC120" s="148"/>
      <c r="AD120" s="149"/>
    </row>
    <row r="121" spans="1:30" ht="16.2" hidden="1" thickBot="1">
      <c r="A121" s="37" t="s">
        <v>106</v>
      </c>
      <c r="B121" s="43"/>
      <c r="C121" s="37"/>
      <c r="D121" s="52"/>
      <c r="E121" s="38"/>
      <c r="F121" s="38"/>
      <c r="G121" s="38"/>
      <c r="H121" s="38"/>
      <c r="I121" s="38"/>
      <c r="J121" s="38"/>
      <c r="K121" s="38"/>
      <c r="L121" s="38"/>
      <c r="M121" s="38"/>
      <c r="N121" s="38"/>
      <c r="O121" s="38"/>
      <c r="P121" s="38"/>
      <c r="Q121" s="38"/>
      <c r="R121" s="38"/>
      <c r="S121" s="38"/>
      <c r="T121" s="39"/>
      <c r="U121" s="39"/>
      <c r="V121" s="39"/>
      <c r="W121" s="39"/>
      <c r="X121" s="39"/>
      <c r="Y121" s="39"/>
      <c r="Z121" s="39"/>
      <c r="AA121" s="39"/>
      <c r="AB121" s="73"/>
      <c r="AC121" s="74"/>
      <c r="AD121" s="75"/>
    </row>
    <row r="122" spans="1:30" hidden="1">
      <c r="A122" s="28"/>
      <c r="B122" s="35" t="s">
        <v>37</v>
      </c>
      <c r="C122" s="41" t="s">
        <v>38</v>
      </c>
      <c r="D122" s="55"/>
      <c r="E122" s="63"/>
      <c r="F122" s="63"/>
      <c r="G122" s="63"/>
      <c r="H122" s="63"/>
      <c r="I122" s="63"/>
      <c r="J122" s="63"/>
      <c r="K122" s="63"/>
      <c r="L122" s="63" t="s">
        <v>28</v>
      </c>
      <c r="M122" s="63"/>
      <c r="N122" s="63"/>
      <c r="O122" s="63"/>
      <c r="P122" s="63"/>
      <c r="Q122" s="63"/>
      <c r="R122" s="63"/>
      <c r="S122" s="63"/>
      <c r="T122" s="150"/>
      <c r="U122" s="150"/>
      <c r="V122" s="150"/>
      <c r="W122" s="150"/>
      <c r="X122" s="150"/>
      <c r="Y122" s="150"/>
      <c r="Z122" s="150"/>
      <c r="AA122" s="150"/>
      <c r="AB122" s="76"/>
      <c r="AC122" s="76"/>
      <c r="AD122" s="151"/>
    </row>
    <row r="123" spans="1:30" hidden="1">
      <c r="A123" s="28"/>
      <c r="B123" s="27" t="s">
        <v>29</v>
      </c>
      <c r="C123" s="21" t="s">
        <v>74</v>
      </c>
      <c r="D123" s="53"/>
      <c r="E123" s="64"/>
      <c r="F123" s="64"/>
      <c r="G123" s="64"/>
      <c r="H123" s="64"/>
      <c r="I123" s="64"/>
      <c r="J123" s="64"/>
      <c r="K123" s="64"/>
      <c r="L123" s="64" t="s">
        <v>28</v>
      </c>
      <c r="M123" s="64"/>
      <c r="N123" s="64"/>
      <c r="O123" s="64"/>
      <c r="P123" s="64"/>
      <c r="Q123" s="64"/>
      <c r="R123" s="64"/>
      <c r="S123" s="64"/>
      <c r="T123" s="152"/>
      <c r="U123" s="152"/>
      <c r="V123" s="152"/>
      <c r="W123" s="152"/>
      <c r="X123" s="152"/>
      <c r="Y123" s="152"/>
      <c r="Z123" s="152"/>
      <c r="AA123" s="152"/>
      <c r="AB123" s="78"/>
      <c r="AC123" s="78"/>
      <c r="AD123" s="153"/>
    </row>
    <row r="124" spans="1:30" hidden="1">
      <c r="A124" s="28"/>
      <c r="B124" s="27" t="s">
        <v>33</v>
      </c>
      <c r="C124" s="21" t="s">
        <v>34</v>
      </c>
      <c r="D124" s="53"/>
      <c r="E124" s="64"/>
      <c r="F124" s="64"/>
      <c r="G124" s="64"/>
      <c r="H124" s="64"/>
      <c r="I124" s="64"/>
      <c r="J124" s="64"/>
      <c r="K124" s="64"/>
      <c r="L124" s="64" t="s">
        <v>28</v>
      </c>
      <c r="M124" s="64"/>
      <c r="N124" s="64"/>
      <c r="O124" s="64"/>
      <c r="P124" s="64"/>
      <c r="Q124" s="64"/>
      <c r="R124" s="64"/>
      <c r="S124" s="64"/>
      <c r="T124" s="152"/>
      <c r="U124" s="152"/>
      <c r="V124" s="152"/>
      <c r="W124" s="152"/>
      <c r="X124" s="152"/>
      <c r="Y124" s="152"/>
      <c r="Z124" s="152"/>
      <c r="AA124" s="152"/>
      <c r="AB124" s="78"/>
      <c r="AC124" s="78"/>
      <c r="AD124" s="153"/>
    </row>
    <row r="125" spans="1:30" hidden="1">
      <c r="A125" s="28"/>
      <c r="B125" s="27" t="s">
        <v>107</v>
      </c>
      <c r="C125" s="21" t="s">
        <v>108</v>
      </c>
      <c r="D125" s="53"/>
      <c r="E125" s="64"/>
      <c r="F125" s="64"/>
      <c r="G125" s="64"/>
      <c r="H125" s="64"/>
      <c r="I125" s="64"/>
      <c r="J125" s="64"/>
      <c r="K125" s="64"/>
      <c r="L125" s="64"/>
      <c r="M125" s="64"/>
      <c r="N125" s="64" t="s">
        <v>28</v>
      </c>
      <c r="O125" s="64"/>
      <c r="P125" s="64"/>
      <c r="Q125" s="64"/>
      <c r="R125" s="64"/>
      <c r="S125" s="64"/>
      <c r="T125" s="152"/>
      <c r="U125" s="152"/>
      <c r="V125" s="152"/>
      <c r="W125" s="152"/>
      <c r="X125" s="152"/>
      <c r="Y125" s="152"/>
      <c r="Z125" s="152"/>
      <c r="AA125" s="152"/>
      <c r="AB125" s="78"/>
      <c r="AC125" s="78"/>
      <c r="AD125" s="153"/>
    </row>
    <row r="126" spans="1:30" hidden="1">
      <c r="A126" s="28"/>
      <c r="B126" s="27" t="s">
        <v>84</v>
      </c>
      <c r="C126" s="21" t="s">
        <v>109</v>
      </c>
      <c r="D126" s="53"/>
      <c r="E126" s="64"/>
      <c r="F126" s="64"/>
      <c r="G126" s="64"/>
      <c r="H126" s="64"/>
      <c r="I126" s="64"/>
      <c r="J126" s="64"/>
      <c r="K126" s="64"/>
      <c r="L126" s="64"/>
      <c r="M126" s="64"/>
      <c r="N126" s="64" t="s">
        <v>28</v>
      </c>
      <c r="O126" s="64"/>
      <c r="P126" s="64"/>
      <c r="Q126" s="64"/>
      <c r="R126" s="64"/>
      <c r="S126" s="64"/>
      <c r="T126" s="152"/>
      <c r="U126" s="152"/>
      <c r="V126" s="152"/>
      <c r="W126" s="152"/>
      <c r="X126" s="152"/>
      <c r="Y126" s="152"/>
      <c r="Z126" s="152"/>
      <c r="AA126" s="152"/>
      <c r="AB126" s="78"/>
      <c r="AC126" s="78"/>
      <c r="AD126" s="153"/>
    </row>
    <row r="127" spans="1:30" hidden="1">
      <c r="A127" s="28"/>
      <c r="B127" s="27" t="s">
        <v>86</v>
      </c>
      <c r="C127" s="21" t="s">
        <v>110</v>
      </c>
      <c r="D127" s="53"/>
      <c r="E127" s="64"/>
      <c r="F127" s="64"/>
      <c r="G127" s="64"/>
      <c r="H127" s="64"/>
      <c r="I127" s="64"/>
      <c r="J127" s="64"/>
      <c r="K127" s="64"/>
      <c r="L127" s="64"/>
      <c r="M127" s="64"/>
      <c r="N127" s="64" t="s">
        <v>28</v>
      </c>
      <c r="O127" s="64"/>
      <c r="P127" s="64"/>
      <c r="Q127" s="64"/>
      <c r="R127" s="64"/>
      <c r="S127" s="64"/>
      <c r="T127" s="152"/>
      <c r="U127" s="152"/>
      <c r="V127" s="152"/>
      <c r="W127" s="152"/>
      <c r="X127" s="152"/>
      <c r="Y127" s="152"/>
      <c r="Z127" s="152"/>
      <c r="AA127" s="152"/>
      <c r="AB127" s="78"/>
      <c r="AC127" s="78"/>
      <c r="AD127" s="153"/>
    </row>
    <row r="128" spans="1:30" hidden="1">
      <c r="A128" s="28"/>
      <c r="B128" s="27" t="s">
        <v>43</v>
      </c>
      <c r="C128" s="21" t="s">
        <v>77</v>
      </c>
      <c r="D128" s="53"/>
      <c r="E128" s="64" t="s">
        <v>28</v>
      </c>
      <c r="F128" s="64"/>
      <c r="G128" s="64"/>
      <c r="H128" s="64"/>
      <c r="I128" s="64"/>
      <c r="J128" s="64"/>
      <c r="K128" s="64"/>
      <c r="L128" s="64"/>
      <c r="M128" s="64"/>
      <c r="N128" s="64"/>
      <c r="O128" s="64"/>
      <c r="P128" s="64"/>
      <c r="Q128" s="64"/>
      <c r="R128" s="64"/>
      <c r="S128" s="64"/>
      <c r="T128" s="152"/>
      <c r="U128" s="152"/>
      <c r="V128" s="152"/>
      <c r="W128" s="152"/>
      <c r="X128" s="152"/>
      <c r="Y128" s="152"/>
      <c r="Z128" s="152"/>
      <c r="AA128" s="152"/>
      <c r="AB128" s="78"/>
      <c r="AC128" s="78"/>
      <c r="AD128" s="153"/>
    </row>
    <row r="129" spans="1:30" hidden="1">
      <c r="A129" s="28"/>
      <c r="B129" s="27" t="s">
        <v>65</v>
      </c>
      <c r="C129" s="21" t="s">
        <v>66</v>
      </c>
      <c r="D129" s="53"/>
      <c r="E129" s="64" t="s">
        <v>28</v>
      </c>
      <c r="F129" s="64"/>
      <c r="G129" s="64"/>
      <c r="H129" s="64"/>
      <c r="I129" s="64"/>
      <c r="J129" s="64"/>
      <c r="K129" s="64"/>
      <c r="L129" s="64"/>
      <c r="M129" s="64"/>
      <c r="N129" s="64"/>
      <c r="O129" s="64"/>
      <c r="P129" s="64"/>
      <c r="Q129" s="64"/>
      <c r="R129" s="64"/>
      <c r="S129" s="64"/>
      <c r="T129" s="152"/>
      <c r="U129" s="152"/>
      <c r="V129" s="152"/>
      <c r="W129" s="152"/>
      <c r="X129" s="152"/>
      <c r="Y129" s="152"/>
      <c r="Z129" s="152"/>
      <c r="AA129" s="152"/>
      <c r="AB129" s="78"/>
      <c r="AC129" s="78"/>
      <c r="AD129" s="153"/>
    </row>
    <row r="130" spans="1:30" hidden="1">
      <c r="A130" s="28"/>
      <c r="B130" s="27" t="s">
        <v>40</v>
      </c>
      <c r="C130" s="21" t="s">
        <v>41</v>
      </c>
      <c r="D130" s="53"/>
      <c r="E130" s="64"/>
      <c r="F130" s="64"/>
      <c r="G130" s="64"/>
      <c r="H130" s="64"/>
      <c r="I130" s="64"/>
      <c r="J130" s="64"/>
      <c r="K130" s="64"/>
      <c r="L130" s="64"/>
      <c r="M130" s="64"/>
      <c r="N130" s="64"/>
      <c r="O130" s="64" t="s">
        <v>28</v>
      </c>
      <c r="P130" s="64"/>
      <c r="Q130" s="64"/>
      <c r="R130" s="64"/>
      <c r="S130" s="64"/>
      <c r="T130" s="152"/>
      <c r="U130" s="152"/>
      <c r="V130" s="152"/>
      <c r="W130" s="152"/>
      <c r="X130" s="152"/>
      <c r="Y130" s="152"/>
      <c r="Z130" s="152"/>
      <c r="AA130" s="152"/>
      <c r="AB130" s="78"/>
      <c r="AC130" s="78"/>
      <c r="AD130" s="153"/>
    </row>
    <row r="131" spans="1:30" ht="20.399999999999999" hidden="1">
      <c r="A131" s="28"/>
      <c r="B131" s="27" t="s">
        <v>71</v>
      </c>
      <c r="C131" s="21" t="s">
        <v>111</v>
      </c>
      <c r="D131" s="53"/>
      <c r="E131" s="64"/>
      <c r="F131" s="64"/>
      <c r="G131" s="64"/>
      <c r="H131" s="64"/>
      <c r="I131" s="64"/>
      <c r="J131" s="64"/>
      <c r="K131" s="64"/>
      <c r="L131" s="64"/>
      <c r="M131" s="64"/>
      <c r="N131" s="64"/>
      <c r="O131" s="64" t="s">
        <v>28</v>
      </c>
      <c r="P131" s="64"/>
      <c r="Q131" s="64"/>
      <c r="R131" s="64"/>
      <c r="S131" s="64"/>
      <c r="T131" s="152"/>
      <c r="U131" s="152"/>
      <c r="V131" s="152"/>
      <c r="W131" s="152"/>
      <c r="X131" s="152"/>
      <c r="Y131" s="152"/>
      <c r="Z131" s="152"/>
      <c r="AA131" s="152"/>
      <c r="AB131" s="78"/>
      <c r="AC131" s="78"/>
      <c r="AD131" s="155"/>
    </row>
    <row r="132" spans="1:30" hidden="1">
      <c r="A132" s="28"/>
      <c r="B132" s="27" t="s">
        <v>58</v>
      </c>
      <c r="C132" s="21" t="s">
        <v>75</v>
      </c>
      <c r="D132" s="53"/>
      <c r="E132" s="64"/>
      <c r="F132" s="64"/>
      <c r="G132" s="64"/>
      <c r="H132" s="64"/>
      <c r="I132" s="64"/>
      <c r="J132" s="64"/>
      <c r="K132" s="64"/>
      <c r="L132" s="64"/>
      <c r="M132" s="64"/>
      <c r="N132" s="64"/>
      <c r="O132" s="64" t="s">
        <v>28</v>
      </c>
      <c r="P132" s="64"/>
      <c r="Q132" s="64"/>
      <c r="R132" s="64"/>
      <c r="S132" s="64"/>
      <c r="T132" s="152"/>
      <c r="U132" s="152"/>
      <c r="V132" s="152"/>
      <c r="W132" s="152"/>
      <c r="X132" s="152"/>
      <c r="Y132" s="152"/>
      <c r="Z132" s="152"/>
      <c r="AA132" s="152"/>
      <c r="AB132" s="78"/>
      <c r="AC132" s="78"/>
      <c r="AD132" s="155"/>
    </row>
    <row r="133" spans="1:30" s="12" customFormat="1" hidden="1">
      <c r="A133" s="33"/>
      <c r="B133" s="46"/>
      <c r="C133" s="45"/>
      <c r="D133" s="54"/>
      <c r="E133" s="147"/>
      <c r="F133" s="147"/>
      <c r="G133" s="147"/>
      <c r="H133" s="147"/>
      <c r="I133" s="147"/>
      <c r="J133" s="147"/>
      <c r="K133" s="147"/>
      <c r="L133" s="147"/>
      <c r="M133" s="147"/>
      <c r="N133" s="147"/>
      <c r="O133" s="147"/>
      <c r="P133" s="147"/>
      <c r="Q133" s="147"/>
      <c r="R133" s="147"/>
      <c r="S133" s="147"/>
      <c r="T133" s="147"/>
      <c r="U133" s="147"/>
      <c r="V133" s="147"/>
      <c r="W133" s="147"/>
      <c r="X133" s="147"/>
      <c r="Y133" s="147"/>
      <c r="Z133" s="147"/>
      <c r="AA133" s="147"/>
      <c r="AB133" s="148"/>
      <c r="AC133" s="148"/>
      <c r="AD133" s="148"/>
    </row>
    <row r="134" spans="1:30" ht="16.2" hidden="1" thickBot="1">
      <c r="A134" s="37" t="s">
        <v>112</v>
      </c>
      <c r="B134" s="43"/>
      <c r="C134" s="37"/>
      <c r="D134" s="52"/>
      <c r="E134" s="38"/>
      <c r="F134" s="38"/>
      <c r="G134" s="38"/>
      <c r="H134" s="38"/>
      <c r="I134" s="38"/>
      <c r="J134" s="38"/>
      <c r="K134" s="38"/>
      <c r="L134" s="38"/>
      <c r="M134" s="38"/>
      <c r="N134" s="38"/>
      <c r="O134" s="38"/>
      <c r="P134" s="38"/>
      <c r="Q134" s="38"/>
      <c r="R134" s="38"/>
      <c r="S134" s="38"/>
      <c r="T134" s="39"/>
      <c r="U134" s="39"/>
      <c r="V134" s="39"/>
      <c r="W134" s="39"/>
      <c r="X134" s="39"/>
      <c r="Y134" s="39"/>
      <c r="Z134" s="39"/>
      <c r="AA134" s="39"/>
      <c r="AB134" s="73"/>
      <c r="AC134" s="74"/>
      <c r="AD134" s="75"/>
    </row>
    <row r="135" spans="1:30" ht="20.399999999999999" hidden="1">
      <c r="A135" s="28"/>
      <c r="B135" s="35" t="s">
        <v>71</v>
      </c>
      <c r="C135" s="41" t="s">
        <v>91</v>
      </c>
      <c r="D135" s="55"/>
      <c r="E135" s="63"/>
      <c r="F135" s="63" t="s">
        <v>28</v>
      </c>
      <c r="G135" s="63"/>
      <c r="H135" s="63"/>
      <c r="I135" s="63"/>
      <c r="J135" s="63"/>
      <c r="K135" s="63"/>
      <c r="L135" s="63"/>
      <c r="M135" s="63"/>
      <c r="N135" s="63"/>
      <c r="O135" s="63"/>
      <c r="P135" s="63"/>
      <c r="Q135" s="63"/>
      <c r="R135" s="63"/>
      <c r="S135" s="63"/>
      <c r="T135" s="150"/>
      <c r="U135" s="150"/>
      <c r="V135" s="150"/>
      <c r="W135" s="150"/>
      <c r="X135" s="150"/>
      <c r="Y135" s="150"/>
      <c r="Z135" s="150"/>
      <c r="AA135" s="150"/>
      <c r="AB135" s="76"/>
      <c r="AC135" s="76"/>
      <c r="AD135" s="156"/>
    </row>
    <row r="136" spans="1:30" s="7" customFormat="1" ht="15" hidden="1" customHeight="1">
      <c r="A136" s="28"/>
      <c r="B136" s="27" t="s">
        <v>43</v>
      </c>
      <c r="C136" s="21" t="s">
        <v>44</v>
      </c>
      <c r="D136" s="53"/>
      <c r="E136" s="64" t="s">
        <v>28</v>
      </c>
      <c r="F136" s="64"/>
      <c r="G136" s="64"/>
      <c r="H136" s="64"/>
      <c r="I136" s="64"/>
      <c r="J136" s="64"/>
      <c r="K136" s="64"/>
      <c r="L136" s="64"/>
      <c r="M136" s="64"/>
      <c r="N136" s="64"/>
      <c r="O136" s="64"/>
      <c r="P136" s="64"/>
      <c r="Q136" s="64"/>
      <c r="R136" s="64"/>
      <c r="S136" s="64"/>
      <c r="T136" s="15"/>
      <c r="U136" s="15"/>
      <c r="V136" s="15"/>
      <c r="W136" s="15"/>
      <c r="X136" s="15"/>
      <c r="Y136" s="15"/>
      <c r="Z136" s="15"/>
      <c r="AA136" s="15"/>
      <c r="AB136" s="82"/>
      <c r="AC136" s="83"/>
      <c r="AD136" s="87"/>
    </row>
    <row r="137" spans="1:30" hidden="1">
      <c r="A137" s="28"/>
      <c r="B137" s="27" t="s">
        <v>29</v>
      </c>
      <c r="C137" s="21" t="s">
        <v>30</v>
      </c>
      <c r="D137" s="53"/>
      <c r="E137" s="64" t="s">
        <v>28</v>
      </c>
      <c r="F137" s="64"/>
      <c r="G137" s="64"/>
      <c r="H137" s="64"/>
      <c r="I137" s="64"/>
      <c r="J137" s="64"/>
      <c r="K137" s="64"/>
      <c r="L137" s="64"/>
      <c r="M137" s="64"/>
      <c r="N137" s="64"/>
      <c r="O137" s="64"/>
      <c r="P137" s="64"/>
      <c r="Q137" s="64"/>
      <c r="R137" s="64"/>
      <c r="S137" s="64"/>
      <c r="T137" s="152"/>
      <c r="U137" s="152"/>
      <c r="V137" s="152"/>
      <c r="W137" s="152"/>
      <c r="X137" s="152"/>
      <c r="Y137" s="152"/>
      <c r="Z137" s="152"/>
      <c r="AA137" s="152"/>
      <c r="AB137" s="78"/>
      <c r="AC137" s="78"/>
      <c r="AD137" s="157"/>
    </row>
    <row r="138" spans="1:30" hidden="1">
      <c r="A138" s="28"/>
      <c r="B138" s="27" t="s">
        <v>40</v>
      </c>
      <c r="C138" s="21" t="s">
        <v>41</v>
      </c>
      <c r="D138" s="53"/>
      <c r="E138" s="64" t="s">
        <v>28</v>
      </c>
      <c r="F138" s="64"/>
      <c r="G138" s="64"/>
      <c r="H138" s="64"/>
      <c r="I138" s="64"/>
      <c r="J138" s="64"/>
      <c r="K138" s="64"/>
      <c r="L138" s="64"/>
      <c r="M138" s="64"/>
      <c r="N138" s="64"/>
      <c r="O138" s="64"/>
      <c r="P138" s="64"/>
      <c r="Q138" s="64"/>
      <c r="R138" s="64"/>
      <c r="S138" s="64"/>
      <c r="T138" s="152"/>
      <c r="U138" s="152"/>
      <c r="V138" s="152"/>
      <c r="W138" s="152"/>
      <c r="X138" s="152"/>
      <c r="Y138" s="152"/>
      <c r="Z138" s="152"/>
      <c r="AA138" s="152"/>
      <c r="AB138" s="78"/>
      <c r="AC138" s="78"/>
      <c r="AD138" s="153"/>
    </row>
    <row r="139" spans="1:30" hidden="1">
      <c r="A139" s="28"/>
      <c r="B139" s="27" t="s">
        <v>92</v>
      </c>
      <c r="C139" s="21" t="s">
        <v>93</v>
      </c>
      <c r="D139" s="53"/>
      <c r="E139" s="64" t="s">
        <v>28</v>
      </c>
      <c r="F139" s="64"/>
      <c r="G139" s="64"/>
      <c r="H139" s="64"/>
      <c r="I139" s="64"/>
      <c r="J139" s="64"/>
      <c r="K139" s="64"/>
      <c r="L139" s="64"/>
      <c r="M139" s="64"/>
      <c r="N139" s="64"/>
      <c r="O139" s="64"/>
      <c r="P139" s="64"/>
      <c r="Q139" s="64"/>
      <c r="R139" s="64"/>
      <c r="S139" s="64"/>
      <c r="T139" s="152"/>
      <c r="U139" s="152"/>
      <c r="V139" s="152"/>
      <c r="W139" s="152"/>
      <c r="X139" s="152"/>
      <c r="Y139" s="152"/>
      <c r="Z139" s="152"/>
      <c r="AA139" s="152"/>
      <c r="AB139" s="78"/>
      <c r="AC139" s="78"/>
      <c r="AD139" s="153"/>
    </row>
    <row r="140" spans="1:30" hidden="1">
      <c r="A140" s="28"/>
      <c r="B140" s="27" t="s">
        <v>33</v>
      </c>
      <c r="C140" s="21" t="s">
        <v>34</v>
      </c>
      <c r="D140" s="53"/>
      <c r="E140" s="64" t="s">
        <v>28</v>
      </c>
      <c r="F140" s="64"/>
      <c r="G140" s="64"/>
      <c r="H140" s="64"/>
      <c r="I140" s="64"/>
      <c r="J140" s="64"/>
      <c r="K140" s="64"/>
      <c r="L140" s="64"/>
      <c r="M140" s="64"/>
      <c r="N140" s="64"/>
      <c r="O140" s="64"/>
      <c r="P140" s="64"/>
      <c r="Q140" s="64"/>
      <c r="R140" s="64"/>
      <c r="S140" s="64"/>
      <c r="T140" s="152"/>
      <c r="U140" s="152"/>
      <c r="V140" s="152"/>
      <c r="W140" s="152"/>
      <c r="X140" s="152"/>
      <c r="Y140" s="152"/>
      <c r="Z140" s="152"/>
      <c r="AA140" s="152"/>
      <c r="AB140" s="78"/>
      <c r="AC140" s="78"/>
      <c r="AD140" s="153"/>
    </row>
    <row r="141" spans="1:30" s="12" customFormat="1" hidden="1">
      <c r="A141" s="33"/>
      <c r="B141" s="46"/>
      <c r="C141" s="45"/>
      <c r="D141" s="54"/>
      <c r="E141" s="147"/>
      <c r="F141" s="147"/>
      <c r="G141" s="147"/>
      <c r="H141" s="147"/>
      <c r="I141" s="147"/>
      <c r="J141" s="147"/>
      <c r="K141" s="147"/>
      <c r="L141" s="147"/>
      <c r="M141" s="147"/>
      <c r="N141" s="147"/>
      <c r="O141" s="147"/>
      <c r="P141" s="147"/>
      <c r="Q141" s="147"/>
      <c r="R141" s="147"/>
      <c r="S141" s="147"/>
      <c r="T141" s="147"/>
      <c r="U141" s="147"/>
      <c r="V141" s="147"/>
      <c r="W141" s="147"/>
      <c r="X141" s="147"/>
      <c r="Y141" s="147"/>
      <c r="Z141" s="147"/>
      <c r="AA141" s="147"/>
      <c r="AB141" s="148"/>
      <c r="AC141" s="148"/>
      <c r="AD141" s="149"/>
    </row>
    <row r="142" spans="1:30" ht="16.2" hidden="1" thickBot="1">
      <c r="A142" s="37" t="s">
        <v>113</v>
      </c>
      <c r="B142" s="43"/>
      <c r="C142" s="37"/>
      <c r="D142" s="52"/>
      <c r="E142" s="38"/>
      <c r="F142" s="38"/>
      <c r="G142" s="38"/>
      <c r="H142" s="38"/>
      <c r="I142" s="38"/>
      <c r="J142" s="38"/>
      <c r="K142" s="38"/>
      <c r="L142" s="38"/>
      <c r="M142" s="38"/>
      <c r="N142" s="38"/>
      <c r="O142" s="38"/>
      <c r="P142" s="38"/>
      <c r="Q142" s="38"/>
      <c r="R142" s="38"/>
      <c r="S142" s="38"/>
      <c r="T142" s="39"/>
      <c r="U142" s="39"/>
      <c r="V142" s="39"/>
      <c r="W142" s="39"/>
      <c r="X142" s="39"/>
      <c r="Y142" s="39"/>
      <c r="Z142" s="39"/>
      <c r="AA142" s="39"/>
      <c r="AB142" s="73"/>
      <c r="AC142" s="74"/>
      <c r="AD142" s="75"/>
    </row>
    <row r="143" spans="1:30" hidden="1">
      <c r="A143" s="28"/>
      <c r="B143" s="35" t="s">
        <v>29</v>
      </c>
      <c r="C143" s="41" t="s">
        <v>30</v>
      </c>
      <c r="D143" s="55"/>
      <c r="E143" s="63"/>
      <c r="F143" s="63"/>
      <c r="G143" s="63"/>
      <c r="H143" s="63"/>
      <c r="I143" s="63"/>
      <c r="J143" s="63"/>
      <c r="K143" s="63"/>
      <c r="L143" s="63" t="s">
        <v>28</v>
      </c>
      <c r="M143" s="63"/>
      <c r="N143" s="63"/>
      <c r="O143" s="63"/>
      <c r="P143" s="63"/>
      <c r="Q143" s="63"/>
      <c r="R143" s="63"/>
      <c r="S143" s="63"/>
      <c r="T143" s="150"/>
      <c r="U143" s="150"/>
      <c r="V143" s="150"/>
      <c r="W143" s="150"/>
      <c r="X143" s="150"/>
      <c r="Y143" s="150"/>
      <c r="Z143" s="150"/>
      <c r="AA143" s="150"/>
      <c r="AB143" s="76"/>
      <c r="AC143" s="76"/>
      <c r="AD143" s="151"/>
    </row>
    <row r="144" spans="1:30" hidden="1">
      <c r="A144" s="28"/>
      <c r="B144" s="27" t="s">
        <v>33</v>
      </c>
      <c r="C144" s="21" t="s">
        <v>34</v>
      </c>
      <c r="D144" s="53"/>
      <c r="E144" s="64"/>
      <c r="F144" s="64"/>
      <c r="G144" s="64"/>
      <c r="H144" s="64"/>
      <c r="I144" s="64"/>
      <c r="J144" s="64"/>
      <c r="K144" s="64"/>
      <c r="L144" s="64" t="s">
        <v>28</v>
      </c>
      <c r="M144" s="64"/>
      <c r="N144" s="64"/>
      <c r="O144" s="64"/>
      <c r="P144" s="64"/>
      <c r="Q144" s="64"/>
      <c r="R144" s="64"/>
      <c r="S144" s="64"/>
      <c r="T144" s="152"/>
      <c r="U144" s="152"/>
      <c r="V144" s="152"/>
      <c r="W144" s="152"/>
      <c r="X144" s="152"/>
      <c r="Y144" s="152"/>
      <c r="Z144" s="152"/>
      <c r="AA144" s="152"/>
      <c r="AB144" s="78"/>
      <c r="AC144" s="78"/>
      <c r="AD144" s="153"/>
    </row>
    <row r="145" spans="1:30" hidden="1">
      <c r="A145" s="28"/>
      <c r="B145" s="27" t="s">
        <v>26</v>
      </c>
      <c r="C145" s="21" t="s">
        <v>42</v>
      </c>
      <c r="D145" s="53"/>
      <c r="E145" s="64"/>
      <c r="F145" s="64"/>
      <c r="G145" s="64"/>
      <c r="H145" s="64"/>
      <c r="I145" s="64"/>
      <c r="J145" s="64"/>
      <c r="K145" s="64"/>
      <c r="L145" s="64"/>
      <c r="M145" s="64"/>
      <c r="N145" s="64"/>
      <c r="O145" s="64"/>
      <c r="P145" s="64"/>
      <c r="Q145" s="64" t="s">
        <v>28</v>
      </c>
      <c r="R145" s="64"/>
      <c r="S145" s="64"/>
      <c r="T145" s="152"/>
      <c r="U145" s="152"/>
      <c r="V145" s="152"/>
      <c r="W145" s="152"/>
      <c r="X145" s="152"/>
      <c r="Y145" s="152"/>
      <c r="Z145" s="152"/>
      <c r="AA145" s="152"/>
      <c r="AB145" s="78"/>
      <c r="AC145" s="78"/>
      <c r="AD145" s="153"/>
    </row>
    <row r="146" spans="1:30" ht="20.399999999999999" hidden="1">
      <c r="A146" s="28"/>
      <c r="B146" s="27" t="s">
        <v>62</v>
      </c>
      <c r="C146" s="21" t="s">
        <v>39</v>
      </c>
      <c r="D146" s="53"/>
      <c r="E146" s="64"/>
      <c r="F146" s="64"/>
      <c r="G146" s="64"/>
      <c r="H146" s="64"/>
      <c r="I146" s="64"/>
      <c r="J146" s="64"/>
      <c r="K146" s="64"/>
      <c r="L146" s="64"/>
      <c r="M146" s="64"/>
      <c r="N146" s="64"/>
      <c r="O146" s="64"/>
      <c r="P146" s="64"/>
      <c r="Q146" s="64" t="s">
        <v>28</v>
      </c>
      <c r="R146" s="64"/>
      <c r="S146" s="64"/>
      <c r="T146" s="152"/>
      <c r="U146" s="152"/>
      <c r="V146" s="152"/>
      <c r="W146" s="152"/>
      <c r="X146" s="152"/>
      <c r="Y146" s="152"/>
      <c r="Z146" s="152"/>
      <c r="AA146" s="152"/>
      <c r="AB146" s="78"/>
      <c r="AC146" s="78"/>
      <c r="AD146" s="153"/>
    </row>
    <row r="147" spans="1:30" hidden="1">
      <c r="A147" s="28"/>
      <c r="B147" s="27" t="s">
        <v>31</v>
      </c>
      <c r="C147" s="21" t="s">
        <v>57</v>
      </c>
      <c r="D147" s="53"/>
      <c r="E147" s="64"/>
      <c r="F147" s="64"/>
      <c r="G147" s="64"/>
      <c r="H147" s="64"/>
      <c r="I147" s="64"/>
      <c r="J147" s="64"/>
      <c r="K147" s="64"/>
      <c r="L147" s="64"/>
      <c r="M147" s="64"/>
      <c r="N147" s="64"/>
      <c r="O147" s="64"/>
      <c r="P147" s="64"/>
      <c r="Q147" s="64" t="s">
        <v>28</v>
      </c>
      <c r="R147" s="64"/>
      <c r="S147" s="64"/>
      <c r="T147" s="152"/>
      <c r="U147" s="152"/>
      <c r="V147" s="152"/>
      <c r="W147" s="152"/>
      <c r="X147" s="152"/>
      <c r="Y147" s="152"/>
      <c r="Z147" s="152"/>
      <c r="AA147" s="152"/>
      <c r="AB147" s="78"/>
      <c r="AC147" s="78"/>
      <c r="AD147" s="153"/>
    </row>
    <row r="148" spans="1:30" hidden="1">
      <c r="A148" s="28"/>
      <c r="B148" s="27" t="s">
        <v>37</v>
      </c>
      <c r="C148" s="21" t="s">
        <v>114</v>
      </c>
      <c r="D148" s="53"/>
      <c r="E148" s="64"/>
      <c r="F148" s="64"/>
      <c r="G148" s="64"/>
      <c r="H148" s="64"/>
      <c r="I148" s="64"/>
      <c r="J148" s="64"/>
      <c r="K148" s="64"/>
      <c r="L148" s="64"/>
      <c r="M148" s="64"/>
      <c r="N148" s="64"/>
      <c r="O148" s="64"/>
      <c r="P148" s="64"/>
      <c r="Q148" s="64" t="s">
        <v>28</v>
      </c>
      <c r="R148" s="64"/>
      <c r="S148" s="64"/>
      <c r="T148" s="152"/>
      <c r="U148" s="152"/>
      <c r="V148" s="152"/>
      <c r="W148" s="152"/>
      <c r="X148" s="152"/>
      <c r="Y148" s="152"/>
      <c r="Z148" s="152"/>
      <c r="AA148" s="152"/>
      <c r="AB148" s="78"/>
      <c r="AC148" s="78"/>
      <c r="AD148" s="153"/>
    </row>
    <row r="149" spans="1:30" hidden="1">
      <c r="A149" s="28"/>
      <c r="B149" s="27" t="s">
        <v>37</v>
      </c>
      <c r="C149" s="21" t="s">
        <v>115</v>
      </c>
      <c r="D149" s="53"/>
      <c r="E149" s="64"/>
      <c r="F149" s="64"/>
      <c r="G149" s="64"/>
      <c r="H149" s="64"/>
      <c r="I149" s="64"/>
      <c r="J149" s="64"/>
      <c r="K149" s="64"/>
      <c r="L149" s="64"/>
      <c r="M149" s="64"/>
      <c r="N149" s="64" t="s">
        <v>28</v>
      </c>
      <c r="O149" s="64"/>
      <c r="P149" s="64"/>
      <c r="Q149" s="64"/>
      <c r="R149" s="64"/>
      <c r="S149" s="64"/>
      <c r="T149" s="152"/>
      <c r="U149" s="152"/>
      <c r="V149" s="152"/>
      <c r="W149" s="152"/>
      <c r="X149" s="152"/>
      <c r="Y149" s="152"/>
      <c r="Z149" s="152"/>
      <c r="AA149" s="152"/>
      <c r="AB149" s="78"/>
      <c r="AC149" s="78"/>
      <c r="AD149" s="153"/>
    </row>
    <row r="150" spans="1:30" hidden="1">
      <c r="A150" s="28"/>
      <c r="B150" s="27" t="s">
        <v>26</v>
      </c>
      <c r="C150" s="21" t="s">
        <v>27</v>
      </c>
      <c r="D150" s="53"/>
      <c r="E150" s="64" t="s">
        <v>28</v>
      </c>
      <c r="F150" s="64"/>
      <c r="G150" s="64"/>
      <c r="H150" s="64"/>
      <c r="I150" s="64"/>
      <c r="J150" s="64"/>
      <c r="K150" s="64"/>
      <c r="L150" s="64"/>
      <c r="M150" s="64"/>
      <c r="N150" s="64"/>
      <c r="O150" s="64"/>
      <c r="P150" s="64"/>
      <c r="Q150" s="64"/>
      <c r="R150" s="64"/>
      <c r="S150" s="64"/>
      <c r="T150" s="152"/>
      <c r="U150" s="152"/>
      <c r="V150" s="152"/>
      <c r="W150" s="152"/>
      <c r="X150" s="152"/>
      <c r="Y150" s="152"/>
      <c r="Z150" s="152"/>
      <c r="AA150" s="152"/>
      <c r="AB150" s="78"/>
      <c r="AC150" s="78"/>
      <c r="AD150" s="153"/>
    </row>
    <row r="151" spans="1:30" hidden="1">
      <c r="A151" s="28"/>
      <c r="B151" s="27" t="s">
        <v>43</v>
      </c>
      <c r="C151" s="21" t="s">
        <v>44</v>
      </c>
      <c r="D151" s="53"/>
      <c r="E151" s="64" t="s">
        <v>28</v>
      </c>
      <c r="F151" s="64"/>
      <c r="G151" s="64"/>
      <c r="H151" s="64"/>
      <c r="I151" s="64"/>
      <c r="J151" s="64"/>
      <c r="K151" s="64"/>
      <c r="L151" s="64"/>
      <c r="M151" s="64"/>
      <c r="N151" s="64"/>
      <c r="O151" s="64"/>
      <c r="P151" s="64"/>
      <c r="Q151" s="64"/>
      <c r="R151" s="64"/>
      <c r="S151" s="64"/>
      <c r="T151" s="152"/>
      <c r="U151" s="152"/>
      <c r="V151" s="152"/>
      <c r="W151" s="152"/>
      <c r="X151" s="152"/>
      <c r="Y151" s="152"/>
      <c r="Z151" s="152"/>
      <c r="AA151" s="152"/>
      <c r="AB151" s="78"/>
      <c r="AC151" s="78"/>
      <c r="AD151" s="153"/>
    </row>
    <row r="152" spans="1:30" hidden="1">
      <c r="A152" s="28"/>
      <c r="B152" s="27" t="s">
        <v>65</v>
      </c>
      <c r="C152" s="21" t="s">
        <v>66</v>
      </c>
      <c r="D152" s="53"/>
      <c r="E152" s="64" t="s">
        <v>28</v>
      </c>
      <c r="F152" s="64"/>
      <c r="G152" s="64"/>
      <c r="H152" s="64"/>
      <c r="I152" s="64"/>
      <c r="J152" s="64"/>
      <c r="K152" s="64"/>
      <c r="L152" s="64"/>
      <c r="M152" s="64"/>
      <c r="N152" s="64"/>
      <c r="O152" s="64"/>
      <c r="P152" s="64"/>
      <c r="Q152" s="64"/>
      <c r="R152" s="64"/>
      <c r="S152" s="64"/>
      <c r="T152" s="152"/>
      <c r="U152" s="152"/>
      <c r="V152" s="152"/>
      <c r="W152" s="152"/>
      <c r="X152" s="152"/>
      <c r="Y152" s="152"/>
      <c r="Z152" s="152"/>
      <c r="AA152" s="152"/>
      <c r="AB152" s="78"/>
      <c r="AC152" s="78"/>
      <c r="AD152" s="153"/>
    </row>
    <row r="153" spans="1:30" hidden="1">
      <c r="A153" s="28"/>
      <c r="B153" s="27" t="s">
        <v>33</v>
      </c>
      <c r="C153" s="21" t="s">
        <v>116</v>
      </c>
      <c r="D153" s="53"/>
      <c r="E153" s="64" t="s">
        <v>28</v>
      </c>
      <c r="F153" s="64"/>
      <c r="G153" s="64"/>
      <c r="H153" s="64"/>
      <c r="I153" s="64"/>
      <c r="J153" s="64"/>
      <c r="K153" s="64"/>
      <c r="L153" s="64"/>
      <c r="M153" s="64"/>
      <c r="N153" s="64"/>
      <c r="O153" s="64"/>
      <c r="P153" s="64"/>
      <c r="Q153" s="64"/>
      <c r="R153" s="64"/>
      <c r="S153" s="64"/>
      <c r="T153" s="152"/>
      <c r="U153" s="152"/>
      <c r="V153" s="152"/>
      <c r="W153" s="152"/>
      <c r="X153" s="152"/>
      <c r="Y153" s="152"/>
      <c r="Z153" s="152"/>
      <c r="AA153" s="152"/>
      <c r="AB153" s="78"/>
      <c r="AC153" s="78"/>
      <c r="AD153" s="153"/>
    </row>
    <row r="154" spans="1:30" hidden="1">
      <c r="A154" s="28"/>
      <c r="B154" s="27" t="s">
        <v>40</v>
      </c>
      <c r="C154" s="21" t="s">
        <v>41</v>
      </c>
      <c r="D154" s="53"/>
      <c r="E154" s="64" t="s">
        <v>28</v>
      </c>
      <c r="F154" s="64"/>
      <c r="G154" s="64"/>
      <c r="H154" s="64"/>
      <c r="I154" s="64"/>
      <c r="J154" s="64"/>
      <c r="K154" s="64"/>
      <c r="L154" s="64"/>
      <c r="M154" s="64"/>
      <c r="N154" s="64"/>
      <c r="O154" s="64"/>
      <c r="P154" s="64"/>
      <c r="Q154" s="64"/>
      <c r="R154" s="64"/>
      <c r="S154" s="64"/>
      <c r="T154" s="152"/>
      <c r="U154" s="152"/>
      <c r="V154" s="152"/>
      <c r="W154" s="152"/>
      <c r="X154" s="152"/>
      <c r="Y154" s="152"/>
      <c r="Z154" s="152"/>
      <c r="AA154" s="152"/>
      <c r="AB154" s="78"/>
      <c r="AC154" s="78"/>
      <c r="AD154" s="153"/>
    </row>
    <row r="155" spans="1:30" hidden="1">
      <c r="A155" s="28"/>
      <c r="B155" s="27" t="s">
        <v>45</v>
      </c>
      <c r="C155" s="21" t="s">
        <v>46</v>
      </c>
      <c r="D155" s="53"/>
      <c r="E155" s="64" t="s">
        <v>28</v>
      </c>
      <c r="F155" s="64"/>
      <c r="G155" s="64"/>
      <c r="H155" s="64"/>
      <c r="I155" s="64"/>
      <c r="J155" s="64"/>
      <c r="K155" s="64"/>
      <c r="L155" s="64"/>
      <c r="M155" s="64"/>
      <c r="N155" s="64"/>
      <c r="O155" s="64"/>
      <c r="P155" s="64"/>
      <c r="Q155" s="64"/>
      <c r="R155" s="64"/>
      <c r="S155" s="64"/>
      <c r="T155" s="152"/>
      <c r="U155" s="152"/>
      <c r="V155" s="152"/>
      <c r="W155" s="152"/>
      <c r="X155" s="152"/>
      <c r="Y155" s="152"/>
      <c r="Z155" s="152"/>
      <c r="AA155" s="152"/>
      <c r="AB155" s="78"/>
      <c r="AC155" s="78"/>
      <c r="AD155" s="153"/>
    </row>
    <row r="156" spans="1:30" s="12" customFormat="1" hidden="1">
      <c r="A156" s="33"/>
      <c r="B156" s="44"/>
      <c r="C156" s="45"/>
      <c r="D156" s="54"/>
      <c r="E156" s="147"/>
      <c r="F156" s="147"/>
      <c r="G156" s="147"/>
      <c r="H156" s="147"/>
      <c r="I156" s="147"/>
      <c r="J156" s="147"/>
      <c r="K156" s="147"/>
      <c r="L156" s="147"/>
      <c r="M156" s="147"/>
      <c r="N156" s="147"/>
      <c r="O156" s="147"/>
      <c r="P156" s="147"/>
      <c r="Q156" s="147"/>
      <c r="R156" s="147"/>
      <c r="S156" s="147"/>
      <c r="T156" s="147"/>
      <c r="U156" s="147"/>
      <c r="V156" s="147"/>
      <c r="W156" s="147"/>
      <c r="X156" s="147"/>
      <c r="Y156" s="147"/>
      <c r="Z156" s="147"/>
      <c r="AA156" s="147"/>
      <c r="AB156" s="148"/>
      <c r="AC156" s="148"/>
      <c r="AD156" s="149"/>
    </row>
    <row r="157" spans="1:30" ht="16.2" hidden="1" thickBot="1">
      <c r="A157" s="37" t="s">
        <v>117</v>
      </c>
      <c r="B157" s="43"/>
      <c r="C157" s="37"/>
      <c r="D157" s="52"/>
      <c r="E157" s="38"/>
      <c r="F157" s="38"/>
      <c r="G157" s="38"/>
      <c r="H157" s="38"/>
      <c r="I157" s="38"/>
      <c r="J157" s="38"/>
      <c r="K157" s="38"/>
      <c r="L157" s="38"/>
      <c r="M157" s="38"/>
      <c r="N157" s="38"/>
      <c r="O157" s="38"/>
      <c r="P157" s="38"/>
      <c r="Q157" s="38"/>
      <c r="R157" s="38"/>
      <c r="S157" s="38"/>
      <c r="T157" s="39"/>
      <c r="U157" s="39"/>
      <c r="V157" s="39"/>
      <c r="W157" s="39"/>
      <c r="X157" s="39"/>
      <c r="Y157" s="39"/>
      <c r="Z157" s="39"/>
      <c r="AA157" s="39"/>
      <c r="AB157" s="73"/>
      <c r="AC157" s="74"/>
      <c r="AD157" s="75"/>
    </row>
    <row r="158" spans="1:30" hidden="1">
      <c r="A158" s="28"/>
      <c r="B158" s="35" t="s">
        <v>26</v>
      </c>
      <c r="C158" s="41" t="s">
        <v>27</v>
      </c>
      <c r="D158" s="55"/>
      <c r="E158" s="63"/>
      <c r="F158" s="63"/>
      <c r="G158" s="63"/>
      <c r="H158" s="63"/>
      <c r="I158" s="63"/>
      <c r="J158" s="63"/>
      <c r="K158" s="63"/>
      <c r="L158" s="63" t="s">
        <v>28</v>
      </c>
      <c r="M158" s="63"/>
      <c r="N158" s="63"/>
      <c r="O158" s="63"/>
      <c r="P158" s="63"/>
      <c r="Q158" s="63"/>
      <c r="R158" s="63"/>
      <c r="S158" s="63"/>
      <c r="T158" s="150"/>
      <c r="U158" s="150"/>
      <c r="V158" s="150"/>
      <c r="W158" s="150"/>
      <c r="X158" s="150"/>
      <c r="Y158" s="150"/>
      <c r="Z158" s="150"/>
      <c r="AA158" s="150"/>
      <c r="AB158" s="76"/>
      <c r="AC158" s="76"/>
      <c r="AD158" s="151"/>
    </row>
    <row r="159" spans="1:30" ht="20.399999999999999" hidden="1">
      <c r="A159" s="28"/>
      <c r="B159" s="27" t="s">
        <v>37</v>
      </c>
      <c r="C159" s="21" t="s">
        <v>118</v>
      </c>
      <c r="D159" s="53"/>
      <c r="E159" s="64"/>
      <c r="F159" s="64"/>
      <c r="G159" s="64"/>
      <c r="H159" s="64"/>
      <c r="I159" s="64"/>
      <c r="J159" s="64"/>
      <c r="K159" s="64"/>
      <c r="L159" s="64" t="s">
        <v>28</v>
      </c>
      <c r="M159" s="64"/>
      <c r="N159" s="64"/>
      <c r="O159" s="64"/>
      <c r="P159" s="64"/>
      <c r="Q159" s="64"/>
      <c r="R159" s="64"/>
      <c r="S159" s="64"/>
      <c r="T159" s="152"/>
      <c r="U159" s="152"/>
      <c r="V159" s="152"/>
      <c r="W159" s="152"/>
      <c r="X159" s="152"/>
      <c r="Y159" s="152"/>
      <c r="Z159" s="152"/>
      <c r="AA159" s="152"/>
      <c r="AB159" s="78"/>
      <c r="AC159" s="78"/>
      <c r="AD159" s="153"/>
    </row>
    <row r="160" spans="1:30" hidden="1">
      <c r="A160" s="28"/>
      <c r="B160" s="27" t="s">
        <v>29</v>
      </c>
      <c r="C160" s="21" t="s">
        <v>30</v>
      </c>
      <c r="D160" s="53"/>
      <c r="E160" s="64"/>
      <c r="F160" s="64"/>
      <c r="G160" s="64"/>
      <c r="H160" s="64"/>
      <c r="I160" s="64"/>
      <c r="J160" s="64"/>
      <c r="K160" s="64"/>
      <c r="L160" s="64" t="s">
        <v>28</v>
      </c>
      <c r="M160" s="64"/>
      <c r="N160" s="64"/>
      <c r="O160" s="64"/>
      <c r="P160" s="64"/>
      <c r="Q160" s="64"/>
      <c r="R160" s="64"/>
      <c r="S160" s="64"/>
      <c r="T160" s="152"/>
      <c r="U160" s="152"/>
      <c r="V160" s="152"/>
      <c r="W160" s="152"/>
      <c r="X160" s="152"/>
      <c r="Y160" s="152"/>
      <c r="Z160" s="152"/>
      <c r="AA160" s="152"/>
      <c r="AB160" s="78"/>
      <c r="AC160" s="78"/>
      <c r="AD160" s="153"/>
    </row>
    <row r="161" spans="1:30" hidden="1">
      <c r="A161" s="28"/>
      <c r="B161" s="27" t="s">
        <v>119</v>
      </c>
      <c r="C161" s="21" t="s">
        <v>120</v>
      </c>
      <c r="D161" s="53"/>
      <c r="E161" s="64"/>
      <c r="F161" s="64"/>
      <c r="G161" s="64"/>
      <c r="H161" s="64"/>
      <c r="I161" s="64"/>
      <c r="J161" s="64"/>
      <c r="K161" s="64"/>
      <c r="L161" s="64" t="s">
        <v>28</v>
      </c>
      <c r="M161" s="64"/>
      <c r="N161" s="64"/>
      <c r="O161" s="64"/>
      <c r="P161" s="64"/>
      <c r="Q161" s="64"/>
      <c r="R161" s="64"/>
      <c r="S161" s="64"/>
      <c r="T161" s="152"/>
      <c r="U161" s="152"/>
      <c r="V161" s="152"/>
      <c r="W161" s="152"/>
      <c r="X161" s="152"/>
      <c r="Y161" s="152"/>
      <c r="Z161" s="152"/>
      <c r="AA161" s="152"/>
      <c r="AB161" s="78"/>
      <c r="AC161" s="78"/>
      <c r="AD161" s="153"/>
    </row>
    <row r="162" spans="1:30" s="7" customFormat="1" ht="15" hidden="1" customHeight="1">
      <c r="A162" s="28"/>
      <c r="B162" s="27" t="s">
        <v>121</v>
      </c>
      <c r="C162" s="21" t="s">
        <v>122</v>
      </c>
      <c r="D162" s="53"/>
      <c r="E162" s="64"/>
      <c r="F162" s="64"/>
      <c r="G162" s="64"/>
      <c r="H162" s="64"/>
      <c r="I162" s="64"/>
      <c r="J162" s="64"/>
      <c r="K162" s="64"/>
      <c r="L162" s="64" t="s">
        <v>28</v>
      </c>
      <c r="M162" s="64"/>
      <c r="N162" s="64"/>
      <c r="O162" s="64"/>
      <c r="P162" s="64"/>
      <c r="Q162" s="64"/>
      <c r="R162" s="64"/>
      <c r="S162" s="64"/>
      <c r="T162" s="15"/>
      <c r="U162" s="15"/>
      <c r="V162" s="15"/>
      <c r="W162" s="15"/>
      <c r="X162" s="15"/>
      <c r="Y162" s="15"/>
      <c r="Z162" s="15"/>
      <c r="AA162" s="15"/>
      <c r="AB162" s="82"/>
      <c r="AC162" s="83"/>
      <c r="AD162" s="84"/>
    </row>
    <row r="163" spans="1:30" hidden="1">
      <c r="A163" s="28"/>
      <c r="B163" s="27" t="s">
        <v>33</v>
      </c>
      <c r="C163" s="21" t="s">
        <v>34</v>
      </c>
      <c r="D163" s="53"/>
      <c r="E163" s="64"/>
      <c r="F163" s="64"/>
      <c r="G163" s="64"/>
      <c r="H163" s="64"/>
      <c r="I163" s="64"/>
      <c r="J163" s="64"/>
      <c r="K163" s="64"/>
      <c r="L163" s="64" t="s">
        <v>28</v>
      </c>
      <c r="M163" s="64"/>
      <c r="N163" s="64"/>
      <c r="O163" s="64"/>
      <c r="P163" s="64"/>
      <c r="Q163" s="64"/>
      <c r="R163" s="64"/>
      <c r="S163" s="64"/>
      <c r="T163" s="152"/>
      <c r="U163" s="152"/>
      <c r="V163" s="152"/>
      <c r="W163" s="152"/>
      <c r="X163" s="152"/>
      <c r="Y163" s="152"/>
      <c r="Z163" s="152"/>
      <c r="AA163" s="152"/>
      <c r="AB163" s="78"/>
      <c r="AC163" s="78"/>
      <c r="AD163" s="153"/>
    </row>
    <row r="164" spans="1:30" ht="20.399999999999999" hidden="1">
      <c r="A164" s="28"/>
      <c r="B164" s="27" t="s">
        <v>76</v>
      </c>
      <c r="C164" s="21" t="s">
        <v>39</v>
      </c>
      <c r="D164" s="53"/>
      <c r="E164" s="64"/>
      <c r="F164" s="64"/>
      <c r="G164" s="64"/>
      <c r="H164" s="64"/>
      <c r="I164" s="64"/>
      <c r="J164" s="64"/>
      <c r="K164" s="64"/>
      <c r="L164" s="64"/>
      <c r="M164" s="64" t="s">
        <v>28</v>
      </c>
      <c r="N164" s="64"/>
      <c r="O164" s="64"/>
      <c r="P164" s="64"/>
      <c r="Q164" s="64"/>
      <c r="R164" s="64"/>
      <c r="S164" s="64"/>
      <c r="T164" s="152"/>
      <c r="U164" s="152"/>
      <c r="V164" s="152"/>
      <c r="W164" s="152"/>
      <c r="X164" s="152"/>
      <c r="Y164" s="152"/>
      <c r="Z164" s="152"/>
      <c r="AA164" s="152"/>
      <c r="AB164" s="78"/>
      <c r="AC164" s="78"/>
      <c r="AD164" s="153"/>
    </row>
    <row r="165" spans="1:30" hidden="1">
      <c r="A165" s="28"/>
      <c r="B165" s="27" t="s">
        <v>84</v>
      </c>
      <c r="C165" s="21" t="s">
        <v>85</v>
      </c>
      <c r="D165" s="53"/>
      <c r="E165" s="64"/>
      <c r="F165" s="64"/>
      <c r="G165" s="64"/>
      <c r="H165" s="64"/>
      <c r="I165" s="64"/>
      <c r="J165" s="64"/>
      <c r="K165" s="64"/>
      <c r="L165" s="64"/>
      <c r="M165" s="64" t="s">
        <v>28</v>
      </c>
      <c r="N165" s="64"/>
      <c r="O165" s="64"/>
      <c r="P165" s="64"/>
      <c r="Q165" s="64"/>
      <c r="R165" s="64"/>
      <c r="S165" s="64"/>
      <c r="T165" s="152"/>
      <c r="U165" s="152"/>
      <c r="V165" s="152"/>
      <c r="W165" s="152"/>
      <c r="X165" s="152"/>
      <c r="Y165" s="152"/>
      <c r="Z165" s="152"/>
      <c r="AA165" s="152"/>
      <c r="AB165" s="78"/>
      <c r="AC165" s="78"/>
      <c r="AD165" s="153"/>
    </row>
    <row r="166" spans="1:30" hidden="1">
      <c r="A166" s="28"/>
      <c r="B166" s="27" t="s">
        <v>86</v>
      </c>
      <c r="C166" s="21" t="s">
        <v>87</v>
      </c>
      <c r="D166" s="53"/>
      <c r="E166" s="64"/>
      <c r="F166" s="64"/>
      <c r="G166" s="64"/>
      <c r="H166" s="64"/>
      <c r="I166" s="64"/>
      <c r="J166" s="64"/>
      <c r="K166" s="64"/>
      <c r="L166" s="64"/>
      <c r="M166" s="64" t="s">
        <v>28</v>
      </c>
      <c r="N166" s="64"/>
      <c r="O166" s="64"/>
      <c r="P166" s="64"/>
      <c r="Q166" s="64"/>
      <c r="R166" s="64"/>
      <c r="S166" s="64"/>
      <c r="T166" s="152"/>
      <c r="U166" s="152"/>
      <c r="V166" s="152"/>
      <c r="W166" s="152"/>
      <c r="X166" s="152"/>
      <c r="Y166" s="152"/>
      <c r="Z166" s="152"/>
      <c r="AA166" s="152"/>
      <c r="AB166" s="78"/>
      <c r="AC166" s="78"/>
      <c r="AD166" s="153"/>
    </row>
    <row r="167" spans="1:30" ht="20.399999999999999" hidden="1">
      <c r="A167" s="28"/>
      <c r="B167" s="27" t="s">
        <v>26</v>
      </c>
      <c r="C167" s="21" t="s">
        <v>123</v>
      </c>
      <c r="D167" s="53"/>
      <c r="E167" s="64"/>
      <c r="F167" s="64"/>
      <c r="G167" s="64"/>
      <c r="H167" s="64"/>
      <c r="I167" s="64"/>
      <c r="J167" s="64"/>
      <c r="K167" s="64"/>
      <c r="L167" s="64"/>
      <c r="M167" s="64" t="s">
        <v>28</v>
      </c>
      <c r="N167" s="64"/>
      <c r="O167" s="64"/>
      <c r="P167" s="64"/>
      <c r="Q167" s="64"/>
      <c r="R167" s="64"/>
      <c r="S167" s="64"/>
      <c r="T167" s="152"/>
      <c r="U167" s="152"/>
      <c r="V167" s="152"/>
      <c r="W167" s="152"/>
      <c r="X167" s="152"/>
      <c r="Y167" s="152"/>
      <c r="Z167" s="152"/>
      <c r="AA167" s="152"/>
      <c r="AB167" s="78"/>
      <c r="AC167" s="78"/>
      <c r="AD167" s="153"/>
    </row>
    <row r="168" spans="1:30" hidden="1">
      <c r="A168" s="28"/>
      <c r="B168" s="27" t="s">
        <v>37</v>
      </c>
      <c r="C168" s="21" t="s">
        <v>124</v>
      </c>
      <c r="D168" s="53"/>
      <c r="E168" s="64"/>
      <c r="F168" s="64"/>
      <c r="G168" s="64"/>
      <c r="H168" s="64"/>
      <c r="I168" s="64"/>
      <c r="J168" s="64"/>
      <c r="K168" s="64"/>
      <c r="L168" s="64"/>
      <c r="M168" s="64" t="s">
        <v>28</v>
      </c>
      <c r="N168" s="64"/>
      <c r="O168" s="64"/>
      <c r="P168" s="64"/>
      <c r="Q168" s="64"/>
      <c r="R168" s="64"/>
      <c r="S168" s="64"/>
      <c r="T168" s="152"/>
      <c r="U168" s="152"/>
      <c r="V168" s="152"/>
      <c r="W168" s="152"/>
      <c r="X168" s="152"/>
      <c r="Y168" s="152"/>
      <c r="Z168" s="152"/>
      <c r="AA168" s="152"/>
      <c r="AB168" s="78"/>
      <c r="AC168" s="78"/>
      <c r="AD168" s="153"/>
    </row>
    <row r="169" spans="1:30" hidden="1">
      <c r="A169" s="28"/>
      <c r="B169" s="27" t="s">
        <v>40</v>
      </c>
      <c r="C169" s="21" t="s">
        <v>41</v>
      </c>
      <c r="D169" s="53"/>
      <c r="E169" s="64"/>
      <c r="F169" s="64"/>
      <c r="G169" s="64"/>
      <c r="H169" s="64"/>
      <c r="I169" s="64"/>
      <c r="J169" s="64"/>
      <c r="K169" s="64"/>
      <c r="L169" s="64"/>
      <c r="M169" s="64"/>
      <c r="N169" s="64"/>
      <c r="O169" s="64" t="s">
        <v>28</v>
      </c>
      <c r="P169" s="64"/>
      <c r="Q169" s="64"/>
      <c r="R169" s="64"/>
      <c r="S169" s="64"/>
      <c r="T169" s="152"/>
      <c r="U169" s="152"/>
      <c r="V169" s="152"/>
      <c r="W169" s="152"/>
      <c r="X169" s="152"/>
      <c r="Y169" s="152"/>
      <c r="Z169" s="152"/>
      <c r="AA169" s="152"/>
      <c r="AB169" s="78"/>
      <c r="AC169" s="78"/>
      <c r="AD169" s="153"/>
    </row>
    <row r="170" spans="1:30" hidden="1">
      <c r="A170" s="28"/>
      <c r="B170" s="27" t="s">
        <v>52</v>
      </c>
      <c r="C170" s="21" t="s">
        <v>88</v>
      </c>
      <c r="D170" s="53"/>
      <c r="E170" s="64"/>
      <c r="F170" s="64"/>
      <c r="G170" s="64" t="s">
        <v>28</v>
      </c>
      <c r="H170" s="64"/>
      <c r="I170" s="64"/>
      <c r="J170" s="64"/>
      <c r="K170" s="64"/>
      <c r="L170" s="64"/>
      <c r="M170" s="64"/>
      <c r="N170" s="64"/>
      <c r="O170" s="64"/>
      <c r="P170" s="64"/>
      <c r="Q170" s="64"/>
      <c r="R170" s="64"/>
      <c r="S170" s="64"/>
      <c r="T170" s="152"/>
      <c r="U170" s="152"/>
      <c r="V170" s="152"/>
      <c r="W170" s="152"/>
      <c r="X170" s="152"/>
      <c r="Y170" s="152"/>
      <c r="Z170" s="152"/>
      <c r="AA170" s="152"/>
      <c r="AB170" s="78"/>
      <c r="AC170" s="78"/>
      <c r="AD170" s="153"/>
    </row>
    <row r="171" spans="1:30" hidden="1">
      <c r="A171" s="28"/>
      <c r="B171" s="27" t="s">
        <v>43</v>
      </c>
      <c r="C171" s="21" t="s">
        <v>125</v>
      </c>
      <c r="D171" s="53"/>
      <c r="E171" s="64" t="s">
        <v>28</v>
      </c>
      <c r="F171" s="64"/>
      <c r="G171" s="64"/>
      <c r="H171" s="64"/>
      <c r="I171" s="64"/>
      <c r="J171" s="64"/>
      <c r="K171" s="64"/>
      <c r="L171" s="64"/>
      <c r="M171" s="64"/>
      <c r="N171" s="64"/>
      <c r="O171" s="64"/>
      <c r="P171" s="64"/>
      <c r="Q171" s="64"/>
      <c r="R171" s="64"/>
      <c r="S171" s="64"/>
      <c r="T171" s="152"/>
      <c r="U171" s="152"/>
      <c r="V171" s="152"/>
      <c r="W171" s="152"/>
      <c r="X171" s="152"/>
      <c r="Y171" s="152"/>
      <c r="Z171" s="152"/>
      <c r="AA171" s="152"/>
      <c r="AB171" s="78"/>
      <c r="AC171" s="78"/>
      <c r="AD171" s="153"/>
    </row>
    <row r="172" spans="1:30" hidden="1">
      <c r="A172" s="28"/>
      <c r="B172" s="27" t="s">
        <v>65</v>
      </c>
      <c r="C172" s="21" t="s">
        <v>78</v>
      </c>
      <c r="D172" s="53"/>
      <c r="E172" s="64" t="s">
        <v>28</v>
      </c>
      <c r="F172" s="64"/>
      <c r="G172" s="64"/>
      <c r="H172" s="64"/>
      <c r="I172" s="64"/>
      <c r="J172" s="64"/>
      <c r="K172" s="64"/>
      <c r="L172" s="64"/>
      <c r="M172" s="64"/>
      <c r="N172" s="64"/>
      <c r="O172" s="64"/>
      <c r="P172" s="64"/>
      <c r="Q172" s="64"/>
      <c r="R172" s="64"/>
      <c r="S172" s="64"/>
      <c r="T172" s="152"/>
      <c r="U172" s="152"/>
      <c r="V172" s="152"/>
      <c r="W172" s="152"/>
      <c r="X172" s="152"/>
      <c r="Y172" s="152"/>
      <c r="Z172" s="152"/>
      <c r="AA172" s="152"/>
      <c r="AB172" s="78"/>
      <c r="AC172" s="78"/>
      <c r="AD172" s="153"/>
    </row>
    <row r="173" spans="1:30" hidden="1">
      <c r="A173" s="28"/>
      <c r="B173" s="27" t="s">
        <v>37</v>
      </c>
      <c r="C173" s="21" t="s">
        <v>38</v>
      </c>
      <c r="D173" s="53"/>
      <c r="E173" s="64"/>
      <c r="F173" s="64"/>
      <c r="G173" s="64"/>
      <c r="H173" s="64"/>
      <c r="I173" s="64"/>
      <c r="J173" s="64"/>
      <c r="K173" s="64"/>
      <c r="L173" s="64"/>
      <c r="M173" s="64"/>
      <c r="N173" s="64" t="s">
        <v>28</v>
      </c>
      <c r="O173" s="64"/>
      <c r="P173" s="64"/>
      <c r="Q173" s="64"/>
      <c r="R173" s="64"/>
      <c r="S173" s="64"/>
      <c r="T173" s="152"/>
      <c r="U173" s="152"/>
      <c r="V173" s="152"/>
      <c r="W173" s="152"/>
      <c r="X173" s="152"/>
      <c r="Y173" s="152"/>
      <c r="Z173" s="152"/>
      <c r="AA173" s="152"/>
      <c r="AB173" s="78"/>
      <c r="AC173" s="78"/>
      <c r="AD173" s="153"/>
    </row>
    <row r="174" spans="1:30" hidden="1">
      <c r="A174" s="28"/>
      <c r="B174" s="27" t="s">
        <v>37</v>
      </c>
      <c r="C174" s="21" t="s">
        <v>47</v>
      </c>
      <c r="D174" s="53"/>
      <c r="E174" s="64"/>
      <c r="F174" s="64"/>
      <c r="G174" s="64"/>
      <c r="H174" s="64"/>
      <c r="I174" s="64"/>
      <c r="J174" s="64" t="s">
        <v>28</v>
      </c>
      <c r="K174" s="64"/>
      <c r="L174" s="64"/>
      <c r="M174" s="64"/>
      <c r="N174" s="64"/>
      <c r="O174" s="64"/>
      <c r="P174" s="64"/>
      <c r="Q174" s="64"/>
      <c r="R174" s="64"/>
      <c r="S174" s="64"/>
      <c r="T174" s="152"/>
      <c r="U174" s="152"/>
      <c r="V174" s="152"/>
      <c r="W174" s="152"/>
      <c r="X174" s="152"/>
      <c r="Y174" s="152"/>
      <c r="Z174" s="152"/>
      <c r="AA174" s="152"/>
      <c r="AB174" s="78"/>
      <c r="AC174" s="78"/>
      <c r="AD174" s="153"/>
    </row>
    <row r="175" spans="1:30" s="12" customFormat="1" hidden="1">
      <c r="A175" s="33"/>
      <c r="B175" s="44"/>
      <c r="C175" s="45"/>
      <c r="D175" s="54"/>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8"/>
      <c r="AC175" s="148"/>
      <c r="AD175" s="149"/>
    </row>
    <row r="176" spans="1:30" ht="16.2" hidden="1" thickBot="1">
      <c r="A176" s="37" t="s">
        <v>13</v>
      </c>
      <c r="B176" s="43"/>
      <c r="C176" s="37"/>
      <c r="D176" s="52"/>
      <c r="E176" s="38"/>
      <c r="F176" s="38"/>
      <c r="G176" s="38"/>
      <c r="H176" s="38"/>
      <c r="I176" s="38"/>
      <c r="J176" s="38"/>
      <c r="K176" s="38"/>
      <c r="L176" s="38"/>
      <c r="M176" s="38"/>
      <c r="N176" s="38"/>
      <c r="O176" s="38"/>
      <c r="P176" s="38"/>
      <c r="Q176" s="38"/>
      <c r="R176" s="38"/>
      <c r="S176" s="38"/>
      <c r="T176" s="39"/>
      <c r="U176" s="39"/>
      <c r="V176" s="39"/>
      <c r="W176" s="39"/>
      <c r="X176" s="39"/>
      <c r="Y176" s="39"/>
      <c r="Z176" s="39"/>
      <c r="AA176" s="39"/>
      <c r="AB176" s="73"/>
      <c r="AC176" s="74"/>
      <c r="AD176" s="75"/>
    </row>
    <row r="177" spans="1:30" ht="20.399999999999999" hidden="1">
      <c r="A177" s="28"/>
      <c r="B177" s="35" t="s">
        <v>37</v>
      </c>
      <c r="C177" s="41" t="s">
        <v>126</v>
      </c>
      <c r="D177" s="55"/>
      <c r="E177" s="63"/>
      <c r="F177" s="63"/>
      <c r="G177" s="63"/>
      <c r="H177" s="63"/>
      <c r="I177" s="63"/>
      <c r="J177" s="63"/>
      <c r="K177" s="63"/>
      <c r="L177" s="63" t="s">
        <v>28</v>
      </c>
      <c r="M177" s="63"/>
      <c r="N177" s="63"/>
      <c r="O177" s="63"/>
      <c r="P177" s="63"/>
      <c r="Q177" s="63"/>
      <c r="R177" s="63"/>
      <c r="S177" s="63"/>
      <c r="T177" s="150"/>
      <c r="U177" s="150"/>
      <c r="V177" s="150"/>
      <c r="W177" s="150"/>
      <c r="X177" s="150"/>
      <c r="Y177" s="150"/>
      <c r="Z177" s="150"/>
      <c r="AA177" s="150"/>
      <c r="AB177" s="76"/>
      <c r="AC177" s="76"/>
      <c r="AD177" s="151"/>
    </row>
    <row r="178" spans="1:30" hidden="1">
      <c r="A178" s="28"/>
      <c r="B178" s="27" t="s">
        <v>29</v>
      </c>
      <c r="C178" s="21" t="s">
        <v>74</v>
      </c>
      <c r="D178" s="53"/>
      <c r="E178" s="64"/>
      <c r="F178" s="64"/>
      <c r="G178" s="64"/>
      <c r="H178" s="64"/>
      <c r="I178" s="64"/>
      <c r="J178" s="64"/>
      <c r="K178" s="64"/>
      <c r="L178" s="64" t="s">
        <v>28</v>
      </c>
      <c r="M178" s="64"/>
      <c r="N178" s="64"/>
      <c r="O178" s="64"/>
      <c r="P178" s="64"/>
      <c r="Q178" s="64"/>
      <c r="R178" s="64"/>
      <c r="S178" s="64"/>
      <c r="T178" s="152"/>
      <c r="U178" s="152"/>
      <c r="V178" s="152"/>
      <c r="W178" s="152"/>
      <c r="X178" s="152"/>
      <c r="Y178" s="152"/>
      <c r="Z178" s="152"/>
      <c r="AA178" s="152"/>
      <c r="AB178" s="78"/>
      <c r="AC178" s="78"/>
      <c r="AD178" s="153"/>
    </row>
    <row r="179" spans="1:30" hidden="1">
      <c r="A179" s="28"/>
      <c r="B179" s="27" t="s">
        <v>33</v>
      </c>
      <c r="C179" s="21" t="s">
        <v>34</v>
      </c>
      <c r="D179" s="53"/>
      <c r="E179" s="64"/>
      <c r="F179" s="64"/>
      <c r="G179" s="64"/>
      <c r="H179" s="64"/>
      <c r="I179" s="64"/>
      <c r="J179" s="64"/>
      <c r="K179" s="64"/>
      <c r="L179" s="64" t="s">
        <v>28</v>
      </c>
      <c r="M179" s="64"/>
      <c r="N179" s="64"/>
      <c r="O179" s="64"/>
      <c r="P179" s="64"/>
      <c r="Q179" s="64"/>
      <c r="R179" s="64"/>
      <c r="S179" s="64"/>
      <c r="T179" s="152"/>
      <c r="U179" s="152"/>
      <c r="V179" s="152"/>
      <c r="W179" s="152"/>
      <c r="X179" s="152"/>
      <c r="Y179" s="152"/>
      <c r="Z179" s="152"/>
      <c r="AA179" s="152"/>
      <c r="AB179" s="78"/>
      <c r="AC179" s="78"/>
      <c r="AD179" s="153"/>
    </row>
    <row r="180" spans="1:30" hidden="1">
      <c r="A180" s="28"/>
      <c r="B180" s="27" t="s">
        <v>127</v>
      </c>
      <c r="C180" s="21" t="s">
        <v>128</v>
      </c>
      <c r="D180" s="53"/>
      <c r="E180" s="64"/>
      <c r="F180" s="64"/>
      <c r="G180" s="64"/>
      <c r="H180" s="64"/>
      <c r="I180" s="64"/>
      <c r="J180" s="64"/>
      <c r="K180" s="64"/>
      <c r="L180" s="64"/>
      <c r="M180" s="64"/>
      <c r="N180" s="64" t="s">
        <v>28</v>
      </c>
      <c r="O180" s="64"/>
      <c r="P180" s="64"/>
      <c r="Q180" s="64"/>
      <c r="R180" s="64"/>
      <c r="S180" s="64"/>
      <c r="T180" s="152"/>
      <c r="U180" s="152"/>
      <c r="V180" s="152"/>
      <c r="W180" s="152"/>
      <c r="X180" s="152"/>
      <c r="Y180" s="152"/>
      <c r="Z180" s="152"/>
      <c r="AA180" s="152"/>
      <c r="AB180" s="78"/>
      <c r="AC180" s="78"/>
      <c r="AD180" s="153"/>
    </row>
    <row r="181" spans="1:30" hidden="1">
      <c r="A181" s="28"/>
      <c r="B181" s="27" t="s">
        <v>31</v>
      </c>
      <c r="C181" s="21" t="s">
        <v>57</v>
      </c>
      <c r="D181" s="53"/>
      <c r="E181" s="64"/>
      <c r="F181" s="64"/>
      <c r="G181" s="64"/>
      <c r="H181" s="64"/>
      <c r="I181" s="64"/>
      <c r="J181" s="64"/>
      <c r="K181" s="64"/>
      <c r="L181" s="64"/>
      <c r="M181" s="64"/>
      <c r="N181" s="64" t="s">
        <v>28</v>
      </c>
      <c r="O181" s="64"/>
      <c r="P181" s="64"/>
      <c r="Q181" s="64"/>
      <c r="R181" s="64"/>
      <c r="S181" s="64"/>
      <c r="T181" s="152"/>
      <c r="U181" s="152"/>
      <c r="V181" s="152"/>
      <c r="W181" s="152"/>
      <c r="X181" s="152"/>
      <c r="Y181" s="152"/>
      <c r="Z181" s="152"/>
      <c r="AA181" s="152"/>
      <c r="AB181" s="78"/>
      <c r="AC181" s="78"/>
      <c r="AD181" s="153"/>
    </row>
    <row r="182" spans="1:30" hidden="1">
      <c r="A182" s="28"/>
      <c r="B182" s="27" t="s">
        <v>52</v>
      </c>
      <c r="C182" s="21" t="s">
        <v>53</v>
      </c>
      <c r="D182" s="53"/>
      <c r="E182" s="64"/>
      <c r="F182" s="64"/>
      <c r="G182" s="64" t="s">
        <v>28</v>
      </c>
      <c r="H182" s="64"/>
      <c r="I182" s="64"/>
      <c r="J182" s="64"/>
      <c r="K182" s="64"/>
      <c r="L182" s="64"/>
      <c r="M182" s="64"/>
      <c r="N182" s="64"/>
      <c r="O182" s="64"/>
      <c r="P182" s="64"/>
      <c r="Q182" s="64"/>
      <c r="R182" s="64"/>
      <c r="S182" s="64"/>
      <c r="T182" s="152"/>
      <c r="U182" s="152"/>
      <c r="V182" s="152"/>
      <c r="W182" s="152"/>
      <c r="X182" s="152"/>
      <c r="Y182" s="152"/>
      <c r="Z182" s="152"/>
      <c r="AA182" s="152"/>
      <c r="AB182" s="78"/>
      <c r="AC182" s="78"/>
      <c r="AD182" s="153"/>
    </row>
    <row r="183" spans="1:30" ht="30.6" hidden="1">
      <c r="A183" s="28"/>
      <c r="B183" s="27" t="s">
        <v>26</v>
      </c>
      <c r="C183" s="21" t="s">
        <v>129</v>
      </c>
      <c r="D183" s="53"/>
      <c r="E183" s="64"/>
      <c r="F183" s="64"/>
      <c r="G183" s="64"/>
      <c r="H183" s="64"/>
      <c r="I183" s="64"/>
      <c r="J183" s="64"/>
      <c r="K183" s="64"/>
      <c r="L183" s="64"/>
      <c r="M183" s="154" t="s">
        <v>28</v>
      </c>
      <c r="N183" s="64"/>
      <c r="O183" s="64"/>
      <c r="P183" s="64"/>
      <c r="Q183" s="64"/>
      <c r="R183" s="64"/>
      <c r="S183" s="64"/>
      <c r="T183" s="152"/>
      <c r="U183" s="152"/>
      <c r="V183" s="152"/>
      <c r="W183" s="152"/>
      <c r="X183" s="152"/>
      <c r="Y183" s="152"/>
      <c r="Z183" s="152"/>
      <c r="AA183" s="152"/>
      <c r="AB183" s="78"/>
      <c r="AC183" s="78"/>
      <c r="AD183" s="153"/>
    </row>
    <row r="184" spans="1:30" ht="20.399999999999999" hidden="1">
      <c r="A184" s="28"/>
      <c r="B184" s="27" t="s">
        <v>62</v>
      </c>
      <c r="C184" s="21" t="s">
        <v>63</v>
      </c>
      <c r="D184" s="53"/>
      <c r="E184" s="64"/>
      <c r="F184" s="64"/>
      <c r="G184" s="64"/>
      <c r="H184" s="64"/>
      <c r="I184" s="64"/>
      <c r="J184" s="64"/>
      <c r="K184" s="64"/>
      <c r="L184" s="64"/>
      <c r="M184" s="64"/>
      <c r="N184" s="64"/>
      <c r="O184" s="64" t="s">
        <v>28</v>
      </c>
      <c r="P184" s="64"/>
      <c r="Q184" s="64"/>
      <c r="R184" s="64"/>
      <c r="S184" s="64"/>
      <c r="T184" s="152"/>
      <c r="U184" s="152"/>
      <c r="V184" s="152"/>
      <c r="W184" s="152"/>
      <c r="X184" s="152"/>
      <c r="Y184" s="152"/>
      <c r="Z184" s="152"/>
      <c r="AA184" s="152"/>
      <c r="AB184" s="78"/>
      <c r="AC184" s="78"/>
      <c r="AD184" s="153"/>
    </row>
    <row r="185" spans="1:30" hidden="1">
      <c r="A185" s="28"/>
      <c r="B185" s="27" t="s">
        <v>40</v>
      </c>
      <c r="C185" s="21" t="s">
        <v>79</v>
      </c>
      <c r="D185" s="53"/>
      <c r="E185" s="64"/>
      <c r="F185" s="64"/>
      <c r="G185" s="64"/>
      <c r="H185" s="64"/>
      <c r="I185" s="64"/>
      <c r="J185" s="64"/>
      <c r="K185" s="64"/>
      <c r="L185" s="64"/>
      <c r="M185" s="64"/>
      <c r="N185" s="64"/>
      <c r="O185" s="64" t="s">
        <v>28</v>
      </c>
      <c r="P185" s="64"/>
      <c r="Q185" s="64"/>
      <c r="R185" s="64"/>
      <c r="S185" s="64"/>
      <c r="T185" s="152"/>
      <c r="U185" s="152"/>
      <c r="V185" s="152"/>
      <c r="W185" s="152"/>
      <c r="X185" s="152"/>
      <c r="Y185" s="152"/>
      <c r="Z185" s="152"/>
      <c r="AA185" s="152"/>
      <c r="AB185" s="78"/>
      <c r="AC185" s="78"/>
      <c r="AD185" s="153"/>
    </row>
    <row r="186" spans="1:30" hidden="1">
      <c r="A186" s="28"/>
      <c r="B186" s="27" t="s">
        <v>130</v>
      </c>
      <c r="C186" s="21" t="s">
        <v>131</v>
      </c>
      <c r="D186" s="53"/>
      <c r="E186" s="64"/>
      <c r="F186" s="64"/>
      <c r="G186" s="64"/>
      <c r="H186" s="64"/>
      <c r="I186" s="64"/>
      <c r="J186" s="64"/>
      <c r="K186" s="64"/>
      <c r="L186" s="64"/>
      <c r="M186" s="64"/>
      <c r="N186" s="64"/>
      <c r="O186" s="64" t="s">
        <v>28</v>
      </c>
      <c r="P186" s="64"/>
      <c r="Q186" s="64"/>
      <c r="R186" s="64"/>
      <c r="S186" s="64"/>
      <c r="T186" s="152"/>
      <c r="U186" s="152"/>
      <c r="V186" s="152"/>
      <c r="W186" s="152"/>
      <c r="X186" s="152"/>
      <c r="Y186" s="152"/>
      <c r="Z186" s="152"/>
      <c r="AA186" s="152"/>
      <c r="AB186" s="78"/>
      <c r="AC186" s="78"/>
      <c r="AD186" s="153"/>
    </row>
    <row r="187" spans="1:30" hidden="1">
      <c r="A187" s="28"/>
      <c r="B187" s="27" t="s">
        <v>43</v>
      </c>
      <c r="C187" s="21" t="s">
        <v>44</v>
      </c>
      <c r="D187" s="53"/>
      <c r="E187" s="64" t="s">
        <v>28</v>
      </c>
      <c r="F187" s="64"/>
      <c r="G187" s="64"/>
      <c r="H187" s="64"/>
      <c r="I187" s="64"/>
      <c r="J187" s="64"/>
      <c r="K187" s="64"/>
      <c r="L187" s="64"/>
      <c r="M187" s="64"/>
      <c r="N187" s="64"/>
      <c r="O187" s="64"/>
      <c r="P187" s="64"/>
      <c r="Q187" s="64"/>
      <c r="R187" s="64"/>
      <c r="S187" s="64"/>
      <c r="T187" s="152"/>
      <c r="U187" s="152"/>
      <c r="V187" s="152"/>
      <c r="W187" s="152"/>
      <c r="X187" s="152"/>
      <c r="Y187" s="152"/>
      <c r="Z187" s="152"/>
      <c r="AA187" s="152"/>
      <c r="AB187" s="78"/>
      <c r="AC187" s="78"/>
      <c r="AD187" s="153"/>
    </row>
    <row r="188" spans="1:30" s="7" customFormat="1" ht="15" hidden="1" customHeight="1">
      <c r="A188" s="28"/>
      <c r="B188" s="27" t="s">
        <v>132</v>
      </c>
      <c r="C188" s="21" t="s">
        <v>133</v>
      </c>
      <c r="D188" s="53"/>
      <c r="E188" s="64" t="s">
        <v>28</v>
      </c>
      <c r="F188" s="64"/>
      <c r="G188" s="64"/>
      <c r="H188" s="64"/>
      <c r="I188" s="64"/>
      <c r="J188" s="64"/>
      <c r="K188" s="64"/>
      <c r="L188" s="64"/>
      <c r="M188" s="64"/>
      <c r="N188" s="64"/>
      <c r="O188" s="64"/>
      <c r="P188" s="64"/>
      <c r="Q188" s="64"/>
      <c r="R188" s="64"/>
      <c r="S188" s="64"/>
      <c r="T188" s="15"/>
      <c r="U188" s="15"/>
      <c r="V188" s="15"/>
      <c r="W188" s="15"/>
      <c r="X188" s="15"/>
      <c r="Y188" s="15"/>
      <c r="Z188" s="15"/>
      <c r="AA188" s="15"/>
      <c r="AB188" s="82"/>
      <c r="AC188" s="83"/>
      <c r="AD188" s="84"/>
    </row>
    <row r="189" spans="1:30" hidden="1">
      <c r="A189" s="28"/>
      <c r="B189" s="27" t="s">
        <v>134</v>
      </c>
      <c r="C189" s="21" t="s">
        <v>133</v>
      </c>
      <c r="D189" s="53"/>
      <c r="E189" s="64" t="s">
        <v>28</v>
      </c>
      <c r="F189" s="64"/>
      <c r="G189" s="64"/>
      <c r="H189" s="64"/>
      <c r="I189" s="64"/>
      <c r="J189" s="64"/>
      <c r="K189" s="64"/>
      <c r="L189" s="64"/>
      <c r="M189" s="64"/>
      <c r="N189" s="64"/>
      <c r="O189" s="64"/>
      <c r="P189" s="64"/>
      <c r="Q189" s="64"/>
      <c r="R189" s="64"/>
      <c r="S189" s="64"/>
      <c r="T189" s="152"/>
      <c r="U189" s="152"/>
      <c r="V189" s="152"/>
      <c r="W189" s="152"/>
      <c r="X189" s="152"/>
      <c r="Y189" s="152"/>
      <c r="Z189" s="152"/>
      <c r="AA189" s="152"/>
      <c r="AB189" s="78"/>
      <c r="AC189" s="78"/>
      <c r="AD189" s="153"/>
    </row>
    <row r="190" spans="1:30" ht="20.399999999999999" hidden="1">
      <c r="A190" s="28"/>
      <c r="B190" s="27" t="s">
        <v>37</v>
      </c>
      <c r="C190" s="21" t="s">
        <v>135</v>
      </c>
      <c r="D190" s="53"/>
      <c r="E190" s="64"/>
      <c r="F190" s="64"/>
      <c r="G190" s="64"/>
      <c r="H190" s="64"/>
      <c r="I190" s="64"/>
      <c r="J190" s="64" t="s">
        <v>28</v>
      </c>
      <c r="K190" s="64"/>
      <c r="L190" s="64"/>
      <c r="M190" s="64"/>
      <c r="N190" s="64"/>
      <c r="O190" s="64"/>
      <c r="P190" s="64"/>
      <c r="Q190" s="64"/>
      <c r="R190" s="64"/>
      <c r="S190" s="64"/>
      <c r="T190" s="152"/>
      <c r="U190" s="152"/>
      <c r="V190" s="152"/>
      <c r="W190" s="152"/>
      <c r="X190" s="152"/>
      <c r="Y190" s="152"/>
      <c r="Z190" s="152"/>
      <c r="AA190" s="152"/>
      <c r="AB190" s="78"/>
      <c r="AC190" s="78"/>
      <c r="AD190" s="153"/>
    </row>
    <row r="191" spans="1:30" hidden="1">
      <c r="A191" s="28"/>
      <c r="B191" s="27" t="s">
        <v>65</v>
      </c>
      <c r="C191" s="21" t="s">
        <v>136</v>
      </c>
      <c r="D191" s="53"/>
      <c r="E191" s="64"/>
      <c r="F191" s="64"/>
      <c r="G191" s="64"/>
      <c r="H191" s="64"/>
      <c r="I191" s="64"/>
      <c r="J191" s="64" t="s">
        <v>28</v>
      </c>
      <c r="K191" s="64"/>
      <c r="L191" s="64"/>
      <c r="M191" s="64"/>
      <c r="N191" s="64"/>
      <c r="O191" s="64"/>
      <c r="P191" s="64"/>
      <c r="Q191" s="64"/>
      <c r="R191" s="64"/>
      <c r="S191" s="64"/>
      <c r="T191" s="152"/>
      <c r="U191" s="152"/>
      <c r="V191" s="152"/>
      <c r="W191" s="152"/>
      <c r="X191" s="152"/>
      <c r="Y191" s="152"/>
      <c r="Z191" s="152"/>
      <c r="AA191" s="152"/>
      <c r="AB191" s="78"/>
      <c r="AC191" s="78"/>
      <c r="AD191" s="153"/>
    </row>
    <row r="192" spans="1:30" s="12" customFormat="1" hidden="1">
      <c r="A192" s="33"/>
      <c r="B192" s="44"/>
      <c r="C192" s="45"/>
      <c r="D192" s="54"/>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8"/>
      <c r="AC192" s="148"/>
      <c r="AD192" s="149"/>
    </row>
    <row r="193" spans="1:30" ht="16.2" hidden="1" thickBot="1">
      <c r="A193" s="37" t="s">
        <v>137</v>
      </c>
      <c r="B193" s="43"/>
      <c r="C193" s="37"/>
      <c r="D193" s="52"/>
      <c r="E193" s="38"/>
      <c r="F193" s="38"/>
      <c r="G193" s="38"/>
      <c r="H193" s="38"/>
      <c r="I193" s="38"/>
      <c r="J193" s="38"/>
      <c r="K193" s="38"/>
      <c r="L193" s="38"/>
      <c r="M193" s="38"/>
      <c r="N193" s="38"/>
      <c r="O193" s="38"/>
      <c r="P193" s="38"/>
      <c r="Q193" s="38"/>
      <c r="R193" s="38"/>
      <c r="S193" s="38"/>
      <c r="T193" s="39"/>
      <c r="U193" s="39"/>
      <c r="V193" s="39"/>
      <c r="W193" s="39"/>
      <c r="X193" s="39"/>
      <c r="Y193" s="39"/>
      <c r="Z193" s="39"/>
      <c r="AA193" s="39"/>
      <c r="AB193" s="73"/>
      <c r="AC193" s="74"/>
      <c r="AD193" s="75"/>
    </row>
    <row r="194" spans="1:30" ht="30.6" hidden="1">
      <c r="A194" s="28"/>
      <c r="B194" s="35" t="s">
        <v>37</v>
      </c>
      <c r="C194" s="41" t="s">
        <v>138</v>
      </c>
      <c r="D194" s="55"/>
      <c r="E194" s="63"/>
      <c r="F194" s="63"/>
      <c r="G194" s="63"/>
      <c r="H194" s="63"/>
      <c r="I194" s="63"/>
      <c r="J194" s="63"/>
      <c r="K194" s="63"/>
      <c r="L194" s="63"/>
      <c r="M194" s="63"/>
      <c r="N194" s="158" t="s">
        <v>28</v>
      </c>
      <c r="O194" s="63"/>
      <c r="P194" s="63"/>
      <c r="Q194" s="63"/>
      <c r="R194" s="63"/>
      <c r="S194" s="63"/>
      <c r="T194" s="150"/>
      <c r="U194" s="150"/>
      <c r="V194" s="150"/>
      <c r="W194" s="150"/>
      <c r="X194" s="150"/>
      <c r="Y194" s="150"/>
      <c r="Z194" s="150"/>
      <c r="AA194" s="150"/>
      <c r="AB194" s="76"/>
      <c r="AC194" s="76"/>
      <c r="AD194" s="151"/>
    </row>
    <row r="195" spans="1:30" hidden="1">
      <c r="A195" s="28"/>
      <c r="B195" s="27" t="s">
        <v>29</v>
      </c>
      <c r="C195" s="21" t="s">
        <v>30</v>
      </c>
      <c r="D195" s="53"/>
      <c r="E195" s="64"/>
      <c r="F195" s="64"/>
      <c r="G195" s="64"/>
      <c r="H195" s="64"/>
      <c r="I195" s="64"/>
      <c r="J195" s="64"/>
      <c r="K195" s="64"/>
      <c r="L195" s="64"/>
      <c r="M195" s="64"/>
      <c r="N195" s="64" t="s">
        <v>28</v>
      </c>
      <c r="O195" s="64"/>
      <c r="P195" s="64"/>
      <c r="Q195" s="64"/>
      <c r="R195" s="64"/>
      <c r="S195" s="64"/>
      <c r="T195" s="152"/>
      <c r="U195" s="152"/>
      <c r="V195" s="152"/>
      <c r="W195" s="152"/>
      <c r="X195" s="152"/>
      <c r="Y195" s="152"/>
      <c r="Z195" s="152"/>
      <c r="AA195" s="152"/>
      <c r="AB195" s="78"/>
      <c r="AC195" s="78"/>
      <c r="AD195" s="153"/>
    </row>
    <row r="196" spans="1:30" hidden="1">
      <c r="A196" s="28"/>
      <c r="B196" s="27" t="s">
        <v>119</v>
      </c>
      <c r="C196" s="21" t="s">
        <v>120</v>
      </c>
      <c r="D196" s="53"/>
      <c r="E196" s="64"/>
      <c r="F196" s="64"/>
      <c r="G196" s="64"/>
      <c r="H196" s="64"/>
      <c r="I196" s="64"/>
      <c r="J196" s="64"/>
      <c r="K196" s="64"/>
      <c r="L196" s="64"/>
      <c r="M196" s="64"/>
      <c r="N196" s="64" t="s">
        <v>28</v>
      </c>
      <c r="O196" s="64"/>
      <c r="P196" s="64"/>
      <c r="Q196" s="64"/>
      <c r="R196" s="64"/>
      <c r="S196" s="64"/>
      <c r="T196" s="152"/>
      <c r="U196" s="152"/>
      <c r="V196" s="152"/>
      <c r="W196" s="152"/>
      <c r="X196" s="152"/>
      <c r="Y196" s="152"/>
      <c r="Z196" s="152"/>
      <c r="AA196" s="152"/>
      <c r="AB196" s="78"/>
      <c r="AC196" s="78"/>
      <c r="AD196" s="153"/>
    </row>
    <row r="197" spans="1:30" ht="20.399999999999999" hidden="1">
      <c r="A197" s="28"/>
      <c r="B197" s="27" t="s">
        <v>139</v>
      </c>
      <c r="C197" s="21" t="s">
        <v>140</v>
      </c>
      <c r="D197" s="53"/>
      <c r="E197" s="64"/>
      <c r="F197" s="64"/>
      <c r="G197" s="64"/>
      <c r="H197" s="64"/>
      <c r="I197" s="64"/>
      <c r="J197" s="64"/>
      <c r="K197" s="64"/>
      <c r="L197" s="64"/>
      <c r="M197" s="64"/>
      <c r="N197" s="64"/>
      <c r="O197" s="64"/>
      <c r="P197" s="64"/>
      <c r="Q197" s="64"/>
      <c r="R197" s="64"/>
      <c r="S197" s="64" t="s">
        <v>28</v>
      </c>
      <c r="T197" s="152"/>
      <c r="U197" s="152"/>
      <c r="V197" s="152"/>
      <c r="W197" s="152"/>
      <c r="X197" s="152"/>
      <c r="Y197" s="152"/>
      <c r="Z197" s="152"/>
      <c r="AA197" s="152"/>
      <c r="AB197" s="78"/>
      <c r="AC197" s="78"/>
      <c r="AD197" s="153"/>
    </row>
    <row r="198" spans="1:30" hidden="1">
      <c r="A198" s="28"/>
      <c r="B198" s="27" t="s">
        <v>26</v>
      </c>
      <c r="C198" s="21" t="s">
        <v>42</v>
      </c>
      <c r="D198" s="53"/>
      <c r="E198" s="64"/>
      <c r="F198" s="64"/>
      <c r="G198" s="64"/>
      <c r="H198" s="64"/>
      <c r="I198" s="64"/>
      <c r="J198" s="64"/>
      <c r="K198" s="64"/>
      <c r="L198" s="64"/>
      <c r="M198" s="64"/>
      <c r="N198" s="64"/>
      <c r="O198" s="64"/>
      <c r="P198" s="64"/>
      <c r="Q198" s="64"/>
      <c r="R198" s="64"/>
      <c r="S198" s="64" t="s">
        <v>28</v>
      </c>
      <c r="T198" s="152"/>
      <c r="U198" s="152"/>
      <c r="V198" s="152"/>
      <c r="W198" s="152"/>
      <c r="X198" s="152"/>
      <c r="Y198" s="152"/>
      <c r="Z198" s="152"/>
      <c r="AA198" s="152"/>
      <c r="AB198" s="78"/>
      <c r="AC198" s="78"/>
      <c r="AD198" s="153"/>
    </row>
    <row r="199" spans="1:30" hidden="1">
      <c r="A199" s="28"/>
      <c r="B199" s="27" t="s">
        <v>43</v>
      </c>
      <c r="C199" s="21" t="s">
        <v>125</v>
      </c>
      <c r="D199" s="53"/>
      <c r="E199" s="64"/>
      <c r="F199" s="64"/>
      <c r="G199" s="64"/>
      <c r="H199" s="64"/>
      <c r="I199" s="64"/>
      <c r="J199" s="64"/>
      <c r="K199" s="64"/>
      <c r="L199" s="64"/>
      <c r="M199" s="64"/>
      <c r="N199" s="64"/>
      <c r="O199" s="64"/>
      <c r="P199" s="64"/>
      <c r="Q199" s="64"/>
      <c r="R199" s="64"/>
      <c r="S199" s="64" t="s">
        <v>28</v>
      </c>
      <c r="T199" s="152"/>
      <c r="U199" s="152"/>
      <c r="V199" s="152"/>
      <c r="W199" s="152"/>
      <c r="X199" s="152"/>
      <c r="Y199" s="152"/>
      <c r="Z199" s="152"/>
      <c r="AA199" s="152"/>
      <c r="AB199" s="78"/>
      <c r="AC199" s="78"/>
      <c r="AD199" s="153"/>
    </row>
    <row r="200" spans="1:30" hidden="1">
      <c r="A200" s="28"/>
      <c r="B200" s="27" t="s">
        <v>40</v>
      </c>
      <c r="C200" s="21" t="s">
        <v>41</v>
      </c>
      <c r="D200" s="53"/>
      <c r="E200" s="64"/>
      <c r="F200" s="64"/>
      <c r="G200" s="64"/>
      <c r="H200" s="64"/>
      <c r="I200" s="64"/>
      <c r="J200" s="64"/>
      <c r="K200" s="64"/>
      <c r="L200" s="64"/>
      <c r="M200" s="64"/>
      <c r="N200" s="64"/>
      <c r="O200" s="64"/>
      <c r="P200" s="64"/>
      <c r="Q200" s="64"/>
      <c r="R200" s="64"/>
      <c r="S200" s="64" t="s">
        <v>28</v>
      </c>
      <c r="T200" s="152"/>
      <c r="U200" s="152"/>
      <c r="V200" s="152"/>
      <c r="W200" s="152"/>
      <c r="X200" s="152"/>
      <c r="Y200" s="152"/>
      <c r="Z200" s="152"/>
      <c r="AA200" s="152"/>
      <c r="AB200" s="78"/>
      <c r="AC200" s="78"/>
      <c r="AD200" s="153"/>
    </row>
    <row r="201" spans="1:30" hidden="1">
      <c r="A201" s="28"/>
      <c r="B201" s="27" t="s">
        <v>127</v>
      </c>
      <c r="C201" s="21" t="s">
        <v>141</v>
      </c>
      <c r="D201" s="53"/>
      <c r="E201" s="64"/>
      <c r="F201" s="64"/>
      <c r="G201" s="64"/>
      <c r="H201" s="64"/>
      <c r="I201" s="64"/>
      <c r="J201" s="64"/>
      <c r="K201" s="64"/>
      <c r="L201" s="64"/>
      <c r="M201" s="64"/>
      <c r="N201" s="64"/>
      <c r="O201" s="64"/>
      <c r="P201" s="64"/>
      <c r="Q201" s="64"/>
      <c r="R201" s="64"/>
      <c r="S201" s="64" t="s">
        <v>28</v>
      </c>
      <c r="T201" s="152"/>
      <c r="U201" s="152"/>
      <c r="V201" s="152"/>
      <c r="W201" s="152"/>
      <c r="X201" s="152"/>
      <c r="Y201" s="152"/>
      <c r="Z201" s="152"/>
      <c r="AA201" s="152"/>
      <c r="AB201" s="78"/>
      <c r="AC201" s="78"/>
      <c r="AD201" s="153"/>
    </row>
    <row r="202" spans="1:30" ht="20.399999999999999" hidden="1">
      <c r="A202" s="28"/>
      <c r="B202" s="27" t="s">
        <v>67</v>
      </c>
      <c r="C202" s="21" t="s">
        <v>68</v>
      </c>
      <c r="D202" s="53"/>
      <c r="E202" s="64"/>
      <c r="F202" s="64"/>
      <c r="G202" s="64"/>
      <c r="H202" s="64"/>
      <c r="I202" s="64"/>
      <c r="J202" s="64"/>
      <c r="K202" s="64"/>
      <c r="L202" s="64"/>
      <c r="M202" s="64"/>
      <c r="N202" s="64"/>
      <c r="O202" s="64"/>
      <c r="P202" s="64"/>
      <c r="Q202" s="64"/>
      <c r="R202" s="64"/>
      <c r="S202" s="64" t="s">
        <v>28</v>
      </c>
      <c r="T202" s="152"/>
      <c r="U202" s="152"/>
      <c r="V202" s="152"/>
      <c r="W202" s="152"/>
      <c r="X202" s="152"/>
      <c r="Y202" s="152"/>
      <c r="Z202" s="152"/>
      <c r="AA202" s="152"/>
      <c r="AB202" s="78"/>
      <c r="AC202" s="78"/>
      <c r="AD202" s="153"/>
    </row>
    <row r="203" spans="1:30" hidden="1">
      <c r="A203" s="28"/>
      <c r="B203" s="27" t="s">
        <v>69</v>
      </c>
      <c r="C203" s="21" t="s">
        <v>70</v>
      </c>
      <c r="D203" s="53"/>
      <c r="E203" s="64"/>
      <c r="F203" s="64"/>
      <c r="G203" s="64"/>
      <c r="H203" s="64"/>
      <c r="I203" s="64"/>
      <c r="J203" s="64"/>
      <c r="K203" s="64"/>
      <c r="L203" s="64"/>
      <c r="M203" s="64"/>
      <c r="N203" s="64"/>
      <c r="O203" s="64"/>
      <c r="P203" s="64"/>
      <c r="Q203" s="64"/>
      <c r="R203" s="64"/>
      <c r="S203" s="64" t="s">
        <v>28</v>
      </c>
      <c r="T203" s="152"/>
      <c r="U203" s="152"/>
      <c r="V203" s="152"/>
      <c r="W203" s="152"/>
      <c r="X203" s="152"/>
      <c r="Y203" s="152"/>
      <c r="Z203" s="152"/>
      <c r="AA203" s="152"/>
      <c r="AB203" s="78"/>
      <c r="AC203" s="78"/>
      <c r="AD203" s="153"/>
    </row>
    <row r="204" spans="1:30" hidden="1">
      <c r="A204" s="28"/>
      <c r="B204" s="27" t="s">
        <v>31</v>
      </c>
      <c r="C204" s="21" t="s">
        <v>142</v>
      </c>
      <c r="D204" s="53"/>
      <c r="E204" s="64"/>
      <c r="F204" s="64"/>
      <c r="G204" s="64"/>
      <c r="H204" s="64"/>
      <c r="I204" s="64"/>
      <c r="J204" s="64"/>
      <c r="K204" s="64"/>
      <c r="L204" s="64"/>
      <c r="M204" s="64"/>
      <c r="N204" s="64"/>
      <c r="O204" s="64"/>
      <c r="P204" s="64"/>
      <c r="Q204" s="64"/>
      <c r="R204" s="64"/>
      <c r="S204" s="64" t="s">
        <v>28</v>
      </c>
      <c r="T204" s="152"/>
      <c r="U204" s="152"/>
      <c r="V204" s="152"/>
      <c r="W204" s="152"/>
      <c r="X204" s="152"/>
      <c r="Y204" s="152"/>
      <c r="Z204" s="152"/>
      <c r="AA204" s="152"/>
      <c r="AB204" s="78"/>
      <c r="AC204" s="78"/>
      <c r="AD204" s="153"/>
    </row>
    <row r="205" spans="1:30" ht="20.399999999999999" hidden="1">
      <c r="A205" s="28"/>
      <c r="B205" s="27" t="s">
        <v>62</v>
      </c>
      <c r="C205" s="21" t="s">
        <v>143</v>
      </c>
      <c r="D205" s="53"/>
      <c r="E205" s="64"/>
      <c r="F205" s="64"/>
      <c r="G205" s="64"/>
      <c r="H205" s="64"/>
      <c r="I205" s="64"/>
      <c r="J205" s="64"/>
      <c r="K205" s="64"/>
      <c r="L205" s="64"/>
      <c r="M205" s="64"/>
      <c r="N205" s="64"/>
      <c r="O205" s="64"/>
      <c r="P205" s="64"/>
      <c r="Q205" s="64"/>
      <c r="R205" s="64"/>
      <c r="S205" s="64" t="s">
        <v>28</v>
      </c>
      <c r="T205" s="152"/>
      <c r="U205" s="152"/>
      <c r="V205" s="152"/>
      <c r="W205" s="152"/>
      <c r="X205" s="152"/>
      <c r="Y205" s="152"/>
      <c r="Z205" s="152"/>
      <c r="AA205" s="152"/>
      <c r="AB205" s="78"/>
      <c r="AC205" s="78"/>
      <c r="AD205" s="153"/>
    </row>
    <row r="206" spans="1:30" ht="20.399999999999999" hidden="1">
      <c r="A206" s="28"/>
      <c r="B206" s="27" t="s">
        <v>33</v>
      </c>
      <c r="C206" s="21" t="s">
        <v>144</v>
      </c>
      <c r="D206" s="53"/>
      <c r="E206" s="64"/>
      <c r="F206" s="64"/>
      <c r="G206" s="64"/>
      <c r="H206" s="64"/>
      <c r="I206" s="64"/>
      <c r="J206" s="64"/>
      <c r="K206" s="64"/>
      <c r="L206" s="64"/>
      <c r="M206" s="64"/>
      <c r="N206" s="64"/>
      <c r="O206" s="64"/>
      <c r="P206" s="64"/>
      <c r="Q206" s="64"/>
      <c r="R206" s="64"/>
      <c r="S206" s="154" t="s">
        <v>28</v>
      </c>
      <c r="T206" s="152"/>
      <c r="U206" s="152"/>
      <c r="V206" s="152"/>
      <c r="W206" s="152"/>
      <c r="X206" s="152"/>
      <c r="Y206" s="152"/>
      <c r="Z206" s="152"/>
      <c r="AA206" s="152"/>
      <c r="AB206" s="78"/>
      <c r="AC206" s="78"/>
      <c r="AD206" s="153"/>
    </row>
    <row r="207" spans="1:30" hidden="1">
      <c r="A207" s="28"/>
      <c r="B207" s="27" t="s">
        <v>45</v>
      </c>
      <c r="C207" s="21" t="s">
        <v>46</v>
      </c>
      <c r="D207" s="53"/>
      <c r="E207" s="64" t="s">
        <v>28</v>
      </c>
      <c r="F207" s="64"/>
      <c r="G207" s="64"/>
      <c r="H207" s="64"/>
      <c r="I207" s="64"/>
      <c r="J207" s="64"/>
      <c r="K207" s="64"/>
      <c r="L207" s="64"/>
      <c r="M207" s="64"/>
      <c r="N207" s="64"/>
      <c r="O207" s="64"/>
      <c r="P207" s="64"/>
      <c r="Q207" s="64"/>
      <c r="R207" s="64"/>
      <c r="S207" s="64"/>
      <c r="T207" s="152"/>
      <c r="U207" s="152"/>
      <c r="V207" s="152"/>
      <c r="W207" s="152"/>
      <c r="X207" s="152"/>
      <c r="Y207" s="152"/>
      <c r="Z207" s="152"/>
      <c r="AA207" s="152"/>
      <c r="AB207" s="78"/>
      <c r="AC207" s="78"/>
      <c r="AD207" s="153"/>
    </row>
    <row r="208" spans="1:30" s="12" customFormat="1" hidden="1">
      <c r="A208" s="34"/>
      <c r="B208" s="44"/>
      <c r="C208" s="45"/>
      <c r="D208" s="54"/>
      <c r="E208" s="147"/>
      <c r="F208" s="147"/>
      <c r="G208" s="147"/>
      <c r="H208" s="147"/>
      <c r="I208" s="147"/>
      <c r="J208" s="147"/>
      <c r="K208" s="147"/>
      <c r="L208" s="147"/>
      <c r="M208" s="147"/>
      <c r="N208" s="147"/>
      <c r="O208" s="147"/>
      <c r="P208" s="147"/>
      <c r="Q208" s="147"/>
      <c r="R208" s="147"/>
      <c r="S208" s="147"/>
      <c r="T208" s="147"/>
      <c r="U208" s="147"/>
      <c r="V208" s="147"/>
      <c r="W208" s="147"/>
      <c r="X208" s="147"/>
      <c r="Y208" s="147"/>
      <c r="Z208" s="147"/>
      <c r="AA208" s="147"/>
      <c r="AB208" s="148"/>
      <c r="AC208" s="148"/>
      <c r="AD208" s="149"/>
    </row>
    <row r="209" spans="1:30">
      <c r="A209" s="26"/>
      <c r="B209" s="27" t="s">
        <v>29</v>
      </c>
      <c r="C209" s="21" t="s">
        <v>30</v>
      </c>
      <c r="D209" s="53"/>
      <c r="E209" s="64"/>
      <c r="F209" s="64"/>
      <c r="G209" s="64"/>
      <c r="H209" s="64"/>
      <c r="I209" s="64"/>
      <c r="J209" s="64"/>
      <c r="K209" s="64"/>
      <c r="L209" s="64"/>
      <c r="M209" s="64"/>
      <c r="N209" s="64" t="s">
        <v>28</v>
      </c>
      <c r="O209" s="64"/>
      <c r="P209" s="64"/>
      <c r="Q209" s="64"/>
      <c r="R209" s="64"/>
      <c r="S209" s="64"/>
      <c r="T209" s="65"/>
      <c r="U209" s="65"/>
      <c r="V209" s="17"/>
      <c r="W209" s="17"/>
      <c r="X209" s="17"/>
      <c r="Y209" s="152"/>
      <c r="Z209" s="152"/>
      <c r="AA209" s="152"/>
      <c r="AB209" s="78"/>
      <c r="AC209" s="78"/>
      <c r="AD209" s="153"/>
    </row>
    <row r="210" spans="1:30">
      <c r="A210" s="26"/>
      <c r="B210" s="27" t="s">
        <v>31</v>
      </c>
      <c r="C210" s="21" t="s">
        <v>32</v>
      </c>
      <c r="D210" s="53"/>
      <c r="E210" s="64"/>
      <c r="F210" s="64"/>
      <c r="G210" s="64"/>
      <c r="H210" s="64"/>
      <c r="I210" s="64"/>
      <c r="J210" s="64"/>
      <c r="K210" s="64"/>
      <c r="L210" s="64"/>
      <c r="M210" s="64"/>
      <c r="N210" s="64" t="s">
        <v>28</v>
      </c>
      <c r="O210" s="64"/>
      <c r="P210" s="64"/>
      <c r="Q210" s="64"/>
      <c r="R210" s="64"/>
      <c r="S210" s="64"/>
      <c r="T210" s="65"/>
      <c r="U210" s="65"/>
      <c r="V210" s="17"/>
      <c r="W210" s="17"/>
      <c r="X210" s="17"/>
      <c r="Y210" s="152"/>
      <c r="Z210" s="152"/>
      <c r="AA210" s="152"/>
      <c r="AB210" s="78"/>
      <c r="AC210" s="78"/>
      <c r="AD210" s="153"/>
    </row>
    <row r="211" spans="1:30">
      <c r="A211" s="26"/>
      <c r="B211" s="27" t="s">
        <v>33</v>
      </c>
      <c r="C211" s="21" t="s">
        <v>34</v>
      </c>
      <c r="D211" s="53"/>
      <c r="E211" s="64"/>
      <c r="F211" s="64"/>
      <c r="G211" s="64"/>
      <c r="H211" s="64"/>
      <c r="I211" s="64"/>
      <c r="J211" s="64"/>
      <c r="K211" s="64"/>
      <c r="L211" s="64"/>
      <c r="M211" s="64"/>
      <c r="N211" s="64" t="s">
        <v>28</v>
      </c>
      <c r="O211" s="64"/>
      <c r="P211" s="64"/>
      <c r="Q211" s="64"/>
      <c r="R211" s="64"/>
      <c r="S211" s="64"/>
      <c r="T211" s="65"/>
      <c r="U211" s="65"/>
      <c r="V211" s="17"/>
      <c r="W211" s="17"/>
      <c r="X211" s="17"/>
      <c r="Y211" s="152"/>
      <c r="Z211" s="152"/>
      <c r="AA211" s="152"/>
      <c r="AB211" s="78"/>
      <c r="AC211" s="78"/>
      <c r="AD211" s="153"/>
    </row>
    <row r="212" spans="1:30">
      <c r="A212" s="26"/>
      <c r="B212" s="27" t="s">
        <v>35</v>
      </c>
      <c r="C212" s="21" t="s">
        <v>36</v>
      </c>
      <c r="D212" s="53"/>
      <c r="E212" s="64"/>
      <c r="F212" s="64"/>
      <c r="G212" s="64"/>
      <c r="H212" s="64"/>
      <c r="I212" s="64"/>
      <c r="J212" s="64"/>
      <c r="K212" s="64"/>
      <c r="L212" s="64"/>
      <c r="M212" s="64"/>
      <c r="N212" s="64" t="s">
        <v>28</v>
      </c>
      <c r="O212" s="64"/>
      <c r="P212" s="64"/>
      <c r="Q212" s="64"/>
      <c r="R212" s="64"/>
      <c r="S212" s="64"/>
      <c r="T212" s="65"/>
      <c r="U212" s="65"/>
      <c r="V212" s="17"/>
      <c r="W212" s="17"/>
      <c r="X212" s="17"/>
      <c r="Y212" s="152"/>
      <c r="Z212" s="152"/>
      <c r="AA212" s="152"/>
      <c r="AB212" s="78"/>
      <c r="AC212" s="78"/>
      <c r="AD212" s="153"/>
    </row>
    <row r="213" spans="1:30">
      <c r="A213" s="26"/>
      <c r="B213" s="27" t="s">
        <v>37</v>
      </c>
      <c r="C213" s="21" t="s">
        <v>38</v>
      </c>
      <c r="D213" s="53"/>
      <c r="E213" s="64"/>
      <c r="F213" s="64"/>
      <c r="G213" s="64"/>
      <c r="H213" s="64"/>
      <c r="I213" s="64"/>
      <c r="J213" s="64"/>
      <c r="K213" s="64"/>
      <c r="L213" s="64"/>
      <c r="M213" s="64"/>
      <c r="N213" s="64" t="s">
        <v>28</v>
      </c>
      <c r="O213" s="64"/>
      <c r="P213" s="64"/>
      <c r="Q213" s="64"/>
      <c r="R213" s="64"/>
      <c r="S213" s="64"/>
      <c r="T213" s="65"/>
      <c r="U213" s="65"/>
      <c r="V213" s="17"/>
      <c r="W213" s="17"/>
      <c r="X213" s="17"/>
      <c r="Y213" s="152"/>
      <c r="Z213" s="152"/>
      <c r="AA213" s="152"/>
      <c r="AB213" s="78"/>
      <c r="AC213" s="78"/>
      <c r="AD213" s="153"/>
    </row>
    <row r="214" spans="1:30">
      <c r="A214" s="26"/>
      <c r="B214" s="123"/>
      <c r="C214" s="124"/>
      <c r="D214" s="125"/>
      <c r="E214" s="159"/>
      <c r="F214" s="159"/>
      <c r="G214" s="159"/>
      <c r="H214" s="159"/>
      <c r="I214" s="159"/>
      <c r="J214" s="159"/>
      <c r="K214" s="159"/>
      <c r="L214" s="159"/>
      <c r="M214" s="159"/>
      <c r="N214" s="159"/>
      <c r="O214" s="159"/>
      <c r="P214" s="159"/>
      <c r="Q214" s="159"/>
      <c r="R214" s="159"/>
      <c r="S214" s="159"/>
      <c r="T214" s="144"/>
      <c r="U214" s="144"/>
      <c r="V214" s="132"/>
      <c r="W214" s="132"/>
      <c r="X214" s="132"/>
      <c r="Y214" s="160"/>
      <c r="Z214" s="160"/>
      <c r="AA214" s="161"/>
      <c r="AB214" s="129"/>
      <c r="AC214" s="129"/>
      <c r="AD214" s="162"/>
    </row>
    <row r="215" spans="1:30">
      <c r="A215" s="28"/>
      <c r="B215" s="123"/>
      <c r="C215" s="124"/>
      <c r="D215" s="125"/>
      <c r="E215" s="126"/>
      <c r="F215" s="126"/>
      <c r="G215" s="126"/>
      <c r="H215" s="126"/>
      <c r="I215" s="126"/>
      <c r="J215" s="126"/>
      <c r="K215" s="126"/>
      <c r="L215" s="126"/>
      <c r="M215" s="126"/>
      <c r="N215" s="126"/>
      <c r="O215" s="126"/>
      <c r="P215" s="126"/>
      <c r="Q215" s="126"/>
      <c r="R215" s="126"/>
      <c r="S215" s="126"/>
      <c r="T215" s="127"/>
      <c r="U215" s="127"/>
      <c r="V215" s="127"/>
      <c r="W215" s="127"/>
      <c r="X215" s="127"/>
      <c r="Y215" s="127"/>
      <c r="Z215" s="127"/>
      <c r="AA215" s="128"/>
      <c r="AB215" s="129"/>
      <c r="AC215" s="129"/>
      <c r="AD215" s="130"/>
    </row>
    <row r="216" spans="1:30" ht="13.8" thickBot="1">
      <c r="A216" s="26"/>
      <c r="B216" s="131"/>
      <c r="C216" s="124"/>
      <c r="D216" s="125"/>
      <c r="E216" s="126"/>
      <c r="F216" s="126"/>
      <c r="G216" s="126"/>
      <c r="H216" s="126"/>
      <c r="I216" s="126"/>
      <c r="J216" s="126"/>
      <c r="K216" s="126"/>
      <c r="L216" s="126"/>
      <c r="M216" s="126"/>
      <c r="N216" s="126"/>
      <c r="O216" s="126"/>
      <c r="P216" s="126"/>
      <c r="Q216" s="126"/>
      <c r="R216" s="126"/>
      <c r="S216" s="126"/>
      <c r="T216" s="122"/>
      <c r="U216" s="122"/>
      <c r="V216" s="132"/>
      <c r="W216" s="132"/>
      <c r="X216" s="132"/>
      <c r="Y216" s="127"/>
      <c r="Z216" s="127"/>
      <c r="AA216" s="127"/>
      <c r="AB216" s="133"/>
      <c r="AC216" s="133"/>
      <c r="AD216" s="134"/>
    </row>
    <row r="217" spans="1:30" s="108" customFormat="1" ht="16.2" thickBot="1">
      <c r="A217" s="102" t="s">
        <v>164</v>
      </c>
      <c r="B217" s="103"/>
      <c r="C217" s="102"/>
      <c r="D217" s="104"/>
      <c r="E217" s="105"/>
      <c r="F217" s="105"/>
      <c r="G217" s="105"/>
      <c r="H217" s="105"/>
      <c r="I217" s="105"/>
      <c r="J217" s="105"/>
      <c r="K217" s="105"/>
      <c r="L217" s="105"/>
      <c r="M217" s="105"/>
      <c r="N217" s="105"/>
      <c r="O217" s="105"/>
      <c r="P217" s="105"/>
      <c r="Q217" s="105"/>
      <c r="R217" s="105"/>
      <c r="S217" s="105"/>
      <c r="T217" s="135"/>
      <c r="U217" s="143"/>
      <c r="V217" s="135"/>
      <c r="W217" s="135"/>
      <c r="X217" s="135"/>
      <c r="Y217" s="106"/>
      <c r="Z217" s="106"/>
      <c r="AA217" s="107"/>
      <c r="AB217" s="73"/>
      <c r="AC217" s="74"/>
      <c r="AD217" s="75"/>
    </row>
    <row r="218" spans="1:30" s="108" customFormat="1">
      <c r="A218" s="109"/>
      <c r="B218" s="110" t="s">
        <v>26</v>
      </c>
      <c r="C218" s="111" t="s">
        <v>27</v>
      </c>
      <c r="D218" s="112"/>
      <c r="E218" s="113"/>
      <c r="F218" s="113"/>
      <c r="G218" s="113"/>
      <c r="H218" s="113"/>
      <c r="I218" s="113"/>
      <c r="J218" s="113"/>
      <c r="K218" s="113"/>
      <c r="L218" s="113" t="s">
        <v>28</v>
      </c>
      <c r="M218" s="113"/>
      <c r="N218" s="113"/>
      <c r="O218" s="113"/>
      <c r="P218" s="113"/>
      <c r="Q218" s="113"/>
      <c r="R218" s="113"/>
      <c r="S218" s="113"/>
      <c r="T218" s="114"/>
      <c r="U218" s="114"/>
      <c r="V218" s="114"/>
      <c r="W218" s="114"/>
      <c r="X218" s="114"/>
      <c r="Y218" s="114"/>
      <c r="Z218" s="114"/>
      <c r="AA218" s="115"/>
    </row>
    <row r="219" spans="1:30" s="108" customFormat="1" ht="20.399999999999999">
      <c r="A219" s="109"/>
      <c r="B219" s="116" t="s">
        <v>37</v>
      </c>
      <c r="C219" s="117" t="s">
        <v>118</v>
      </c>
      <c r="D219" s="118"/>
      <c r="E219" s="136"/>
      <c r="F219" s="119"/>
      <c r="G219" s="119"/>
      <c r="H219" s="119"/>
      <c r="I219" s="119"/>
      <c r="J219" s="119"/>
      <c r="K219" s="119"/>
      <c r="L219" s="119" t="s">
        <v>28</v>
      </c>
      <c r="M219" s="119"/>
      <c r="N219" s="119"/>
      <c r="O219" s="119"/>
      <c r="P219" s="119"/>
      <c r="Q219" s="119"/>
      <c r="R219" s="119"/>
      <c r="S219" s="119"/>
      <c r="T219" s="120"/>
      <c r="U219" s="120"/>
      <c r="V219" s="120"/>
      <c r="W219" s="120"/>
      <c r="X219" s="120"/>
      <c r="Y219" s="120"/>
      <c r="Z219" s="120"/>
      <c r="AA219" s="121"/>
    </row>
    <row r="220" spans="1:30" s="108" customFormat="1">
      <c r="A220" s="109"/>
      <c r="B220" s="116" t="s">
        <v>29</v>
      </c>
      <c r="C220" s="117" t="s">
        <v>30</v>
      </c>
      <c r="D220" s="118"/>
      <c r="E220" s="119"/>
      <c r="F220" s="119"/>
      <c r="G220" s="119"/>
      <c r="H220" s="119"/>
      <c r="I220" s="119"/>
      <c r="J220" s="119"/>
      <c r="K220" s="119"/>
      <c r="L220" s="119" t="s">
        <v>28</v>
      </c>
      <c r="M220" s="119"/>
      <c r="N220" s="119"/>
      <c r="O220" s="119"/>
      <c r="P220" s="119"/>
      <c r="Q220" s="119"/>
      <c r="R220" s="119"/>
      <c r="S220" s="119"/>
      <c r="T220" s="120"/>
      <c r="U220" s="120"/>
      <c r="V220" s="120"/>
      <c r="W220" s="120"/>
      <c r="X220" s="120"/>
      <c r="Y220" s="120"/>
      <c r="Z220" s="120"/>
      <c r="AA220" s="121"/>
    </row>
    <row r="221" spans="1:30" s="108" customFormat="1">
      <c r="A221" s="109"/>
      <c r="B221" s="116" t="s">
        <v>33</v>
      </c>
      <c r="C221" s="117" t="s">
        <v>34</v>
      </c>
      <c r="D221" s="118"/>
      <c r="E221" s="119"/>
      <c r="F221" s="119"/>
      <c r="G221" s="119"/>
      <c r="H221" s="119"/>
      <c r="I221" s="119"/>
      <c r="J221" s="119"/>
      <c r="K221" s="119"/>
      <c r="L221" s="119" t="s">
        <v>28</v>
      </c>
      <c r="M221" s="119"/>
      <c r="N221" s="119"/>
      <c r="O221" s="119"/>
      <c r="P221" s="119"/>
      <c r="Q221" s="119"/>
      <c r="R221" s="119"/>
      <c r="S221" s="119"/>
      <c r="T221" s="120"/>
      <c r="U221" s="120"/>
      <c r="V221" s="120"/>
      <c r="W221" s="120"/>
      <c r="X221" s="120"/>
      <c r="Y221" s="120"/>
      <c r="Z221" s="120"/>
      <c r="AA221" s="121"/>
    </row>
    <row r="222" spans="1:30" s="108" customFormat="1" ht="20.399999999999999">
      <c r="A222" s="109"/>
      <c r="B222" s="116" t="s">
        <v>76</v>
      </c>
      <c r="C222" s="117" t="s">
        <v>39</v>
      </c>
      <c r="D222" s="118"/>
      <c r="E222" s="136"/>
      <c r="F222" s="119"/>
      <c r="G222" s="119"/>
      <c r="H222" s="119"/>
      <c r="I222" s="119"/>
      <c r="J222" s="119"/>
      <c r="K222" s="119"/>
      <c r="L222" s="119"/>
      <c r="M222" s="119" t="s">
        <v>28</v>
      </c>
      <c r="N222" s="119"/>
      <c r="O222" s="119"/>
      <c r="P222" s="119"/>
      <c r="Q222" s="119"/>
      <c r="R222" s="119"/>
      <c r="S222" s="119"/>
      <c r="T222" s="120"/>
      <c r="U222" s="120"/>
      <c r="V222" s="120"/>
      <c r="W222" s="120"/>
      <c r="X222" s="120"/>
      <c r="Y222" s="120"/>
      <c r="Z222" s="120"/>
      <c r="AA222" s="121"/>
    </row>
    <row r="223" spans="1:30" s="108" customFormat="1" ht="20.399999999999999">
      <c r="A223" s="109"/>
      <c r="B223" s="116" t="s">
        <v>26</v>
      </c>
      <c r="C223" s="117" t="s">
        <v>123</v>
      </c>
      <c r="D223" s="118"/>
      <c r="E223" s="119"/>
      <c r="F223" s="119"/>
      <c r="G223" s="119"/>
      <c r="H223" s="119"/>
      <c r="I223" s="119"/>
      <c r="J223" s="119"/>
      <c r="K223" s="119"/>
      <c r="L223" s="119"/>
      <c r="M223" s="119" t="s">
        <v>28</v>
      </c>
      <c r="N223" s="119"/>
      <c r="O223" s="119"/>
      <c r="P223" s="119"/>
      <c r="Q223" s="119"/>
      <c r="R223" s="119"/>
      <c r="S223" s="119"/>
      <c r="T223" s="120"/>
      <c r="U223" s="120"/>
      <c r="V223" s="120"/>
      <c r="W223" s="120"/>
      <c r="X223" s="120"/>
      <c r="Y223" s="120"/>
      <c r="Z223" s="120"/>
      <c r="AA223" s="121"/>
    </row>
    <row r="224" spans="1:30" s="108" customFormat="1">
      <c r="A224" s="109"/>
      <c r="B224" s="116" t="s">
        <v>37</v>
      </c>
      <c r="C224" s="117" t="s">
        <v>124</v>
      </c>
      <c r="D224" s="118"/>
      <c r="E224" s="119"/>
      <c r="F224" s="119"/>
      <c r="G224" s="119"/>
      <c r="H224" s="119"/>
      <c r="I224" s="119"/>
      <c r="J224" s="119"/>
      <c r="K224" s="119"/>
      <c r="L224" s="119"/>
      <c r="M224" s="119" t="s">
        <v>28</v>
      </c>
      <c r="N224" s="119"/>
      <c r="O224" s="119"/>
      <c r="P224" s="119"/>
      <c r="Q224" s="119"/>
      <c r="R224" s="119"/>
      <c r="S224" s="119"/>
      <c r="T224" s="120"/>
      <c r="U224" s="120"/>
      <c r="V224" s="120"/>
      <c r="W224" s="120"/>
      <c r="X224" s="120"/>
      <c r="Y224" s="120"/>
      <c r="Z224" s="120"/>
      <c r="AA224" s="121"/>
    </row>
    <row r="225" spans="1:30" s="108" customFormat="1">
      <c r="A225" s="109"/>
      <c r="B225" s="116" t="s">
        <v>40</v>
      </c>
      <c r="C225" s="117" t="s">
        <v>41</v>
      </c>
      <c r="D225" s="118"/>
      <c r="E225" s="119"/>
      <c r="F225" s="119"/>
      <c r="G225" s="119"/>
      <c r="H225" s="119"/>
      <c r="I225" s="119"/>
      <c r="J225" s="119"/>
      <c r="K225" s="119"/>
      <c r="L225" s="119"/>
      <c r="M225" s="119"/>
      <c r="N225" s="119"/>
      <c r="O225" s="119" t="s">
        <v>28</v>
      </c>
      <c r="P225" s="119"/>
      <c r="Q225" s="119"/>
      <c r="R225" s="119"/>
      <c r="S225" s="119"/>
      <c r="T225" s="120"/>
      <c r="U225" s="120"/>
      <c r="V225" s="120"/>
      <c r="W225" s="120"/>
      <c r="X225" s="120"/>
      <c r="Y225" s="120"/>
      <c r="Z225" s="120"/>
      <c r="AA225" s="121"/>
    </row>
    <row r="226" spans="1:30" s="108" customFormat="1">
      <c r="A226" s="109"/>
      <c r="B226" s="116" t="s">
        <v>52</v>
      </c>
      <c r="C226" s="117" t="s">
        <v>88</v>
      </c>
      <c r="D226" s="118"/>
      <c r="E226" s="119"/>
      <c r="F226" s="119"/>
      <c r="G226" s="119" t="s">
        <v>28</v>
      </c>
      <c r="H226" s="119"/>
      <c r="I226" s="119"/>
      <c r="J226" s="119"/>
      <c r="K226" s="119"/>
      <c r="L226" s="119"/>
      <c r="M226" s="119"/>
      <c r="N226" s="119"/>
      <c r="O226" s="119"/>
      <c r="P226" s="119"/>
      <c r="Q226" s="119"/>
      <c r="R226" s="119"/>
      <c r="S226" s="119"/>
      <c r="T226" s="120"/>
      <c r="U226" s="120"/>
      <c r="V226" s="120"/>
      <c r="W226" s="120"/>
      <c r="X226" s="120"/>
      <c r="Y226" s="120"/>
      <c r="Z226" s="120"/>
      <c r="AA226" s="121"/>
    </row>
    <row r="227" spans="1:30" s="108" customFormat="1">
      <c r="A227" s="109"/>
      <c r="B227" s="116" t="s">
        <v>43</v>
      </c>
      <c r="C227" s="117" t="s">
        <v>125</v>
      </c>
      <c r="D227" s="118"/>
      <c r="E227" s="119" t="s">
        <v>28</v>
      </c>
      <c r="F227" s="119"/>
      <c r="G227" s="119"/>
      <c r="H227" s="119"/>
      <c r="I227" s="119"/>
      <c r="J227" s="119"/>
      <c r="K227" s="119"/>
      <c r="L227" s="119"/>
      <c r="M227" s="119"/>
      <c r="N227" s="119"/>
      <c r="O227" s="119"/>
      <c r="P227" s="119"/>
      <c r="Q227" s="119"/>
      <c r="R227" s="119"/>
      <c r="S227" s="119"/>
      <c r="T227" s="120"/>
      <c r="U227" s="120"/>
      <c r="V227" s="120"/>
      <c r="W227" s="120"/>
      <c r="X227" s="120"/>
      <c r="Y227" s="120"/>
      <c r="Z227" s="120"/>
      <c r="AA227" s="121"/>
    </row>
    <row r="228" spans="1:30" s="108" customFormat="1">
      <c r="A228" s="109"/>
      <c r="B228" s="116" t="s">
        <v>65</v>
      </c>
      <c r="C228" s="117" t="s">
        <v>78</v>
      </c>
      <c r="D228" s="118"/>
      <c r="E228" s="119" t="s">
        <v>28</v>
      </c>
      <c r="F228" s="119"/>
      <c r="G228" s="119"/>
      <c r="H228" s="119"/>
      <c r="I228" s="119"/>
      <c r="J228" s="119"/>
      <c r="K228" s="119"/>
      <c r="L228" s="119"/>
      <c r="M228" s="119"/>
      <c r="N228" s="119"/>
      <c r="O228" s="119"/>
      <c r="P228" s="119"/>
      <c r="Q228" s="119"/>
      <c r="R228" s="119"/>
      <c r="S228" s="119"/>
      <c r="T228" s="120"/>
      <c r="U228" s="120"/>
      <c r="V228" s="120"/>
      <c r="W228" s="120"/>
      <c r="X228" s="120"/>
      <c r="Y228" s="120"/>
      <c r="Z228" s="120"/>
      <c r="AA228" s="121"/>
    </row>
    <row r="229" spans="1:30" s="108" customFormat="1">
      <c r="A229" s="109"/>
      <c r="B229" s="116" t="s">
        <v>37</v>
      </c>
      <c r="C229" s="117" t="s">
        <v>38</v>
      </c>
      <c r="D229" s="118"/>
      <c r="E229" s="119"/>
      <c r="F229" s="119"/>
      <c r="G229" s="119"/>
      <c r="H229" s="119"/>
      <c r="I229" s="119"/>
      <c r="J229" s="119"/>
      <c r="K229" s="119"/>
      <c r="L229" s="119"/>
      <c r="M229" s="119"/>
      <c r="N229" s="119" t="s">
        <v>28</v>
      </c>
      <c r="O229" s="119"/>
      <c r="P229" s="119"/>
      <c r="Q229" s="119"/>
      <c r="R229" s="119"/>
      <c r="S229" s="119"/>
      <c r="T229" s="120"/>
      <c r="U229" s="120"/>
      <c r="V229" s="120"/>
      <c r="W229" s="120"/>
      <c r="X229" s="120"/>
      <c r="Y229" s="120"/>
      <c r="Z229" s="120"/>
      <c r="AA229" s="121"/>
    </row>
    <row r="230" spans="1:30" s="108" customFormat="1">
      <c r="A230" s="109"/>
      <c r="B230" s="116" t="s">
        <v>37</v>
      </c>
      <c r="C230" s="117" t="s">
        <v>47</v>
      </c>
      <c r="D230" s="118"/>
      <c r="E230" s="119"/>
      <c r="F230" s="119"/>
      <c r="G230" s="119"/>
      <c r="H230" s="119"/>
      <c r="I230" s="119"/>
      <c r="J230" s="119" t="s">
        <v>28</v>
      </c>
      <c r="K230" s="119"/>
      <c r="L230" s="119"/>
      <c r="M230" s="119"/>
      <c r="N230" s="119"/>
      <c r="O230" s="119"/>
      <c r="P230" s="119"/>
      <c r="Q230" s="119"/>
      <c r="R230" s="119"/>
      <c r="S230" s="119"/>
      <c r="T230" s="120"/>
      <c r="U230" s="120"/>
      <c r="V230" s="120"/>
      <c r="W230" s="120"/>
      <c r="X230" s="120"/>
      <c r="Y230" s="120"/>
      <c r="Z230" s="120"/>
      <c r="AA230" s="121"/>
    </row>
    <row r="231" spans="1:30" s="108" customFormat="1" ht="13.8" thickBot="1">
      <c r="A231" s="109"/>
      <c r="B231" s="141"/>
      <c r="C231" s="137"/>
      <c r="D231" s="138"/>
      <c r="E231" s="139"/>
      <c r="F231" s="139"/>
      <c r="G231" s="139"/>
      <c r="H231" s="139"/>
      <c r="I231" s="139"/>
      <c r="J231" s="139"/>
      <c r="K231" s="139"/>
      <c r="L231" s="139"/>
      <c r="M231" s="139"/>
      <c r="N231" s="139"/>
      <c r="O231" s="139"/>
      <c r="P231" s="139"/>
      <c r="Q231" s="139"/>
      <c r="R231" s="139"/>
      <c r="S231" s="139"/>
      <c r="T231" s="140"/>
      <c r="U231" s="140"/>
      <c r="V231" s="140"/>
      <c r="W231" s="140"/>
      <c r="X231" s="140"/>
      <c r="Y231" s="140"/>
      <c r="Z231" s="140"/>
      <c r="AA231" s="142"/>
    </row>
    <row r="232" spans="1:30" ht="33.75" hidden="1" customHeight="1" thickBot="1">
      <c r="A232" s="313" t="s">
        <v>145</v>
      </c>
      <c r="B232" s="314"/>
      <c r="C232" s="315"/>
      <c r="D232" s="52">
        <f>SUM(T232:AA232)</f>
        <v>0</v>
      </c>
      <c r="E232" s="38"/>
      <c r="F232" s="38"/>
      <c r="G232" s="38"/>
      <c r="H232" s="38"/>
      <c r="I232" s="38"/>
      <c r="J232" s="38"/>
      <c r="K232" s="38"/>
      <c r="L232" s="38"/>
      <c r="M232" s="38"/>
      <c r="N232" s="38"/>
      <c r="O232" s="38"/>
      <c r="P232" s="38"/>
      <c r="Q232" s="38"/>
      <c r="R232" s="38"/>
      <c r="S232" s="38"/>
      <c r="T232" s="39"/>
      <c r="U232" s="39"/>
      <c r="V232" s="39"/>
      <c r="W232" s="39"/>
      <c r="X232" s="39"/>
      <c r="Y232" s="39"/>
      <c r="Z232" s="39"/>
      <c r="AA232" s="39"/>
      <c r="AB232" s="73"/>
      <c r="AC232" s="74">
        <v>0</v>
      </c>
      <c r="AD232" s="75">
        <v>0</v>
      </c>
    </row>
    <row r="233" spans="1:30" ht="22.5" hidden="1" customHeight="1">
      <c r="A233" s="28"/>
      <c r="B233" s="35" t="s">
        <v>62</v>
      </c>
      <c r="C233" s="41" t="s">
        <v>94</v>
      </c>
      <c r="D233" s="55"/>
      <c r="E233" s="14"/>
      <c r="F233" s="14"/>
      <c r="G233" s="14"/>
      <c r="H233" s="14"/>
      <c r="I233" s="14"/>
      <c r="J233" s="14"/>
      <c r="K233" s="14"/>
      <c r="L233" s="14"/>
      <c r="M233" s="14"/>
      <c r="N233" s="14"/>
      <c r="O233" s="14" t="s">
        <v>28</v>
      </c>
      <c r="P233" s="14"/>
      <c r="Q233" s="14"/>
      <c r="R233" s="14"/>
      <c r="S233" s="14"/>
      <c r="T233" s="36"/>
      <c r="U233" s="36"/>
      <c r="V233" s="36"/>
      <c r="W233" s="36"/>
      <c r="X233" s="36"/>
      <c r="Y233" s="36"/>
      <c r="Z233" s="36"/>
      <c r="AA233" s="36"/>
      <c r="AB233" s="76"/>
      <c r="AC233" s="76"/>
      <c r="AD233" s="77"/>
    </row>
    <row r="234" spans="1:30" s="12" customFormat="1" ht="14.25" hidden="1" customHeight="1" thickBot="1">
      <c r="A234" s="33"/>
      <c r="B234" s="44"/>
      <c r="C234" s="45"/>
      <c r="D234" s="54"/>
      <c r="E234" s="16"/>
      <c r="F234" s="16"/>
      <c r="G234" s="16"/>
      <c r="H234" s="16"/>
      <c r="I234" s="16"/>
      <c r="J234" s="16"/>
      <c r="K234" s="16"/>
      <c r="L234" s="16"/>
      <c r="M234" s="16"/>
      <c r="N234" s="16"/>
      <c r="O234" s="16"/>
      <c r="P234" s="16"/>
      <c r="Q234" s="16"/>
      <c r="R234" s="16"/>
      <c r="S234" s="16"/>
      <c r="T234" s="16"/>
      <c r="U234" s="16"/>
      <c r="V234" s="16"/>
      <c r="W234" s="16"/>
      <c r="X234" s="16"/>
      <c r="Y234" s="16"/>
      <c r="Z234" s="16"/>
      <c r="AA234" s="16"/>
      <c r="AB234" s="85"/>
      <c r="AC234" s="85"/>
      <c r="AD234" s="86"/>
    </row>
    <row r="235" spans="1:30" ht="33.75" hidden="1" customHeight="1" thickBot="1">
      <c r="A235" s="317" t="s">
        <v>146</v>
      </c>
      <c r="B235" s="318"/>
      <c r="C235" s="319"/>
      <c r="D235" s="52">
        <f>SUM(T235:AA235)</f>
        <v>0</v>
      </c>
      <c r="E235" s="38"/>
      <c r="F235" s="38"/>
      <c r="G235" s="38"/>
      <c r="H235" s="38"/>
      <c r="I235" s="38"/>
      <c r="J235" s="38"/>
      <c r="K235" s="38"/>
      <c r="L235" s="38"/>
      <c r="M235" s="38"/>
      <c r="N235" s="38"/>
      <c r="O235" s="38"/>
      <c r="P235" s="38"/>
      <c r="Q235" s="38"/>
      <c r="R235" s="38"/>
      <c r="S235" s="38"/>
      <c r="T235" s="39"/>
      <c r="U235" s="39"/>
      <c r="V235" s="39"/>
      <c r="W235" s="39"/>
      <c r="X235" s="39"/>
      <c r="Y235" s="39"/>
      <c r="Z235" s="39"/>
      <c r="AA235" s="39"/>
      <c r="AB235" s="73"/>
      <c r="AC235" s="74">
        <v>0</v>
      </c>
      <c r="AD235" s="75">
        <v>0</v>
      </c>
    </row>
    <row r="236" spans="1:30" ht="22.5" hidden="1" customHeight="1">
      <c r="A236" s="28"/>
      <c r="B236" s="35" t="s">
        <v>62</v>
      </c>
      <c r="C236" s="41" t="s">
        <v>94</v>
      </c>
      <c r="D236" s="55"/>
      <c r="E236" s="14"/>
      <c r="F236" s="14"/>
      <c r="G236" s="14"/>
      <c r="H236" s="14"/>
      <c r="I236" s="14"/>
      <c r="J236" s="14"/>
      <c r="K236" s="14"/>
      <c r="L236" s="14"/>
      <c r="M236" s="14"/>
      <c r="N236" s="14" t="s">
        <v>28</v>
      </c>
      <c r="O236" s="14"/>
      <c r="P236" s="14"/>
      <c r="Q236" s="14"/>
      <c r="R236" s="14"/>
      <c r="S236" s="14"/>
      <c r="T236" s="36"/>
      <c r="U236" s="36"/>
      <c r="V236" s="36"/>
      <c r="W236" s="36"/>
      <c r="X236" s="36"/>
      <c r="Y236" s="36"/>
      <c r="Z236" s="36"/>
      <c r="AA236" s="36"/>
      <c r="AB236" s="76"/>
      <c r="AC236" s="76"/>
      <c r="AD236" s="77"/>
    </row>
    <row r="237" spans="1:30" s="12" customFormat="1" ht="14.25" hidden="1" customHeight="1" thickBot="1">
      <c r="A237" s="33"/>
      <c r="B237" s="44"/>
      <c r="C237" s="45"/>
      <c r="D237" s="54"/>
      <c r="E237" s="16"/>
      <c r="F237" s="16"/>
      <c r="G237" s="16"/>
      <c r="H237" s="16"/>
      <c r="I237" s="16"/>
      <c r="J237" s="16"/>
      <c r="K237" s="16"/>
      <c r="L237" s="16"/>
      <c r="M237" s="16"/>
      <c r="N237" s="16"/>
      <c r="O237" s="16"/>
      <c r="P237" s="16"/>
      <c r="Q237" s="16"/>
      <c r="R237" s="16"/>
      <c r="S237" s="16"/>
      <c r="T237" s="16"/>
      <c r="U237" s="16"/>
      <c r="V237" s="16"/>
      <c r="W237" s="16"/>
      <c r="X237" s="16"/>
      <c r="Y237" s="16"/>
      <c r="Z237" s="16"/>
      <c r="AA237" s="16"/>
      <c r="AB237" s="85"/>
      <c r="AC237" s="85"/>
      <c r="AD237" s="86"/>
    </row>
    <row r="238" spans="1:30" ht="33.75" hidden="1" customHeight="1" thickBot="1">
      <c r="A238" s="317" t="s">
        <v>147</v>
      </c>
      <c r="B238" s="318"/>
      <c r="C238" s="319"/>
      <c r="D238" s="52">
        <f>SUM(T238:AA238)</f>
        <v>0</v>
      </c>
      <c r="E238" s="38"/>
      <c r="F238" s="38"/>
      <c r="G238" s="38"/>
      <c r="H238" s="38"/>
      <c r="I238" s="38"/>
      <c r="J238" s="38"/>
      <c r="K238" s="38"/>
      <c r="L238" s="38"/>
      <c r="M238" s="38"/>
      <c r="N238" s="38"/>
      <c r="O238" s="38"/>
      <c r="P238" s="38"/>
      <c r="Q238" s="38"/>
      <c r="R238" s="38"/>
      <c r="S238" s="38"/>
      <c r="T238" s="39"/>
      <c r="U238" s="39"/>
      <c r="V238" s="39"/>
      <c r="W238" s="39"/>
      <c r="X238" s="39"/>
      <c r="Y238" s="39"/>
      <c r="Z238" s="39"/>
      <c r="AA238" s="39"/>
      <c r="AB238" s="73"/>
      <c r="AC238" s="74">
        <v>0</v>
      </c>
      <c r="AD238" s="75">
        <v>0</v>
      </c>
    </row>
    <row r="239" spans="1:30" s="9" customFormat="1" ht="15" hidden="1" customHeight="1">
      <c r="A239" s="29"/>
      <c r="B239" s="35" t="s">
        <v>62</v>
      </c>
      <c r="C239" s="41" t="s">
        <v>94</v>
      </c>
      <c r="D239" s="42"/>
      <c r="E239" s="14"/>
      <c r="F239" s="14"/>
      <c r="G239" s="14"/>
      <c r="H239" s="14"/>
      <c r="I239" s="14"/>
      <c r="J239" s="14"/>
      <c r="K239" s="14"/>
      <c r="L239" s="14" t="s">
        <v>28</v>
      </c>
      <c r="M239" s="14"/>
      <c r="N239" s="14"/>
      <c r="O239" s="14"/>
      <c r="P239" s="14"/>
      <c r="Q239" s="14"/>
      <c r="R239" s="14"/>
      <c r="S239" s="14"/>
      <c r="T239" s="47"/>
      <c r="U239" s="47"/>
      <c r="V239" s="47"/>
      <c r="W239" s="47"/>
      <c r="X239" s="47"/>
      <c r="Y239" s="47"/>
      <c r="Z239" s="47"/>
      <c r="AA239" s="47"/>
      <c r="AB239" s="88"/>
      <c r="AC239" s="89"/>
      <c r="AD239" s="90"/>
    </row>
    <row r="240" spans="1:30" ht="16.2" thickBot="1">
      <c r="A240" s="163" t="s">
        <v>166</v>
      </c>
      <c r="B240" s="164"/>
      <c r="C240" s="37"/>
      <c r="D240" s="52">
        <v>114.01</v>
      </c>
      <c r="E240" s="38"/>
      <c r="F240" s="38"/>
      <c r="G240" s="38"/>
      <c r="H240" s="38"/>
      <c r="I240" s="38"/>
      <c r="J240" s="38"/>
      <c r="K240" s="38"/>
      <c r="L240" s="38"/>
      <c r="M240" s="38"/>
      <c r="N240" s="38"/>
      <c r="O240" s="38"/>
      <c r="P240" s="38"/>
      <c r="Q240" s="38"/>
      <c r="R240" s="38"/>
      <c r="S240" s="38"/>
      <c r="T240" s="39"/>
      <c r="U240" s="39"/>
      <c r="V240" s="39">
        <f>D240</f>
        <v>114.01</v>
      </c>
      <c r="W240" s="39"/>
      <c r="X240" s="39"/>
      <c r="Y240" s="39"/>
      <c r="Z240" s="39"/>
      <c r="AA240" s="39"/>
      <c r="AB240" s="73">
        <v>73.524258294530838</v>
      </c>
      <c r="AC240" s="74">
        <v>698.54172401328844</v>
      </c>
      <c r="AD240" s="75">
        <v>8382.5006881594618</v>
      </c>
    </row>
    <row r="241" spans="1:30">
      <c r="A241" s="165"/>
      <c r="B241" s="35" t="s">
        <v>33</v>
      </c>
      <c r="C241" s="41" t="s">
        <v>167</v>
      </c>
      <c r="D241" s="55"/>
      <c r="E241" s="63"/>
      <c r="F241" s="63"/>
      <c r="G241" s="63"/>
      <c r="H241" s="63"/>
      <c r="I241" s="63"/>
      <c r="J241" s="63"/>
      <c r="K241" s="63"/>
      <c r="L241" s="63" t="s">
        <v>28</v>
      </c>
      <c r="M241" s="63"/>
      <c r="N241" s="63"/>
      <c r="O241" s="63"/>
      <c r="P241" s="63"/>
      <c r="Q241" s="63"/>
      <c r="R241" s="63"/>
      <c r="S241" s="63"/>
      <c r="T241" s="150"/>
      <c r="U241" s="150"/>
      <c r="V241" s="150"/>
      <c r="W241" s="150"/>
      <c r="X241" s="150"/>
      <c r="Y241" s="150"/>
      <c r="Z241" s="150"/>
      <c r="AA241" s="150"/>
      <c r="AB241" s="76"/>
      <c r="AC241" s="76"/>
      <c r="AD241" s="151"/>
    </row>
    <row r="242" spans="1:30">
      <c r="A242" s="28"/>
      <c r="B242" s="27" t="s">
        <v>37</v>
      </c>
      <c r="C242" s="21" t="s">
        <v>168</v>
      </c>
      <c r="D242" s="53"/>
      <c r="E242" s="64"/>
      <c r="F242" s="64"/>
      <c r="G242" s="64"/>
      <c r="H242" s="64"/>
      <c r="I242" s="64"/>
      <c r="J242" s="64"/>
      <c r="K242" s="64"/>
      <c r="L242" s="64"/>
      <c r="M242" s="64"/>
      <c r="N242" s="64" t="s">
        <v>28</v>
      </c>
      <c r="O242" s="64"/>
      <c r="P242" s="64"/>
      <c r="Q242" s="64"/>
      <c r="R242" s="64"/>
      <c r="S242" s="64"/>
      <c r="T242" s="152"/>
      <c r="U242" s="152"/>
      <c r="V242" s="152"/>
      <c r="W242" s="152"/>
      <c r="X242" s="152"/>
      <c r="Y242" s="152"/>
      <c r="Z242" s="152"/>
      <c r="AA242" s="152"/>
      <c r="AB242" s="78"/>
      <c r="AC242" s="78"/>
      <c r="AD242" s="153"/>
    </row>
    <row r="243" spans="1:30">
      <c r="A243" s="28"/>
      <c r="B243" s="27" t="s">
        <v>29</v>
      </c>
      <c r="C243" s="21" t="s">
        <v>74</v>
      </c>
      <c r="D243" s="53"/>
      <c r="E243" s="64"/>
      <c r="F243" s="64"/>
      <c r="G243" s="64"/>
      <c r="H243" s="64"/>
      <c r="I243" s="64"/>
      <c r="J243" s="64"/>
      <c r="K243" s="64"/>
      <c r="L243" s="64"/>
      <c r="M243" s="64"/>
      <c r="N243" s="64" t="s">
        <v>28</v>
      </c>
      <c r="O243" s="64"/>
      <c r="P243" s="64"/>
      <c r="Q243" s="64"/>
      <c r="R243" s="64"/>
      <c r="S243" s="64"/>
      <c r="T243" s="152"/>
      <c r="U243" s="152"/>
      <c r="V243" s="152"/>
      <c r="W243" s="152"/>
      <c r="X243" s="152"/>
      <c r="Y243" s="152"/>
      <c r="Z243" s="152"/>
      <c r="AA243" s="152"/>
      <c r="AB243" s="78"/>
      <c r="AC243" s="78"/>
      <c r="AD243" s="153"/>
    </row>
    <row r="244" spans="1:30" s="7" customFormat="1" ht="15" customHeight="1">
      <c r="A244" s="28"/>
      <c r="B244" s="27" t="s">
        <v>33</v>
      </c>
      <c r="C244" s="21" t="s">
        <v>34</v>
      </c>
      <c r="D244" s="53"/>
      <c r="E244" s="64"/>
      <c r="F244" s="64"/>
      <c r="G244" s="64"/>
      <c r="H244" s="64"/>
      <c r="I244" s="64"/>
      <c r="J244" s="64"/>
      <c r="K244" s="64"/>
      <c r="L244" s="64"/>
      <c r="M244" s="64"/>
      <c r="N244" s="64" t="s">
        <v>28</v>
      </c>
      <c r="O244" s="64"/>
      <c r="P244" s="64"/>
      <c r="Q244" s="64"/>
      <c r="R244" s="64"/>
      <c r="S244" s="64"/>
      <c r="T244" s="15"/>
      <c r="U244" s="15"/>
      <c r="V244" s="15"/>
      <c r="W244" s="15"/>
      <c r="X244" s="15"/>
      <c r="Y244" s="15"/>
      <c r="Z244" s="15"/>
      <c r="AA244" s="15"/>
      <c r="AB244" s="82"/>
      <c r="AC244" s="83"/>
      <c r="AD244" s="84"/>
    </row>
    <row r="245" spans="1:30">
      <c r="A245" s="28"/>
      <c r="B245" s="27" t="s">
        <v>31</v>
      </c>
      <c r="C245" s="21" t="s">
        <v>57</v>
      </c>
      <c r="D245" s="53"/>
      <c r="E245" s="64"/>
      <c r="F245" s="64"/>
      <c r="G245" s="64"/>
      <c r="H245" s="64"/>
      <c r="I245" s="64"/>
      <c r="J245" s="64"/>
      <c r="K245" s="64"/>
      <c r="L245" s="64"/>
      <c r="M245" s="64"/>
      <c r="N245" s="64"/>
      <c r="O245" s="64" t="s">
        <v>28</v>
      </c>
      <c r="P245" s="64"/>
      <c r="Q245" s="64"/>
      <c r="R245" s="64"/>
      <c r="S245" s="64"/>
      <c r="T245" s="152"/>
      <c r="U245" s="152"/>
      <c r="V245" s="152"/>
      <c r="W245" s="152"/>
      <c r="X245" s="152"/>
      <c r="Y245" s="152"/>
      <c r="Z245" s="152"/>
      <c r="AA245" s="152"/>
      <c r="AB245" s="78"/>
      <c r="AC245" s="78"/>
      <c r="AD245" s="153"/>
    </row>
    <row r="246" spans="1:30">
      <c r="A246" s="28"/>
      <c r="B246" s="27" t="s">
        <v>169</v>
      </c>
      <c r="C246" s="21" t="s">
        <v>170</v>
      </c>
      <c r="D246" s="53"/>
      <c r="E246" s="64"/>
      <c r="F246" s="64"/>
      <c r="G246" s="64"/>
      <c r="H246" s="64"/>
      <c r="I246" s="64"/>
      <c r="J246" s="64"/>
      <c r="K246" s="64"/>
      <c r="L246" s="64"/>
      <c r="M246" s="64"/>
      <c r="N246" s="64"/>
      <c r="O246" s="64" t="s">
        <v>28</v>
      </c>
      <c r="P246" s="64"/>
      <c r="Q246" s="64"/>
      <c r="R246" s="64"/>
      <c r="S246" s="64"/>
      <c r="T246" s="152"/>
      <c r="U246" s="152"/>
      <c r="V246" s="152"/>
      <c r="W246" s="152"/>
      <c r="X246" s="152"/>
      <c r="Y246" s="152"/>
      <c r="Z246" s="152"/>
      <c r="AA246" s="152"/>
      <c r="AB246" s="78"/>
      <c r="AC246" s="78"/>
      <c r="AD246" s="153"/>
    </row>
    <row r="247" spans="1:30">
      <c r="A247" s="28"/>
      <c r="B247" s="27" t="s">
        <v>127</v>
      </c>
      <c r="C247" s="21" t="s">
        <v>171</v>
      </c>
      <c r="D247" s="53"/>
      <c r="E247" s="64"/>
      <c r="F247" s="64"/>
      <c r="G247" s="64"/>
      <c r="H247" s="64"/>
      <c r="I247" s="64"/>
      <c r="J247" s="64"/>
      <c r="K247" s="64"/>
      <c r="L247" s="64"/>
      <c r="M247" s="64"/>
      <c r="N247" s="64"/>
      <c r="O247" s="64" t="s">
        <v>28</v>
      </c>
      <c r="P247" s="64"/>
      <c r="Q247" s="64"/>
      <c r="R247" s="64"/>
      <c r="S247" s="64"/>
      <c r="T247" s="152"/>
      <c r="U247" s="152"/>
      <c r="V247" s="152"/>
      <c r="W247" s="152"/>
      <c r="X247" s="152"/>
      <c r="Y247" s="152"/>
      <c r="Z247" s="152"/>
      <c r="AA247" s="152"/>
      <c r="AB247" s="78"/>
      <c r="AC247" s="78"/>
      <c r="AD247" s="153"/>
    </row>
    <row r="248" spans="1:30">
      <c r="A248" s="28"/>
      <c r="B248" s="27" t="s">
        <v>172</v>
      </c>
      <c r="C248" s="21" t="s">
        <v>173</v>
      </c>
      <c r="D248" s="53"/>
      <c r="E248" s="64"/>
      <c r="F248" s="64"/>
      <c r="G248" s="64"/>
      <c r="H248" s="64"/>
      <c r="I248" s="64"/>
      <c r="J248" s="64"/>
      <c r="K248" s="64"/>
      <c r="L248" s="64"/>
      <c r="M248" s="64"/>
      <c r="N248" s="64"/>
      <c r="O248" s="64" t="s">
        <v>28</v>
      </c>
      <c r="P248" s="64"/>
      <c r="Q248" s="64"/>
      <c r="R248" s="64"/>
      <c r="S248" s="64"/>
      <c r="T248" s="152"/>
      <c r="U248" s="152"/>
      <c r="V248" s="152"/>
      <c r="W248" s="152"/>
      <c r="X248" s="152"/>
      <c r="Y248" s="152"/>
      <c r="Z248" s="152"/>
      <c r="AA248" s="152"/>
      <c r="AB248" s="78"/>
      <c r="AC248" s="78"/>
      <c r="AD248" s="153"/>
    </row>
    <row r="249" spans="1:30">
      <c r="A249" s="28"/>
      <c r="B249" s="27" t="s">
        <v>130</v>
      </c>
      <c r="C249" s="21" t="s">
        <v>174</v>
      </c>
      <c r="D249" s="53"/>
      <c r="E249" s="64"/>
      <c r="F249" s="64"/>
      <c r="G249" s="64"/>
      <c r="H249" s="64"/>
      <c r="I249" s="64"/>
      <c r="J249" s="64"/>
      <c r="K249" s="64"/>
      <c r="L249" s="64"/>
      <c r="M249" s="64"/>
      <c r="N249" s="64"/>
      <c r="O249" s="64"/>
      <c r="P249" s="64"/>
      <c r="Q249" s="64"/>
      <c r="R249" s="64" t="s">
        <v>28</v>
      </c>
      <c r="S249" s="64"/>
      <c r="T249" s="152"/>
      <c r="U249" s="152"/>
      <c r="V249" s="152"/>
      <c r="W249" s="152"/>
      <c r="X249" s="152"/>
      <c r="Y249" s="152"/>
      <c r="Z249" s="152"/>
      <c r="AA249" s="152"/>
      <c r="AB249" s="78"/>
      <c r="AC249" s="78"/>
      <c r="AD249" s="153"/>
    </row>
    <row r="250" spans="1:30">
      <c r="A250" s="28"/>
      <c r="B250" s="27" t="s">
        <v>130</v>
      </c>
      <c r="C250" s="21" t="s">
        <v>131</v>
      </c>
      <c r="D250" s="53"/>
      <c r="E250" s="64"/>
      <c r="F250" s="64"/>
      <c r="G250" s="64"/>
      <c r="H250" s="64"/>
      <c r="I250" s="64"/>
      <c r="J250" s="64"/>
      <c r="K250" s="64"/>
      <c r="L250" s="64"/>
      <c r="M250" s="64"/>
      <c r="N250" s="64"/>
      <c r="O250" s="64"/>
      <c r="P250" s="64"/>
      <c r="Q250" s="64"/>
      <c r="R250" s="64"/>
      <c r="S250" s="64" t="s">
        <v>28</v>
      </c>
      <c r="T250" s="152"/>
      <c r="U250" s="152"/>
      <c r="V250" s="152"/>
      <c r="W250" s="152"/>
      <c r="X250" s="152"/>
      <c r="Y250" s="152"/>
      <c r="Z250" s="152"/>
      <c r="AA250" s="152"/>
      <c r="AB250" s="78"/>
      <c r="AC250" s="78"/>
      <c r="AD250" s="153"/>
    </row>
    <row r="251" spans="1:30">
      <c r="A251" s="28"/>
      <c r="B251" s="27" t="s">
        <v>175</v>
      </c>
      <c r="C251" s="21" t="s">
        <v>176</v>
      </c>
      <c r="D251" s="53"/>
      <c r="E251" s="64"/>
      <c r="F251" s="64"/>
      <c r="G251" s="64"/>
      <c r="H251" s="64"/>
      <c r="I251" s="64"/>
      <c r="J251" s="64"/>
      <c r="K251" s="64"/>
      <c r="L251" s="64"/>
      <c r="M251" s="64"/>
      <c r="N251" s="64"/>
      <c r="O251" s="64"/>
      <c r="P251" s="64"/>
      <c r="Q251" s="64"/>
      <c r="R251" s="64"/>
      <c r="S251" s="64" t="s">
        <v>28</v>
      </c>
      <c r="T251" s="152"/>
      <c r="U251" s="152"/>
      <c r="V251" s="152"/>
      <c r="W251" s="152"/>
      <c r="X251" s="152"/>
      <c r="Y251" s="152"/>
      <c r="Z251" s="152"/>
      <c r="AA251" s="152"/>
      <c r="AB251" s="78"/>
      <c r="AC251" s="78"/>
      <c r="AD251" s="153"/>
    </row>
    <row r="252" spans="1:30">
      <c r="A252" s="28"/>
      <c r="B252" s="27" t="s">
        <v>40</v>
      </c>
      <c r="C252" s="21" t="s">
        <v>79</v>
      </c>
      <c r="D252" s="53"/>
      <c r="E252" s="64"/>
      <c r="F252" s="64"/>
      <c r="G252" s="64"/>
      <c r="H252" s="64"/>
      <c r="I252" s="64"/>
      <c r="J252" s="64"/>
      <c r="K252" s="64"/>
      <c r="L252" s="64"/>
      <c r="M252" s="64"/>
      <c r="N252" s="64"/>
      <c r="O252" s="64"/>
      <c r="P252" s="64"/>
      <c r="Q252" s="64"/>
      <c r="R252" s="64"/>
      <c r="S252" s="64" t="s">
        <v>28</v>
      </c>
      <c r="T252" s="152"/>
      <c r="U252" s="152"/>
      <c r="V252" s="152"/>
      <c r="W252" s="152"/>
      <c r="X252" s="152"/>
      <c r="Y252" s="152"/>
      <c r="Z252" s="152"/>
      <c r="AA252" s="152"/>
      <c r="AB252" s="78"/>
      <c r="AC252" s="78"/>
      <c r="AD252" s="153"/>
    </row>
    <row r="253" spans="1:30" ht="20.399999999999999">
      <c r="A253" s="28"/>
      <c r="B253" s="27" t="s">
        <v>62</v>
      </c>
      <c r="C253" s="21" t="s">
        <v>177</v>
      </c>
      <c r="D253" s="53"/>
      <c r="E253" s="64"/>
      <c r="F253" s="64"/>
      <c r="G253" s="64"/>
      <c r="H253" s="64"/>
      <c r="I253" s="64"/>
      <c r="J253" s="64"/>
      <c r="K253" s="64"/>
      <c r="L253" s="64"/>
      <c r="M253" s="64"/>
      <c r="N253" s="64"/>
      <c r="O253" s="64"/>
      <c r="P253" s="64"/>
      <c r="Q253" s="64"/>
      <c r="R253" s="64"/>
      <c r="S253" s="64" t="s">
        <v>28</v>
      </c>
      <c r="T253" s="152"/>
      <c r="U253" s="152"/>
      <c r="V253" s="152"/>
      <c r="W253" s="152"/>
      <c r="X253" s="152"/>
      <c r="Y253" s="152"/>
      <c r="Z253" s="152"/>
      <c r="AA253" s="152"/>
      <c r="AB253" s="78"/>
      <c r="AC253" s="78"/>
      <c r="AD253" s="153"/>
    </row>
    <row r="254" spans="1:30">
      <c r="A254" s="28"/>
      <c r="B254" s="27" t="s">
        <v>178</v>
      </c>
      <c r="C254" s="21" t="s">
        <v>179</v>
      </c>
      <c r="D254" s="53"/>
      <c r="E254" s="64"/>
      <c r="F254" s="64"/>
      <c r="G254" s="64"/>
      <c r="H254" s="64"/>
      <c r="I254" s="64"/>
      <c r="J254" s="64"/>
      <c r="K254" s="64"/>
      <c r="L254" s="64"/>
      <c r="M254" s="64"/>
      <c r="N254" s="64"/>
      <c r="O254" s="64"/>
      <c r="P254" s="64"/>
      <c r="Q254" s="64"/>
      <c r="R254" s="64"/>
      <c r="S254" s="64" t="s">
        <v>28</v>
      </c>
      <c r="T254" s="152"/>
      <c r="U254" s="152"/>
      <c r="V254" s="152"/>
      <c r="W254" s="152"/>
      <c r="X254" s="152"/>
      <c r="Y254" s="152"/>
      <c r="Z254" s="152"/>
      <c r="AA254" s="152"/>
      <c r="AB254" s="78"/>
      <c r="AC254" s="78"/>
      <c r="AD254" s="153"/>
    </row>
    <row r="255" spans="1:30">
      <c r="A255" s="28"/>
      <c r="B255" s="27" t="s">
        <v>180</v>
      </c>
      <c r="C255" s="21" t="s">
        <v>181</v>
      </c>
      <c r="D255" s="53"/>
      <c r="E255" s="64"/>
      <c r="F255" s="64"/>
      <c r="G255" s="64"/>
      <c r="H255" s="64"/>
      <c r="I255" s="64"/>
      <c r="J255" s="64"/>
      <c r="K255" s="64"/>
      <c r="L255" s="64"/>
      <c r="M255" s="64"/>
      <c r="N255" s="64"/>
      <c r="O255" s="64"/>
      <c r="P255" s="64"/>
      <c r="Q255" s="64"/>
      <c r="R255" s="64"/>
      <c r="S255" s="64" t="s">
        <v>28</v>
      </c>
      <c r="T255" s="152"/>
      <c r="U255" s="152"/>
      <c r="V255" s="152"/>
      <c r="W255" s="152"/>
      <c r="X255" s="152"/>
      <c r="Y255" s="152"/>
      <c r="Z255" s="152"/>
      <c r="AA255" s="152"/>
      <c r="AB255" s="78"/>
      <c r="AC255" s="78"/>
      <c r="AD255" s="153"/>
    </row>
    <row r="256" spans="1:30">
      <c r="A256" s="28"/>
      <c r="B256" s="27" t="s">
        <v>43</v>
      </c>
      <c r="C256" s="21" t="s">
        <v>44</v>
      </c>
      <c r="D256" s="53"/>
      <c r="E256" s="64" t="s">
        <v>28</v>
      </c>
      <c r="F256" s="64"/>
      <c r="G256" s="64"/>
      <c r="H256" s="64"/>
      <c r="I256" s="64"/>
      <c r="J256" s="64"/>
      <c r="K256" s="64"/>
      <c r="L256" s="64"/>
      <c r="M256" s="64"/>
      <c r="N256" s="64"/>
      <c r="O256" s="64"/>
      <c r="P256" s="64"/>
      <c r="Q256" s="64"/>
      <c r="R256" s="64"/>
      <c r="S256" s="64"/>
      <c r="T256" s="152"/>
      <c r="U256" s="152"/>
      <c r="V256" s="152"/>
      <c r="W256" s="152"/>
      <c r="X256" s="152"/>
      <c r="Y256" s="152"/>
      <c r="Z256" s="152"/>
      <c r="AA256" s="152"/>
      <c r="AB256" s="78"/>
      <c r="AC256" s="78"/>
      <c r="AD256" s="153"/>
    </row>
    <row r="257" spans="1:31">
      <c r="A257" s="28"/>
      <c r="B257" s="27" t="s">
        <v>182</v>
      </c>
      <c r="C257" s="21" t="s">
        <v>183</v>
      </c>
      <c r="D257" s="53"/>
      <c r="E257" s="64" t="s">
        <v>28</v>
      </c>
      <c r="F257" s="64"/>
      <c r="G257" s="64"/>
      <c r="H257" s="64"/>
      <c r="I257" s="64"/>
      <c r="J257" s="64"/>
      <c r="K257" s="64"/>
      <c r="L257" s="64"/>
      <c r="M257" s="64"/>
      <c r="N257" s="64"/>
      <c r="O257" s="64"/>
      <c r="P257" s="64"/>
      <c r="Q257" s="64"/>
      <c r="R257" s="64"/>
      <c r="S257" s="64"/>
      <c r="T257" s="152"/>
      <c r="U257" s="152"/>
      <c r="V257" s="152"/>
      <c r="W257" s="152"/>
      <c r="X257" s="152"/>
      <c r="Y257" s="152"/>
      <c r="Z257" s="152"/>
      <c r="AA257" s="152"/>
      <c r="AB257" s="78"/>
      <c r="AC257" s="78"/>
      <c r="AD257" s="153"/>
    </row>
    <row r="258" spans="1:31">
      <c r="A258" s="28"/>
      <c r="B258" s="27" t="s">
        <v>184</v>
      </c>
      <c r="C258" s="21" t="s">
        <v>185</v>
      </c>
      <c r="D258" s="53"/>
      <c r="E258" s="64" t="s">
        <v>28</v>
      </c>
      <c r="F258" s="64"/>
      <c r="G258" s="64"/>
      <c r="H258" s="64"/>
      <c r="I258" s="64"/>
      <c r="J258" s="64"/>
      <c r="K258" s="64"/>
      <c r="L258" s="64"/>
      <c r="M258" s="64"/>
      <c r="N258" s="64"/>
      <c r="O258" s="64"/>
      <c r="P258" s="64"/>
      <c r="Q258" s="64"/>
      <c r="R258" s="64"/>
      <c r="S258" s="64"/>
      <c r="T258" s="152"/>
      <c r="U258" s="152"/>
      <c r="V258" s="152"/>
      <c r="W258" s="152"/>
      <c r="X258" s="152"/>
      <c r="Y258" s="152"/>
      <c r="Z258" s="152"/>
      <c r="AA258" s="152"/>
      <c r="AB258" s="78"/>
      <c r="AC258" s="78"/>
      <c r="AD258" s="153"/>
    </row>
    <row r="259" spans="1:31">
      <c r="A259" s="28"/>
      <c r="B259" s="27" t="s">
        <v>69</v>
      </c>
      <c r="C259" s="21" t="s">
        <v>70</v>
      </c>
      <c r="D259" s="53"/>
      <c r="E259" s="64" t="s">
        <v>28</v>
      </c>
      <c r="F259" s="64"/>
      <c r="G259" s="64"/>
      <c r="H259" s="64"/>
      <c r="I259" s="64"/>
      <c r="J259" s="64"/>
      <c r="K259" s="64"/>
      <c r="L259" s="64"/>
      <c r="M259" s="64"/>
      <c r="N259" s="64"/>
      <c r="O259" s="64"/>
      <c r="P259" s="64"/>
      <c r="Q259" s="64"/>
      <c r="R259" s="64"/>
      <c r="S259" s="64"/>
      <c r="T259" s="152"/>
      <c r="U259" s="152"/>
      <c r="V259" s="152"/>
      <c r="W259" s="152"/>
      <c r="X259" s="152"/>
      <c r="Y259" s="152"/>
      <c r="Z259" s="152"/>
      <c r="AA259" s="152"/>
      <c r="AB259" s="78"/>
      <c r="AC259" s="78"/>
      <c r="AD259" s="153"/>
    </row>
    <row r="260" spans="1:31" ht="20.399999999999999">
      <c r="A260" s="28"/>
      <c r="B260" s="27" t="s">
        <v>67</v>
      </c>
      <c r="C260" s="21" t="s">
        <v>68</v>
      </c>
      <c r="D260" s="53"/>
      <c r="E260" s="64" t="s">
        <v>28</v>
      </c>
      <c r="F260" s="64"/>
      <c r="G260" s="64"/>
      <c r="H260" s="64"/>
      <c r="I260" s="64"/>
      <c r="J260" s="64"/>
      <c r="K260" s="64"/>
      <c r="L260" s="64"/>
      <c r="M260" s="64"/>
      <c r="N260" s="64"/>
      <c r="O260" s="64"/>
      <c r="P260" s="64"/>
      <c r="Q260" s="64"/>
      <c r="R260" s="64"/>
      <c r="S260" s="64"/>
      <c r="T260" s="152"/>
      <c r="U260" s="152"/>
      <c r="V260" s="152"/>
      <c r="W260" s="152"/>
      <c r="X260" s="152"/>
      <c r="Y260" s="152"/>
      <c r="Z260" s="152"/>
      <c r="AA260" s="152"/>
      <c r="AB260" s="78"/>
      <c r="AC260" s="78"/>
      <c r="AD260" s="153"/>
    </row>
    <row r="261" spans="1:31" s="12" customFormat="1" ht="13.8" thickBot="1">
      <c r="A261" s="30"/>
      <c r="B261" s="31"/>
      <c r="C261" s="22"/>
      <c r="D261" s="25"/>
      <c r="E261" s="23"/>
      <c r="F261" s="23"/>
      <c r="G261" s="23"/>
      <c r="H261" s="23"/>
      <c r="I261" s="23"/>
      <c r="J261" s="23"/>
      <c r="K261" s="23"/>
      <c r="L261" s="23"/>
      <c r="M261" s="23"/>
      <c r="N261" s="23"/>
      <c r="O261" s="23"/>
      <c r="P261" s="23"/>
      <c r="Q261" s="23"/>
      <c r="R261" s="23"/>
      <c r="S261" s="23"/>
      <c r="T261" s="24"/>
      <c r="U261" s="24"/>
      <c r="V261" s="24"/>
      <c r="W261" s="24"/>
      <c r="X261" s="24"/>
      <c r="Y261" s="24"/>
      <c r="Z261" s="24"/>
      <c r="AA261" s="24"/>
      <c r="AB261" s="91"/>
      <c r="AC261" s="91"/>
      <c r="AD261" s="92"/>
    </row>
    <row r="262" spans="1:31" ht="21.6" thickBot="1">
      <c r="C262" s="304" t="s">
        <v>158</v>
      </c>
      <c r="D262" s="305"/>
      <c r="E262" s="305"/>
      <c r="F262" s="305"/>
      <c r="G262" s="305"/>
      <c r="H262" s="305"/>
      <c r="I262" s="305"/>
      <c r="J262" s="305"/>
      <c r="K262" s="305"/>
      <c r="L262" s="305"/>
      <c r="M262" s="305"/>
      <c r="N262" s="305"/>
      <c r="O262" s="305"/>
      <c r="P262" s="305"/>
      <c r="Q262" s="305"/>
      <c r="R262" s="305"/>
      <c r="S262" s="305"/>
      <c r="T262" s="305"/>
      <c r="U262" s="305"/>
      <c r="V262" s="305"/>
      <c r="W262" s="305"/>
      <c r="X262" s="305"/>
      <c r="Y262" s="305"/>
      <c r="Z262" s="305"/>
      <c r="AA262" s="305"/>
      <c r="AB262" s="306"/>
      <c r="AC262" s="93"/>
      <c r="AD262" s="94"/>
      <c r="AE262" s="66"/>
    </row>
    <row r="263" spans="1:31" ht="13.8" thickBot="1">
      <c r="C263" s="22"/>
      <c r="D263" s="25"/>
      <c r="E263" s="23"/>
      <c r="F263" s="23"/>
      <c r="G263" s="23"/>
      <c r="H263" s="23"/>
      <c r="I263" s="23"/>
      <c r="J263" s="23"/>
      <c r="K263" s="23"/>
      <c r="L263" s="23"/>
      <c r="M263" s="23"/>
      <c r="N263" s="23"/>
      <c r="O263" s="23"/>
      <c r="P263" s="23"/>
      <c r="Q263" s="23"/>
      <c r="R263" s="23"/>
      <c r="S263" s="23"/>
      <c r="T263" s="24"/>
      <c r="U263" s="24"/>
      <c r="V263" s="24"/>
      <c r="W263" s="24"/>
      <c r="X263" s="24"/>
      <c r="Y263" s="24"/>
      <c r="Z263" s="24"/>
      <c r="AA263" s="24"/>
      <c r="AB263" s="91"/>
      <c r="AC263" s="91"/>
      <c r="AD263" s="92"/>
    </row>
  </sheetData>
  <mergeCells count="24">
    <mergeCell ref="A1:E1"/>
    <mergeCell ref="J6:J7"/>
    <mergeCell ref="L6:L7"/>
    <mergeCell ref="H6:H7"/>
    <mergeCell ref="I6:I7"/>
    <mergeCell ref="E5:S5"/>
    <mergeCell ref="R6:R7"/>
    <mergeCell ref="S6:S7"/>
    <mergeCell ref="T6:AA6"/>
    <mergeCell ref="C262:AB262"/>
    <mergeCell ref="A9:C9"/>
    <mergeCell ref="E6:E7"/>
    <mergeCell ref="F6:F7"/>
    <mergeCell ref="G6:G7"/>
    <mergeCell ref="C5:D6"/>
    <mergeCell ref="A232:C232"/>
    <mergeCell ref="AB6:AD6"/>
    <mergeCell ref="M6:M7"/>
    <mergeCell ref="A238:C238"/>
    <mergeCell ref="O6:O7"/>
    <mergeCell ref="P6:P7"/>
    <mergeCell ref="Q6:Q7"/>
    <mergeCell ref="N6:N7"/>
    <mergeCell ref="A235:C235"/>
  </mergeCells>
  <phoneticPr fontId="0" type="noConversion"/>
  <conditionalFormatting sqref="E263:AA65536 E261:S261 T233:AA233 T236:AA236 E238:AA238 E232:AA232 E235:AA235 T218:AA231 E217:AA217 Y216:AA231 E59:AA59 T42:AA57 E41:AA41 T11:V14 W11:AA27 W30:AA39 T33:V39 E10:AA10 E29:AA29 U5:AB5 T9:AD9 T1:AA4 T7:AA8 T6 E100:AA100 E73:AA73 E76:AA76 E80:AA80 E84:AA84 E88:AA88 E92:AA92 E96:AA96 E70:AA70 E117:AA117 E121:AA121 E134:AA134 E142:AA142 E157:AA157 E176:AA176 E193:AA193 E66:S67 T60:AA215 E240:AC260 T239:AA261">
    <cfRule type="cellIs" dxfId="4" priority="76" stopIfTrue="1" operator="equal">
      <formula>"S"</formula>
    </cfRule>
    <cfRule type="cellIs" dxfId="3" priority="77" stopIfTrue="1" operator="equal">
      <formula>"Z"</formula>
    </cfRule>
  </conditionalFormatting>
  <conditionalFormatting sqref="T237:AD237 T234:AD234 E233:S234 E236:S237 T216:AA231 AB216:AD216 AB218:AD231 E58:AD58 E42:S57 T40:AD40 T15:V27 T30:V32 T28:AD28 E11:S28 E30:S40 E9:S9 T69:AD69 T72:AD72 T75:AD75 T79:AD79 T83:AD83 T87:AD87 T91:AD91 T95:AD95 T99:AD99 T116:AD116 T120:AD120 T133:AD133 T141:AD141 T156:AD156 T175:AD175 T192:AD192 E60:S231 T66:AA66 T208:AD214 E240:AD260 E239:S260">
    <cfRule type="cellIs" dxfId="2" priority="78" stopIfTrue="1" operator="equal">
      <formula>"s"</formula>
    </cfRule>
  </conditionalFormatting>
  <conditionalFormatting sqref="E222 M218 E219:E220 L226 M227:N227 G228:G231">
    <cfRule type="cellIs" dxfId="1" priority="66" stopIfTrue="1" operator="equal">
      <formula>"s"</formula>
    </cfRule>
    <cfRule type="cellIs" dxfId="0" priority="67" stopIfTrue="1" operator="equal">
      <formula>"L"</formula>
    </cfRule>
  </conditionalFormatting>
  <pageMargins left="0.15748031496062992" right="0.15748031496062992" top="0.78740157480314965" bottom="0.6692913385826772" header="0.35433070866141736" footer="0.15748031496062992"/>
  <pageSetup paperSize="9" scale="62" orientation="landscape" r:id="rId1"/>
  <headerFooter alignWithMargins="0">
    <oddHeader>&amp;C&amp;F</oddHeader>
    <oddFooter>Seite &amp;P&amp;R&amp;A</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pageSetUpPr fitToPage="1"/>
  </sheetPr>
  <dimension ref="A1:E47"/>
  <sheetViews>
    <sheetView tabSelected="1" workbookViewId="0">
      <selection activeCell="D24" sqref="D24"/>
    </sheetView>
  </sheetViews>
  <sheetFormatPr defaultColWidth="11.44140625" defaultRowHeight="14.4"/>
  <cols>
    <col min="1" max="1" width="33.5546875" style="166" customWidth="1"/>
    <col min="2" max="2" width="40" style="166" customWidth="1"/>
    <col min="3" max="4" width="41.5546875" style="166" bestFit="1" customWidth="1"/>
    <col min="5" max="16384" width="11.44140625" style="166"/>
  </cols>
  <sheetData>
    <row r="1" spans="1:5">
      <c r="A1" s="175" t="s">
        <v>192</v>
      </c>
    </row>
    <row r="2" spans="1:5">
      <c r="A2" s="175" t="s">
        <v>427</v>
      </c>
    </row>
    <row r="3" spans="1:5">
      <c r="A3" s="175" t="s">
        <v>362</v>
      </c>
    </row>
    <row r="4" spans="1:5">
      <c r="A4" s="178">
        <v>44728</v>
      </c>
    </row>
    <row r="6" spans="1:5">
      <c r="A6" s="211" t="s">
        <v>428</v>
      </c>
    </row>
    <row r="7" spans="1:5">
      <c r="A7" s="324" t="s">
        <v>406</v>
      </c>
      <c r="B7" s="325"/>
      <c r="C7" s="325"/>
      <c r="D7" s="325"/>
    </row>
    <row r="8" spans="1:5" ht="28.95" customHeight="1">
      <c r="A8" s="325"/>
      <c r="B8" s="325"/>
      <c r="C8" s="325"/>
      <c r="D8" s="325"/>
    </row>
    <row r="9" spans="1:5">
      <c r="A9" s="241" t="s">
        <v>405</v>
      </c>
    </row>
    <row r="10" spans="1:5" ht="14.25" customHeight="1">
      <c r="A10" s="326" t="s">
        <v>514</v>
      </c>
      <c r="B10" s="326"/>
      <c r="C10" s="326"/>
    </row>
    <row r="11" spans="1:5" ht="14.25" customHeight="1"/>
    <row r="12" spans="1:5">
      <c r="A12" s="180"/>
      <c r="B12" s="166" t="s">
        <v>206</v>
      </c>
      <c r="C12" s="297"/>
      <c r="D12" s="298"/>
      <c r="E12" s="298"/>
    </row>
    <row r="13" spans="1:5">
      <c r="A13" s="180"/>
    </row>
    <row r="14" spans="1:5">
      <c r="A14" s="240" t="s">
        <v>199</v>
      </c>
      <c r="B14" s="212" t="s">
        <v>207</v>
      </c>
      <c r="C14" s="212" t="s">
        <v>512</v>
      </c>
    </row>
    <row r="15" spans="1:5">
      <c r="A15" s="168"/>
      <c r="B15" s="169"/>
      <c r="C15" s="168"/>
    </row>
    <row r="16" spans="1:5">
      <c r="A16" s="170">
        <v>1</v>
      </c>
      <c r="B16" s="167" t="s">
        <v>363</v>
      </c>
      <c r="C16" s="171"/>
    </row>
    <row r="17" spans="1:4">
      <c r="A17" s="170">
        <v>2</v>
      </c>
      <c r="B17" s="167" t="s">
        <v>364</v>
      </c>
      <c r="C17" s="171"/>
    </row>
    <row r="18" spans="1:4">
      <c r="A18" s="170">
        <v>3</v>
      </c>
      <c r="B18" s="167" t="s">
        <v>365</v>
      </c>
      <c r="C18" s="171"/>
    </row>
    <row r="19" spans="1:4">
      <c r="A19" s="170">
        <v>4</v>
      </c>
      <c r="B19" s="167" t="s">
        <v>211</v>
      </c>
      <c r="C19" s="171"/>
    </row>
    <row r="20" spans="1:4">
      <c r="A20" s="170">
        <v>5</v>
      </c>
      <c r="B20" s="167" t="s">
        <v>190</v>
      </c>
      <c r="C20" s="171"/>
    </row>
    <row r="22" spans="1:4" ht="28.8">
      <c r="A22" s="240" t="s">
        <v>199</v>
      </c>
      <c r="B22" s="212" t="s">
        <v>207</v>
      </c>
      <c r="C22" s="302" t="s">
        <v>513</v>
      </c>
    </row>
    <row r="23" spans="1:4">
      <c r="A23" s="168"/>
      <c r="B23" s="169"/>
      <c r="C23" s="168"/>
    </row>
    <row r="24" spans="1:4">
      <c r="A24" s="170">
        <v>1</v>
      </c>
      <c r="B24" s="167" t="s">
        <v>363</v>
      </c>
      <c r="C24" s="171"/>
    </row>
    <row r="25" spans="1:4">
      <c r="A25" s="170">
        <v>2</v>
      </c>
      <c r="B25" s="167" t="s">
        <v>364</v>
      </c>
      <c r="C25" s="171"/>
    </row>
    <row r="26" spans="1:4">
      <c r="A26" s="170">
        <v>3</v>
      </c>
      <c r="B26" s="167" t="s">
        <v>365</v>
      </c>
      <c r="C26" s="171"/>
    </row>
    <row r="27" spans="1:4">
      <c r="A27" s="170">
        <v>4</v>
      </c>
      <c r="B27" s="167" t="s">
        <v>211</v>
      </c>
      <c r="C27" s="171"/>
    </row>
    <row r="28" spans="1:4">
      <c r="A28" s="170">
        <v>5</v>
      </c>
      <c r="B28" s="167" t="s">
        <v>190</v>
      </c>
      <c r="C28" s="171"/>
    </row>
    <row r="30" spans="1:4">
      <c r="A30" s="168" t="s">
        <v>216</v>
      </c>
      <c r="B30" s="168"/>
      <c r="C30" s="260"/>
    </row>
    <row r="31" spans="1:4">
      <c r="A31" s="296"/>
      <c r="B31" s="296"/>
      <c r="C31" s="300"/>
    </row>
    <row r="32" spans="1:4">
      <c r="C32" s="212" t="s">
        <v>208</v>
      </c>
      <c r="D32" s="299"/>
    </row>
    <row r="33" spans="1:4">
      <c r="A33" s="184" t="s">
        <v>420</v>
      </c>
      <c r="B33" s="168"/>
      <c r="C33" s="260"/>
      <c r="D33" s="300"/>
    </row>
    <row r="34" spans="1:4">
      <c r="A34" s="184" t="s">
        <v>214</v>
      </c>
      <c r="B34" s="168"/>
      <c r="C34" s="260"/>
      <c r="D34" s="300"/>
    </row>
    <row r="35" spans="1:4">
      <c r="A35" s="183" t="s">
        <v>215</v>
      </c>
      <c r="B35" s="168"/>
      <c r="C35" s="260"/>
      <c r="D35" s="300"/>
    </row>
    <row r="36" spans="1:4">
      <c r="A36" s="168" t="s">
        <v>503</v>
      </c>
      <c r="B36" s="168"/>
      <c r="C36" s="291"/>
      <c r="D36" s="301"/>
    </row>
    <row r="38" spans="1:4">
      <c r="A38" s="211" t="s">
        <v>277</v>
      </c>
    </row>
    <row r="40" spans="1:4">
      <c r="A40" s="267" t="s">
        <v>429</v>
      </c>
      <c r="B40"/>
      <c r="C40" s="268"/>
      <c r="D40" s="268"/>
    </row>
    <row r="41" spans="1:4">
      <c r="A41" s="267" t="s">
        <v>430</v>
      </c>
      <c r="B41"/>
      <c r="C41" s="268"/>
      <c r="D41" s="268"/>
    </row>
    <row r="42" spans="1:4">
      <c r="A42"/>
      <c r="B42"/>
      <c r="C42" s="268"/>
      <c r="D42" s="268"/>
    </row>
    <row r="43" spans="1:4">
      <c r="A43"/>
      <c r="B43"/>
      <c r="C43" s="268"/>
      <c r="D43" s="268"/>
    </row>
    <row r="44" spans="1:4">
      <c r="A44" s="269" t="s">
        <v>431</v>
      </c>
      <c r="B44" s="270" t="s">
        <v>507</v>
      </c>
      <c r="C44" s="271" t="s">
        <v>432</v>
      </c>
      <c r="D44" s="271" t="s">
        <v>433</v>
      </c>
    </row>
    <row r="45" spans="1:4">
      <c r="A45" s="272" t="s">
        <v>509</v>
      </c>
      <c r="B45" s="289">
        <v>475</v>
      </c>
      <c r="C45" s="273"/>
      <c r="D45" s="274">
        <f>B45*C45</f>
        <v>0</v>
      </c>
    </row>
    <row r="46" spans="1:4">
      <c r="A46"/>
      <c r="B46"/>
      <c r="C46" s="268"/>
      <c r="D46" s="268"/>
    </row>
    <row r="47" spans="1:4">
      <c r="A47" t="s">
        <v>506</v>
      </c>
      <c r="B47"/>
      <c r="C47" s="275"/>
      <c r="D47" s="276"/>
    </row>
  </sheetData>
  <sheetProtection algorithmName="SHA-512" hashValue="QdlPBtcGkciOaSj5Lv+fRuv1IXsWKR97wKMbfjCsWkuza2t+Vy6MU9DyvC0dkrrqAWsENfGlbl7yGdesnSnJ9w==" saltValue="QuKEQFuz70JdjE7IUFQ6/w==" spinCount="100000" sheet="1" objects="1" scenarios="1"/>
  <protectedRanges>
    <protectedRange sqref="C24:C28 C16:C20" name="Bereik1"/>
    <protectedRange sqref="C30:C31" name="Bereik2_1"/>
    <protectedRange sqref="C33:D34" name="Bereik2"/>
    <protectedRange sqref="C35:D35" name="Bereik2_2_1"/>
  </protectedRanges>
  <mergeCells count="2">
    <mergeCell ref="A7:D8"/>
    <mergeCell ref="A10:C10"/>
  </mergeCells>
  <pageMargins left="0.7" right="0.7" top="0.75" bottom="0.75" header="0.3" footer="0.3"/>
  <pageSetup paperSize="9" fitToWidth="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CL443"/>
  <sheetViews>
    <sheetView zoomScaleNormal="100" workbookViewId="0">
      <pane ySplit="7" topLeftCell="A8" activePane="bottomLeft" state="frozen"/>
      <selection pane="bottomLeft" activeCell="A5" sqref="A5"/>
    </sheetView>
  </sheetViews>
  <sheetFormatPr defaultColWidth="11.44140625" defaultRowHeight="14.4"/>
  <cols>
    <col min="1" max="1" width="50.88671875" style="175" bestFit="1" customWidth="1"/>
    <col min="2" max="2" width="13.33203125" style="175" bestFit="1" customWidth="1"/>
    <col min="3" max="3" width="28.109375" style="175" customWidth="1"/>
    <col min="4" max="4" width="16.33203125" style="175" customWidth="1"/>
    <col min="5" max="5" width="14" style="176" bestFit="1" customWidth="1"/>
    <col min="6" max="6" width="15.109375" style="176" bestFit="1" customWidth="1"/>
    <col min="7" max="7" width="13.44140625" style="175" bestFit="1" customWidth="1"/>
    <col min="8" max="9" width="8.5546875" style="176" customWidth="1"/>
    <col min="10" max="10" width="21.33203125" style="176" bestFit="1" customWidth="1"/>
    <col min="11" max="11" width="16.33203125" style="177" customWidth="1"/>
    <col min="12" max="12" width="12.6640625" style="177" bestFit="1" customWidth="1"/>
    <col min="13" max="16384" width="11.44140625" style="175"/>
  </cols>
  <sheetData>
    <row r="1" spans="1:12">
      <c r="A1" s="167" t="str">
        <f>'Invulblad normen'!A1</f>
        <v>Slachtofferhulp Nederland</v>
      </c>
    </row>
    <row r="2" spans="1:12">
      <c r="A2" s="175" t="str">
        <f>'Invulblad normen'!A2</f>
        <v xml:space="preserve">Aanbesteding schoonmaak </v>
      </c>
    </row>
    <row r="3" spans="1:12">
      <c r="A3" s="175" t="s">
        <v>193</v>
      </c>
    </row>
    <row r="4" spans="1:12">
      <c r="A4" s="178">
        <v>44728</v>
      </c>
    </row>
    <row r="5" spans="1:12">
      <c r="A5" s="178"/>
    </row>
    <row r="7" spans="1:12">
      <c r="A7" s="233" t="s">
        <v>194</v>
      </c>
      <c r="B7" s="233" t="s">
        <v>195</v>
      </c>
      <c r="C7" s="233" t="s">
        <v>196</v>
      </c>
      <c r="D7" s="233" t="s">
        <v>198</v>
      </c>
      <c r="E7" s="233" t="s">
        <v>197</v>
      </c>
      <c r="F7" s="233" t="s">
        <v>290</v>
      </c>
      <c r="G7" s="233" t="s">
        <v>199</v>
      </c>
      <c r="H7" s="233" t="s">
        <v>200</v>
      </c>
      <c r="I7" s="233" t="s">
        <v>510</v>
      </c>
      <c r="J7" s="233" t="s">
        <v>511</v>
      </c>
      <c r="K7" s="242" t="s">
        <v>201</v>
      </c>
      <c r="L7" s="243" t="s">
        <v>202</v>
      </c>
    </row>
    <row r="8" spans="1:12">
      <c r="A8" s="198" t="s">
        <v>291</v>
      </c>
      <c r="B8" s="173" t="s">
        <v>292</v>
      </c>
      <c r="C8" s="173" t="s">
        <v>293</v>
      </c>
      <c r="D8" s="173" t="s">
        <v>300</v>
      </c>
      <c r="E8" s="201">
        <v>13</v>
      </c>
      <c r="F8" s="173" t="s">
        <v>288</v>
      </c>
      <c r="G8" s="173">
        <v>3</v>
      </c>
      <c r="H8" s="199">
        <f>VLOOKUP(G8,'Invulblad normen'!$A$16:$C$20,3,FALSE)</f>
        <v>0</v>
      </c>
      <c r="I8" s="293">
        <v>1</v>
      </c>
      <c r="J8" s="295">
        <f>H8*I8</f>
        <v>0</v>
      </c>
      <c r="K8" s="200">
        <f>J8*E8</f>
        <v>0</v>
      </c>
      <c r="L8" s="200">
        <f>K8/156</f>
        <v>0</v>
      </c>
    </row>
    <row r="9" spans="1:12">
      <c r="A9" s="174"/>
      <c r="B9" s="173" t="s">
        <v>292</v>
      </c>
      <c r="C9" s="173" t="s">
        <v>294</v>
      </c>
      <c r="D9" s="173" t="s">
        <v>300</v>
      </c>
      <c r="E9" s="201">
        <v>9.75</v>
      </c>
      <c r="F9" s="173" t="s">
        <v>299</v>
      </c>
      <c r="G9" s="173">
        <v>5</v>
      </c>
      <c r="H9" s="199">
        <f>VLOOKUP(G9,'Invulblad normen'!$A$16:$C$20,3,FALSE)</f>
        <v>0</v>
      </c>
      <c r="I9" s="293">
        <v>1</v>
      </c>
      <c r="J9" s="295">
        <f t="shared" ref="J9:J72" si="0">H9*I9</f>
        <v>0</v>
      </c>
      <c r="K9" s="200">
        <f t="shared" ref="K9:K72" si="1">J9*E9</f>
        <v>0</v>
      </c>
      <c r="L9" s="200">
        <f>K9/156</f>
        <v>0</v>
      </c>
    </row>
    <row r="10" spans="1:12">
      <c r="A10" s="174"/>
      <c r="B10" s="173" t="s">
        <v>292</v>
      </c>
      <c r="C10" s="173" t="s">
        <v>294</v>
      </c>
      <c r="D10" s="173" t="s">
        <v>300</v>
      </c>
      <c r="E10" s="201">
        <v>9.75</v>
      </c>
      <c r="F10" s="173" t="s">
        <v>299</v>
      </c>
      <c r="G10" s="173">
        <v>5</v>
      </c>
      <c r="H10" s="199">
        <f>VLOOKUP(G10,'Invulblad normen'!$A$16:$C$20,3,FALSE)</f>
        <v>0</v>
      </c>
      <c r="I10" s="293">
        <v>1</v>
      </c>
      <c r="J10" s="295">
        <f t="shared" si="0"/>
        <v>0</v>
      </c>
      <c r="K10" s="200">
        <f t="shared" si="1"/>
        <v>0</v>
      </c>
      <c r="L10" s="200">
        <f t="shared" ref="L10:L73" si="2">K10/156</f>
        <v>0</v>
      </c>
    </row>
    <row r="11" spans="1:12">
      <c r="A11" s="174"/>
      <c r="B11" s="173" t="s">
        <v>292</v>
      </c>
      <c r="C11" s="173" t="s">
        <v>204</v>
      </c>
      <c r="D11" s="173" t="s">
        <v>287</v>
      </c>
      <c r="E11" s="201">
        <v>65</v>
      </c>
      <c r="F11" s="173" t="s">
        <v>289</v>
      </c>
      <c r="G11" s="173">
        <v>2</v>
      </c>
      <c r="H11" s="199">
        <f>VLOOKUP(G11,'Invulblad normen'!$A$16:$C$20,3,FALSE)</f>
        <v>0</v>
      </c>
      <c r="I11" s="293">
        <v>1</v>
      </c>
      <c r="J11" s="295">
        <f t="shared" si="0"/>
        <v>0</v>
      </c>
      <c r="K11" s="200">
        <f t="shared" si="1"/>
        <v>0</v>
      </c>
      <c r="L11" s="200">
        <f t="shared" si="2"/>
        <v>0</v>
      </c>
    </row>
    <row r="12" spans="1:12">
      <c r="A12" s="174"/>
      <c r="B12" s="173" t="s">
        <v>292</v>
      </c>
      <c r="C12" s="173" t="s">
        <v>285</v>
      </c>
      <c r="D12" s="173" t="s">
        <v>287</v>
      </c>
      <c r="E12" s="201">
        <v>19.5</v>
      </c>
      <c r="F12" s="173" t="s">
        <v>289</v>
      </c>
      <c r="G12" s="173">
        <v>1</v>
      </c>
      <c r="H12" s="199">
        <f>VLOOKUP(G12,'Invulblad normen'!$A$16:$C$20,3,FALSE)</f>
        <v>0</v>
      </c>
      <c r="I12" s="293">
        <v>1</v>
      </c>
      <c r="J12" s="295">
        <f t="shared" si="0"/>
        <v>0</v>
      </c>
      <c r="K12" s="200">
        <f t="shared" si="1"/>
        <v>0</v>
      </c>
      <c r="L12" s="200">
        <f t="shared" si="2"/>
        <v>0</v>
      </c>
    </row>
    <row r="13" spans="1:12">
      <c r="A13" s="174"/>
      <c r="B13" s="173" t="s">
        <v>292</v>
      </c>
      <c r="C13" s="173" t="s">
        <v>285</v>
      </c>
      <c r="D13" s="173" t="s">
        <v>287</v>
      </c>
      <c r="E13" s="201">
        <v>19.5</v>
      </c>
      <c r="F13" s="173" t="s">
        <v>289</v>
      </c>
      <c r="G13" s="173">
        <v>1</v>
      </c>
      <c r="H13" s="199">
        <f>VLOOKUP(G13,'Invulblad normen'!$A$16:$C$20,3,FALSE)</f>
        <v>0</v>
      </c>
      <c r="I13" s="293">
        <v>1</v>
      </c>
      <c r="J13" s="295">
        <f t="shared" si="0"/>
        <v>0</v>
      </c>
      <c r="K13" s="200">
        <f t="shared" si="1"/>
        <v>0</v>
      </c>
      <c r="L13" s="200">
        <f t="shared" si="2"/>
        <v>0</v>
      </c>
    </row>
    <row r="14" spans="1:12">
      <c r="A14" s="174"/>
      <c r="B14" s="173" t="s">
        <v>292</v>
      </c>
      <c r="C14" s="173" t="s">
        <v>295</v>
      </c>
      <c r="D14" s="173" t="s">
        <v>300</v>
      </c>
      <c r="E14" s="201">
        <v>26</v>
      </c>
      <c r="F14" s="173" t="s">
        <v>288</v>
      </c>
      <c r="G14" s="173">
        <v>3</v>
      </c>
      <c r="H14" s="199">
        <f>VLOOKUP(G14,'Invulblad normen'!$A$16:$C$20,3,FALSE)</f>
        <v>0</v>
      </c>
      <c r="I14" s="293">
        <v>1</v>
      </c>
      <c r="J14" s="295">
        <f t="shared" si="0"/>
        <v>0</v>
      </c>
      <c r="K14" s="200">
        <f t="shared" si="1"/>
        <v>0</v>
      </c>
      <c r="L14" s="200">
        <f t="shared" si="2"/>
        <v>0</v>
      </c>
    </row>
    <row r="15" spans="1:12">
      <c r="A15" s="174"/>
      <c r="B15" s="173" t="s">
        <v>292</v>
      </c>
      <c r="C15" s="173" t="s">
        <v>296</v>
      </c>
      <c r="D15" s="173" t="s">
        <v>300</v>
      </c>
      <c r="E15" s="201">
        <v>6.5</v>
      </c>
      <c r="F15" s="173" t="s">
        <v>299</v>
      </c>
      <c r="G15" s="173">
        <v>5</v>
      </c>
      <c r="H15" s="199">
        <f>VLOOKUP(G15,'Invulblad normen'!$A$16:$C$20,3,FALSE)</f>
        <v>0</v>
      </c>
      <c r="I15" s="293">
        <v>1</v>
      </c>
      <c r="J15" s="295">
        <f t="shared" si="0"/>
        <v>0</v>
      </c>
      <c r="K15" s="200">
        <f t="shared" si="1"/>
        <v>0</v>
      </c>
      <c r="L15" s="200">
        <f t="shared" si="2"/>
        <v>0</v>
      </c>
    </row>
    <row r="16" spans="1:12">
      <c r="A16" s="174"/>
      <c r="B16" s="173" t="s">
        <v>292</v>
      </c>
      <c r="C16" s="173" t="s">
        <v>203</v>
      </c>
      <c r="D16" s="173" t="s">
        <v>287</v>
      </c>
      <c r="E16" s="201">
        <v>9.1</v>
      </c>
      <c r="F16" s="173" t="s">
        <v>288</v>
      </c>
      <c r="G16" s="173">
        <v>3</v>
      </c>
      <c r="H16" s="199">
        <f>VLOOKUP(G16,'Invulblad normen'!$A$16:$C$20,3,FALSE)</f>
        <v>0</v>
      </c>
      <c r="I16" s="293">
        <v>1</v>
      </c>
      <c r="J16" s="295">
        <f t="shared" si="0"/>
        <v>0</v>
      </c>
      <c r="K16" s="200">
        <f t="shared" si="1"/>
        <v>0</v>
      </c>
      <c r="L16" s="200">
        <f t="shared" si="2"/>
        <v>0</v>
      </c>
    </row>
    <row r="17" spans="1:12">
      <c r="A17" s="174"/>
      <c r="B17" s="173" t="s">
        <v>292</v>
      </c>
      <c r="C17" s="173" t="s">
        <v>285</v>
      </c>
      <c r="D17" s="173" t="s">
        <v>287</v>
      </c>
      <c r="E17" s="201">
        <v>19.5</v>
      </c>
      <c r="F17" s="173" t="s">
        <v>289</v>
      </c>
      <c r="G17" s="173">
        <v>1</v>
      </c>
      <c r="H17" s="199">
        <f>VLOOKUP(G17,'Invulblad normen'!$A$16:$C$20,3,FALSE)</f>
        <v>0</v>
      </c>
      <c r="I17" s="293">
        <v>1</v>
      </c>
      <c r="J17" s="295">
        <f t="shared" si="0"/>
        <v>0</v>
      </c>
      <c r="K17" s="200">
        <f t="shared" si="1"/>
        <v>0</v>
      </c>
      <c r="L17" s="200">
        <f t="shared" si="2"/>
        <v>0</v>
      </c>
    </row>
    <row r="18" spans="1:12">
      <c r="A18" s="174"/>
      <c r="B18" s="173" t="s">
        <v>292</v>
      </c>
      <c r="C18" s="173" t="s">
        <v>285</v>
      </c>
      <c r="D18" s="173" t="s">
        <v>287</v>
      </c>
      <c r="E18" s="201">
        <v>19.5</v>
      </c>
      <c r="F18" s="173" t="s">
        <v>289</v>
      </c>
      <c r="G18" s="173">
        <v>1</v>
      </c>
      <c r="H18" s="199">
        <f>VLOOKUP(G18,'Invulblad normen'!$A$16:$C$20,3,FALSE)</f>
        <v>0</v>
      </c>
      <c r="I18" s="293">
        <v>1</v>
      </c>
      <c r="J18" s="295">
        <f t="shared" si="0"/>
        <v>0</v>
      </c>
      <c r="K18" s="200">
        <f t="shared" si="1"/>
        <v>0</v>
      </c>
      <c r="L18" s="200">
        <f t="shared" si="2"/>
        <v>0</v>
      </c>
    </row>
    <row r="19" spans="1:12">
      <c r="A19" s="174"/>
      <c r="B19" s="173" t="s">
        <v>292</v>
      </c>
      <c r="C19" s="173" t="s">
        <v>285</v>
      </c>
      <c r="D19" s="173" t="s">
        <v>287</v>
      </c>
      <c r="E19" s="201">
        <v>16.899999999999999</v>
      </c>
      <c r="F19" s="173" t="s">
        <v>289</v>
      </c>
      <c r="G19" s="173">
        <v>1</v>
      </c>
      <c r="H19" s="199">
        <f>VLOOKUP(G19,'Invulblad normen'!$A$16:$C$20,3,FALSE)</f>
        <v>0</v>
      </c>
      <c r="I19" s="293">
        <v>1</v>
      </c>
      <c r="J19" s="295">
        <f t="shared" si="0"/>
        <v>0</v>
      </c>
      <c r="K19" s="200">
        <f t="shared" si="1"/>
        <v>0</v>
      </c>
      <c r="L19" s="200">
        <f t="shared" si="2"/>
        <v>0</v>
      </c>
    </row>
    <row r="20" spans="1:12">
      <c r="A20" s="174"/>
      <c r="B20" s="173" t="s">
        <v>292</v>
      </c>
      <c r="C20" s="173" t="s">
        <v>284</v>
      </c>
      <c r="D20" s="173" t="s">
        <v>300</v>
      </c>
      <c r="E20" s="201">
        <v>6.5</v>
      </c>
      <c r="F20" s="173" t="s">
        <v>288</v>
      </c>
      <c r="G20" s="173">
        <v>4</v>
      </c>
      <c r="H20" s="199">
        <f>VLOOKUP(G20,'Invulblad normen'!$A$16:$C$20,3,FALSE)</f>
        <v>0</v>
      </c>
      <c r="I20" s="293">
        <v>1</v>
      </c>
      <c r="J20" s="295">
        <f t="shared" si="0"/>
        <v>0</v>
      </c>
      <c r="K20" s="200">
        <f t="shared" si="1"/>
        <v>0</v>
      </c>
      <c r="L20" s="200">
        <f t="shared" si="2"/>
        <v>0</v>
      </c>
    </row>
    <row r="21" spans="1:12">
      <c r="A21" s="174"/>
      <c r="B21" s="173" t="s">
        <v>292</v>
      </c>
      <c r="C21" s="173" t="s">
        <v>285</v>
      </c>
      <c r="D21" s="173" t="s">
        <v>287</v>
      </c>
      <c r="E21" s="201">
        <v>26</v>
      </c>
      <c r="F21" s="173" t="s">
        <v>289</v>
      </c>
      <c r="G21" s="173">
        <v>1</v>
      </c>
      <c r="H21" s="199">
        <f>VLOOKUP(G21,'Invulblad normen'!$A$16:$C$20,3,FALSE)</f>
        <v>0</v>
      </c>
      <c r="I21" s="293">
        <v>1</v>
      </c>
      <c r="J21" s="295">
        <f t="shared" si="0"/>
        <v>0</v>
      </c>
      <c r="K21" s="200">
        <f t="shared" si="1"/>
        <v>0</v>
      </c>
      <c r="L21" s="200">
        <f t="shared" si="2"/>
        <v>0</v>
      </c>
    </row>
    <row r="22" spans="1:12">
      <c r="A22" s="174"/>
      <c r="B22" s="173" t="s">
        <v>292</v>
      </c>
      <c r="C22" s="173" t="s">
        <v>285</v>
      </c>
      <c r="D22" s="173" t="s">
        <v>287</v>
      </c>
      <c r="E22" s="201">
        <v>39</v>
      </c>
      <c r="F22" s="173" t="s">
        <v>289</v>
      </c>
      <c r="G22" s="173">
        <v>1</v>
      </c>
      <c r="H22" s="199">
        <f>VLOOKUP(G22,'Invulblad normen'!$A$16:$C$20,3,FALSE)</f>
        <v>0</v>
      </c>
      <c r="I22" s="293">
        <v>1</v>
      </c>
      <c r="J22" s="295">
        <f t="shared" si="0"/>
        <v>0</v>
      </c>
      <c r="K22" s="200">
        <f t="shared" si="1"/>
        <v>0</v>
      </c>
      <c r="L22" s="200">
        <f t="shared" si="2"/>
        <v>0</v>
      </c>
    </row>
    <row r="23" spans="1:12">
      <c r="A23" s="174"/>
      <c r="B23" s="173" t="s">
        <v>292</v>
      </c>
      <c r="C23" s="173" t="s">
        <v>285</v>
      </c>
      <c r="D23" s="173" t="s">
        <v>287</v>
      </c>
      <c r="E23" s="201">
        <v>19.5</v>
      </c>
      <c r="F23" s="173" t="s">
        <v>289</v>
      </c>
      <c r="G23" s="173">
        <v>1</v>
      </c>
      <c r="H23" s="199">
        <f>VLOOKUP(G23,'Invulblad normen'!$A$16:$C$20,3,FALSE)</f>
        <v>0</v>
      </c>
      <c r="I23" s="293">
        <v>1</v>
      </c>
      <c r="J23" s="295">
        <f t="shared" si="0"/>
        <v>0</v>
      </c>
      <c r="K23" s="200">
        <f t="shared" si="1"/>
        <v>0</v>
      </c>
      <c r="L23" s="200">
        <f t="shared" si="2"/>
        <v>0</v>
      </c>
    </row>
    <row r="24" spans="1:12">
      <c r="A24" s="174"/>
      <c r="B24" s="173" t="s">
        <v>292</v>
      </c>
      <c r="C24" s="173" t="s">
        <v>285</v>
      </c>
      <c r="D24" s="173" t="s">
        <v>287</v>
      </c>
      <c r="E24" s="201">
        <v>12.5</v>
      </c>
      <c r="F24" s="173" t="s">
        <v>289</v>
      </c>
      <c r="G24" s="173">
        <v>1</v>
      </c>
      <c r="H24" s="199">
        <f>VLOOKUP(G24,'Invulblad normen'!$A$16:$C$20,3,FALSE)</f>
        <v>0</v>
      </c>
      <c r="I24" s="293">
        <v>1</v>
      </c>
      <c r="J24" s="295">
        <f t="shared" si="0"/>
        <v>0</v>
      </c>
      <c r="K24" s="200">
        <f t="shared" si="1"/>
        <v>0</v>
      </c>
      <c r="L24" s="200">
        <f t="shared" si="2"/>
        <v>0</v>
      </c>
    </row>
    <row r="25" spans="1:12">
      <c r="A25" s="174"/>
      <c r="B25" s="173" t="s">
        <v>292</v>
      </c>
      <c r="C25" s="173" t="s">
        <v>297</v>
      </c>
      <c r="D25" s="173" t="s">
        <v>287</v>
      </c>
      <c r="E25" s="201">
        <v>39</v>
      </c>
      <c r="F25" s="173" t="s">
        <v>289</v>
      </c>
      <c r="G25" s="173">
        <v>1</v>
      </c>
      <c r="H25" s="199">
        <f>VLOOKUP(G25,'Invulblad normen'!$A$16:$C$20,3,FALSE)</f>
        <v>0</v>
      </c>
      <c r="I25" s="293">
        <v>1</v>
      </c>
      <c r="J25" s="295">
        <f t="shared" si="0"/>
        <v>0</v>
      </c>
      <c r="K25" s="200">
        <f t="shared" si="1"/>
        <v>0</v>
      </c>
      <c r="L25" s="200">
        <f t="shared" si="2"/>
        <v>0</v>
      </c>
    </row>
    <row r="26" spans="1:12">
      <c r="A26" s="174"/>
      <c r="B26" s="173" t="s">
        <v>292</v>
      </c>
      <c r="C26" s="173" t="s">
        <v>298</v>
      </c>
      <c r="D26" s="173" t="s">
        <v>287</v>
      </c>
      <c r="E26" s="201">
        <v>117</v>
      </c>
      <c r="F26" s="173" t="s">
        <v>289</v>
      </c>
      <c r="G26" s="173">
        <v>2</v>
      </c>
      <c r="H26" s="199">
        <f>VLOOKUP(G26,'Invulblad normen'!$A$16:$C$20,3,FALSE)</f>
        <v>0</v>
      </c>
      <c r="I26" s="293">
        <v>1</v>
      </c>
      <c r="J26" s="295">
        <f t="shared" si="0"/>
        <v>0</v>
      </c>
      <c r="K26" s="200">
        <f t="shared" si="1"/>
        <v>0</v>
      </c>
      <c r="L26" s="200">
        <f t="shared" si="2"/>
        <v>0</v>
      </c>
    </row>
    <row r="27" spans="1:12">
      <c r="A27" s="197" t="s">
        <v>301</v>
      </c>
      <c r="B27" s="174" t="s">
        <v>292</v>
      </c>
      <c r="C27" s="174" t="s">
        <v>285</v>
      </c>
      <c r="D27" s="174" t="s">
        <v>287</v>
      </c>
      <c r="E27" s="202">
        <v>55</v>
      </c>
      <c r="F27" s="174" t="s">
        <v>289</v>
      </c>
      <c r="G27" s="174">
        <v>1</v>
      </c>
      <c r="H27" s="206">
        <f>VLOOKUP(G27,'Invulblad normen'!$A$16:$C$20,3,FALSE)</f>
        <v>0</v>
      </c>
      <c r="I27" s="293">
        <v>1</v>
      </c>
      <c r="J27" s="295">
        <f t="shared" si="0"/>
        <v>0</v>
      </c>
      <c r="K27" s="200">
        <f t="shared" si="1"/>
        <v>0</v>
      </c>
      <c r="L27" s="200">
        <f t="shared" si="2"/>
        <v>0</v>
      </c>
    </row>
    <row r="28" spans="1:12">
      <c r="A28" s="174"/>
      <c r="B28" s="174" t="s">
        <v>292</v>
      </c>
      <c r="C28" s="174" t="s">
        <v>204</v>
      </c>
      <c r="D28" s="174" t="s">
        <v>287</v>
      </c>
      <c r="E28" s="202">
        <v>50</v>
      </c>
      <c r="F28" s="174" t="s">
        <v>289</v>
      </c>
      <c r="G28" s="174">
        <v>2</v>
      </c>
      <c r="H28" s="199">
        <f>VLOOKUP(G28,'Invulblad normen'!$A$16:$C$20,3,FALSE)</f>
        <v>0</v>
      </c>
      <c r="I28" s="293">
        <v>1</v>
      </c>
      <c r="J28" s="295">
        <f t="shared" si="0"/>
        <v>0</v>
      </c>
      <c r="K28" s="200">
        <f t="shared" si="1"/>
        <v>0</v>
      </c>
      <c r="L28" s="200">
        <f t="shared" si="2"/>
        <v>0</v>
      </c>
    </row>
    <row r="29" spans="1:12">
      <c r="A29" s="174"/>
      <c r="B29" s="174" t="s">
        <v>292</v>
      </c>
      <c r="C29" s="174" t="s">
        <v>284</v>
      </c>
      <c r="D29" s="174" t="s">
        <v>300</v>
      </c>
      <c r="E29" s="202">
        <v>38</v>
      </c>
      <c r="F29" s="174" t="s">
        <v>288</v>
      </c>
      <c r="G29" s="174">
        <v>4</v>
      </c>
      <c r="H29" s="199">
        <f>VLOOKUP(G29,'Invulblad normen'!$A$16:$C$20,3,FALSE)</f>
        <v>0</v>
      </c>
      <c r="I29" s="293">
        <v>1</v>
      </c>
      <c r="J29" s="295">
        <f t="shared" si="0"/>
        <v>0</v>
      </c>
      <c r="K29" s="200">
        <f t="shared" si="1"/>
        <v>0</v>
      </c>
      <c r="L29" s="200">
        <f t="shared" si="2"/>
        <v>0</v>
      </c>
    </row>
    <row r="30" spans="1:12">
      <c r="A30" s="174"/>
      <c r="B30" s="174" t="s">
        <v>292</v>
      </c>
      <c r="C30" s="174" t="s">
        <v>285</v>
      </c>
      <c r="D30" s="174" t="s">
        <v>287</v>
      </c>
      <c r="E30" s="202">
        <v>23</v>
      </c>
      <c r="F30" s="174" t="s">
        <v>289</v>
      </c>
      <c r="G30" s="174">
        <v>1</v>
      </c>
      <c r="H30" s="199">
        <f>VLOOKUP(G30,'Invulblad normen'!$A$16:$C$20,3,FALSE)</f>
        <v>0</v>
      </c>
      <c r="I30" s="293">
        <v>1</v>
      </c>
      <c r="J30" s="295">
        <f t="shared" si="0"/>
        <v>0</v>
      </c>
      <c r="K30" s="200">
        <f t="shared" si="1"/>
        <v>0</v>
      </c>
      <c r="L30" s="200">
        <f t="shared" si="2"/>
        <v>0</v>
      </c>
    </row>
    <row r="31" spans="1:12">
      <c r="A31" s="174"/>
      <c r="B31" s="174" t="s">
        <v>292</v>
      </c>
      <c r="C31" s="174" t="s">
        <v>285</v>
      </c>
      <c r="D31" s="174" t="s">
        <v>287</v>
      </c>
      <c r="E31" s="202">
        <v>30</v>
      </c>
      <c r="F31" s="174" t="s">
        <v>289</v>
      </c>
      <c r="G31" s="174">
        <v>1</v>
      </c>
      <c r="H31" s="199">
        <f>VLOOKUP(G31,'Invulblad normen'!$A$16:$C$20,3,FALSE)</f>
        <v>0</v>
      </c>
      <c r="I31" s="293">
        <v>1</v>
      </c>
      <c r="J31" s="295">
        <f t="shared" si="0"/>
        <v>0</v>
      </c>
      <c r="K31" s="200">
        <f t="shared" si="1"/>
        <v>0</v>
      </c>
      <c r="L31" s="200">
        <f t="shared" si="2"/>
        <v>0</v>
      </c>
    </row>
    <row r="32" spans="1:12">
      <c r="A32" s="174"/>
      <c r="B32" s="174" t="s">
        <v>292</v>
      </c>
      <c r="C32" s="174" t="s">
        <v>205</v>
      </c>
      <c r="D32" s="174" t="s">
        <v>287</v>
      </c>
      <c r="E32" s="202">
        <v>12</v>
      </c>
      <c r="F32" s="174" t="s">
        <v>289</v>
      </c>
      <c r="G32" s="174">
        <v>2</v>
      </c>
      <c r="H32" s="199">
        <f>VLOOKUP(G32,'Invulblad normen'!$A$16:$C$20,3,FALSE)</f>
        <v>0</v>
      </c>
      <c r="I32" s="293">
        <v>1</v>
      </c>
      <c r="J32" s="295">
        <f t="shared" si="0"/>
        <v>0</v>
      </c>
      <c r="K32" s="200">
        <f t="shared" si="1"/>
        <v>0</v>
      </c>
      <c r="L32" s="200">
        <f t="shared" si="2"/>
        <v>0</v>
      </c>
    </row>
    <row r="33" spans="1:12">
      <c r="A33" s="174"/>
      <c r="B33" s="174" t="s">
        <v>292</v>
      </c>
      <c r="C33" s="174" t="s">
        <v>205</v>
      </c>
      <c r="D33" s="174" t="s">
        <v>287</v>
      </c>
      <c r="E33" s="202">
        <v>12.8</v>
      </c>
      <c r="F33" s="174" t="s">
        <v>289</v>
      </c>
      <c r="G33" s="174">
        <v>2</v>
      </c>
      <c r="H33" s="199">
        <f>VLOOKUP(G33,'Invulblad normen'!$A$16:$C$20,3,FALSE)</f>
        <v>0</v>
      </c>
      <c r="I33" s="293">
        <v>1</v>
      </c>
      <c r="J33" s="295">
        <f t="shared" si="0"/>
        <v>0</v>
      </c>
      <c r="K33" s="200">
        <f t="shared" si="1"/>
        <v>0</v>
      </c>
      <c r="L33" s="200">
        <f t="shared" si="2"/>
        <v>0</v>
      </c>
    </row>
    <row r="34" spans="1:12">
      <c r="A34" s="174"/>
      <c r="B34" s="174" t="s">
        <v>292</v>
      </c>
      <c r="C34" s="174" t="s">
        <v>205</v>
      </c>
      <c r="D34" s="174" t="s">
        <v>287</v>
      </c>
      <c r="E34" s="202">
        <v>12</v>
      </c>
      <c r="F34" s="174" t="s">
        <v>289</v>
      </c>
      <c r="G34" s="174">
        <v>2</v>
      </c>
      <c r="H34" s="199">
        <f>VLOOKUP(G34,'Invulblad normen'!$A$16:$C$20,3,FALSE)</f>
        <v>0</v>
      </c>
      <c r="I34" s="293">
        <v>1</v>
      </c>
      <c r="J34" s="295">
        <f t="shared" si="0"/>
        <v>0</v>
      </c>
      <c r="K34" s="200">
        <f t="shared" si="1"/>
        <v>0</v>
      </c>
      <c r="L34" s="200">
        <f t="shared" si="2"/>
        <v>0</v>
      </c>
    </row>
    <row r="35" spans="1:12">
      <c r="A35" s="174"/>
      <c r="B35" s="174" t="s">
        <v>292</v>
      </c>
      <c r="C35" s="174" t="s">
        <v>294</v>
      </c>
      <c r="D35" s="174" t="s">
        <v>212</v>
      </c>
      <c r="E35" s="202">
        <v>6.75</v>
      </c>
      <c r="F35" s="174" t="s">
        <v>299</v>
      </c>
      <c r="G35" s="174">
        <v>5</v>
      </c>
      <c r="H35" s="199">
        <f>VLOOKUP(G35,'Invulblad normen'!$A$16:$C$20,3,FALSE)</f>
        <v>0</v>
      </c>
      <c r="I35" s="293">
        <v>1</v>
      </c>
      <c r="J35" s="295">
        <f t="shared" si="0"/>
        <v>0</v>
      </c>
      <c r="K35" s="200">
        <f t="shared" si="1"/>
        <v>0</v>
      </c>
      <c r="L35" s="200">
        <f t="shared" si="2"/>
        <v>0</v>
      </c>
    </row>
    <row r="36" spans="1:12">
      <c r="A36" s="174"/>
      <c r="B36" s="174" t="s">
        <v>292</v>
      </c>
      <c r="C36" s="174" t="s">
        <v>203</v>
      </c>
      <c r="D36" s="174" t="s">
        <v>300</v>
      </c>
      <c r="E36" s="202">
        <v>28.5</v>
      </c>
      <c r="F36" s="174" t="s">
        <v>288</v>
      </c>
      <c r="G36" s="174">
        <v>3</v>
      </c>
      <c r="H36" s="199">
        <f>VLOOKUP(G36,'Invulblad normen'!$A$16:$C$20,3,FALSE)</f>
        <v>0</v>
      </c>
      <c r="I36" s="293">
        <v>1</v>
      </c>
      <c r="J36" s="295">
        <f t="shared" si="0"/>
        <v>0</v>
      </c>
      <c r="K36" s="200">
        <f t="shared" si="1"/>
        <v>0</v>
      </c>
      <c r="L36" s="200">
        <f t="shared" si="2"/>
        <v>0</v>
      </c>
    </row>
    <row r="37" spans="1:12">
      <c r="A37" s="174"/>
      <c r="B37" s="174" t="s">
        <v>292</v>
      </c>
      <c r="C37" s="174" t="s">
        <v>302</v>
      </c>
      <c r="D37" s="174" t="s">
        <v>287</v>
      </c>
      <c r="E37" s="202">
        <v>13.5</v>
      </c>
      <c r="F37" s="174" t="s">
        <v>288</v>
      </c>
      <c r="G37" s="174">
        <v>3</v>
      </c>
      <c r="H37" s="199">
        <f>VLOOKUP(G37,'Invulblad normen'!$A$16:$C$20,3,FALSE)</f>
        <v>0</v>
      </c>
      <c r="I37" s="293">
        <v>1</v>
      </c>
      <c r="J37" s="295">
        <f t="shared" si="0"/>
        <v>0</v>
      </c>
      <c r="K37" s="200">
        <f t="shared" si="1"/>
        <v>0</v>
      </c>
      <c r="L37" s="200">
        <f t="shared" si="2"/>
        <v>0</v>
      </c>
    </row>
    <row r="38" spans="1:12">
      <c r="A38" s="197" t="s">
        <v>303</v>
      </c>
      <c r="B38" s="174" t="s">
        <v>292</v>
      </c>
      <c r="C38" s="174" t="s">
        <v>204</v>
      </c>
      <c r="D38" s="174" t="s">
        <v>287</v>
      </c>
      <c r="E38" s="202">
        <v>47</v>
      </c>
      <c r="F38" s="174" t="s">
        <v>289</v>
      </c>
      <c r="G38" s="174">
        <v>2</v>
      </c>
      <c r="H38" s="206">
        <f>VLOOKUP(G38,'Invulblad normen'!$A$16:$C$20,3,FALSE)</f>
        <v>0</v>
      </c>
      <c r="I38" s="293">
        <v>1</v>
      </c>
      <c r="J38" s="295">
        <f t="shared" si="0"/>
        <v>0</v>
      </c>
      <c r="K38" s="200">
        <f t="shared" si="1"/>
        <v>0</v>
      </c>
      <c r="L38" s="200">
        <f t="shared" si="2"/>
        <v>0</v>
      </c>
    </row>
    <row r="39" spans="1:12">
      <c r="A39" s="174"/>
      <c r="B39" s="174" t="s">
        <v>292</v>
      </c>
      <c r="C39" s="174" t="s">
        <v>285</v>
      </c>
      <c r="D39" s="174" t="s">
        <v>287</v>
      </c>
      <c r="E39" s="202">
        <v>11.5</v>
      </c>
      <c r="F39" s="174" t="s">
        <v>289</v>
      </c>
      <c r="G39" s="174">
        <v>1</v>
      </c>
      <c r="H39" s="199">
        <f>VLOOKUP(G39,'Invulblad normen'!$A$16:$C$20,3,FALSE)</f>
        <v>0</v>
      </c>
      <c r="I39" s="293">
        <v>1</v>
      </c>
      <c r="J39" s="295">
        <f t="shared" si="0"/>
        <v>0</v>
      </c>
      <c r="K39" s="200">
        <f t="shared" si="1"/>
        <v>0</v>
      </c>
      <c r="L39" s="200">
        <f t="shared" si="2"/>
        <v>0</v>
      </c>
    </row>
    <row r="40" spans="1:12">
      <c r="A40" s="174"/>
      <c r="B40" s="174" t="s">
        <v>292</v>
      </c>
      <c r="C40" s="174" t="s">
        <v>285</v>
      </c>
      <c r="D40" s="174" t="s">
        <v>287</v>
      </c>
      <c r="E40" s="202">
        <v>50</v>
      </c>
      <c r="F40" s="174" t="s">
        <v>289</v>
      </c>
      <c r="G40" s="174">
        <v>1</v>
      </c>
      <c r="H40" s="199">
        <f>VLOOKUP(G40,'Invulblad normen'!$A$16:$C$20,3,FALSE)</f>
        <v>0</v>
      </c>
      <c r="I40" s="293">
        <v>1</v>
      </c>
      <c r="J40" s="295">
        <f t="shared" si="0"/>
        <v>0</v>
      </c>
      <c r="K40" s="200">
        <f t="shared" si="1"/>
        <v>0</v>
      </c>
      <c r="L40" s="200">
        <f t="shared" si="2"/>
        <v>0</v>
      </c>
    </row>
    <row r="41" spans="1:12">
      <c r="A41" s="174"/>
      <c r="B41" s="174" t="s">
        <v>292</v>
      </c>
      <c r="C41" s="174" t="s">
        <v>294</v>
      </c>
      <c r="D41" s="174" t="s">
        <v>212</v>
      </c>
      <c r="E41" s="202">
        <v>8.82</v>
      </c>
      <c r="F41" s="174" t="s">
        <v>299</v>
      </c>
      <c r="G41" s="174">
        <v>5</v>
      </c>
      <c r="H41" s="199">
        <f>VLOOKUP(G41,'Invulblad normen'!$A$16:$C$20,3,FALSE)</f>
        <v>0</v>
      </c>
      <c r="I41" s="293">
        <v>1</v>
      </c>
      <c r="J41" s="295">
        <f t="shared" si="0"/>
        <v>0</v>
      </c>
      <c r="K41" s="200">
        <f t="shared" si="1"/>
        <v>0</v>
      </c>
      <c r="L41" s="200">
        <f t="shared" si="2"/>
        <v>0</v>
      </c>
    </row>
    <row r="42" spans="1:12">
      <c r="A42" s="174"/>
      <c r="B42" s="174" t="s">
        <v>292</v>
      </c>
      <c r="C42" s="174" t="s">
        <v>295</v>
      </c>
      <c r="D42" s="174" t="s">
        <v>287</v>
      </c>
      <c r="E42" s="202">
        <v>17.12</v>
      </c>
      <c r="F42" s="174" t="s">
        <v>288</v>
      </c>
      <c r="G42" s="174">
        <v>3</v>
      </c>
      <c r="H42" s="199">
        <f>VLOOKUP(G42,'Invulblad normen'!$A$16:$C$20,3,FALSE)</f>
        <v>0</v>
      </c>
      <c r="I42" s="293">
        <v>1</v>
      </c>
      <c r="J42" s="295">
        <f t="shared" si="0"/>
        <v>0</v>
      </c>
      <c r="K42" s="200">
        <f t="shared" si="1"/>
        <v>0</v>
      </c>
      <c r="L42" s="200">
        <f t="shared" si="2"/>
        <v>0</v>
      </c>
    </row>
    <row r="43" spans="1:12">
      <c r="A43" s="174"/>
      <c r="B43" s="174" t="s">
        <v>292</v>
      </c>
      <c r="C43" s="174" t="s">
        <v>205</v>
      </c>
      <c r="D43" s="174" t="s">
        <v>287</v>
      </c>
      <c r="E43" s="202">
        <v>12</v>
      </c>
      <c r="F43" s="174" t="s">
        <v>289</v>
      </c>
      <c r="G43" s="174">
        <v>2</v>
      </c>
      <c r="H43" s="199">
        <f>VLOOKUP(G43,'Invulblad normen'!$A$16:$C$20,3,FALSE)</f>
        <v>0</v>
      </c>
      <c r="I43" s="293">
        <v>1</v>
      </c>
      <c r="J43" s="295">
        <f t="shared" si="0"/>
        <v>0</v>
      </c>
      <c r="K43" s="200">
        <f t="shared" si="1"/>
        <v>0</v>
      </c>
      <c r="L43" s="200">
        <f t="shared" si="2"/>
        <v>0</v>
      </c>
    </row>
    <row r="44" spans="1:12">
      <c r="A44" s="174"/>
      <c r="B44" s="174" t="s">
        <v>292</v>
      </c>
      <c r="C44" s="174" t="s">
        <v>205</v>
      </c>
      <c r="D44" s="174" t="s">
        <v>287</v>
      </c>
      <c r="E44" s="202">
        <v>12</v>
      </c>
      <c r="F44" s="174" t="s">
        <v>289</v>
      </c>
      <c r="G44" s="174">
        <v>2</v>
      </c>
      <c r="H44" s="199">
        <f>VLOOKUP(G44,'Invulblad normen'!$A$16:$C$20,3,FALSE)</f>
        <v>0</v>
      </c>
      <c r="I44" s="293">
        <v>1</v>
      </c>
      <c r="J44" s="295">
        <f t="shared" si="0"/>
        <v>0</v>
      </c>
      <c r="K44" s="200">
        <f t="shared" si="1"/>
        <v>0</v>
      </c>
      <c r="L44" s="200">
        <f t="shared" si="2"/>
        <v>0</v>
      </c>
    </row>
    <row r="45" spans="1:12">
      <c r="A45" s="174"/>
      <c r="B45" s="174" t="s">
        <v>292</v>
      </c>
      <c r="C45" s="174" t="s">
        <v>205</v>
      </c>
      <c r="D45" s="174" t="s">
        <v>287</v>
      </c>
      <c r="E45" s="202">
        <v>11.5</v>
      </c>
      <c r="F45" s="174" t="s">
        <v>289</v>
      </c>
      <c r="G45" s="174">
        <v>2</v>
      </c>
      <c r="H45" s="199">
        <f>VLOOKUP(G45,'Invulblad normen'!$A$16:$C$20,3,FALSE)</f>
        <v>0</v>
      </c>
      <c r="I45" s="293">
        <v>1</v>
      </c>
      <c r="J45" s="295">
        <f t="shared" si="0"/>
        <v>0</v>
      </c>
      <c r="K45" s="200">
        <f t="shared" si="1"/>
        <v>0</v>
      </c>
      <c r="L45" s="200">
        <f t="shared" si="2"/>
        <v>0</v>
      </c>
    </row>
    <row r="46" spans="1:12">
      <c r="A46" s="174"/>
      <c r="B46" s="174" t="s">
        <v>292</v>
      </c>
      <c r="C46" s="174" t="s">
        <v>284</v>
      </c>
      <c r="D46" s="174" t="s">
        <v>300</v>
      </c>
      <c r="E46" s="202">
        <v>38</v>
      </c>
      <c r="F46" s="174" t="s">
        <v>288</v>
      </c>
      <c r="G46" s="174">
        <v>4</v>
      </c>
      <c r="H46" s="199">
        <f>VLOOKUP(G46,'Invulblad normen'!$A$16:$C$20,3,FALSE)</f>
        <v>0</v>
      </c>
      <c r="I46" s="293">
        <v>1</v>
      </c>
      <c r="J46" s="295">
        <f t="shared" si="0"/>
        <v>0</v>
      </c>
      <c r="K46" s="200">
        <f t="shared" si="1"/>
        <v>0</v>
      </c>
      <c r="L46" s="200">
        <f t="shared" si="2"/>
        <v>0</v>
      </c>
    </row>
    <row r="47" spans="1:12">
      <c r="A47" s="174"/>
      <c r="B47" s="174" t="s">
        <v>292</v>
      </c>
      <c r="C47" s="174" t="s">
        <v>285</v>
      </c>
      <c r="D47" s="174" t="s">
        <v>287</v>
      </c>
      <c r="E47" s="202">
        <v>37</v>
      </c>
      <c r="F47" s="174" t="s">
        <v>289</v>
      </c>
      <c r="G47" s="174">
        <v>1</v>
      </c>
      <c r="H47" s="199">
        <f>VLOOKUP(G47,'Invulblad normen'!$A$16:$C$20,3,FALSE)</f>
        <v>0</v>
      </c>
      <c r="I47" s="293">
        <v>1</v>
      </c>
      <c r="J47" s="295">
        <f t="shared" si="0"/>
        <v>0</v>
      </c>
      <c r="K47" s="200">
        <f t="shared" si="1"/>
        <v>0</v>
      </c>
      <c r="L47" s="200">
        <f t="shared" si="2"/>
        <v>0</v>
      </c>
    </row>
    <row r="48" spans="1:12">
      <c r="A48" s="174"/>
      <c r="B48" s="174" t="s">
        <v>292</v>
      </c>
      <c r="C48" s="174" t="s">
        <v>285</v>
      </c>
      <c r="D48" s="174" t="s">
        <v>287</v>
      </c>
      <c r="E48" s="202">
        <v>17.5</v>
      </c>
      <c r="F48" s="174" t="s">
        <v>289</v>
      </c>
      <c r="G48" s="174">
        <v>1</v>
      </c>
      <c r="H48" s="199">
        <f>VLOOKUP(G48,'Invulblad normen'!$A$16:$C$20,3,FALSE)</f>
        <v>0</v>
      </c>
      <c r="I48" s="293">
        <v>1</v>
      </c>
      <c r="J48" s="295">
        <f t="shared" si="0"/>
        <v>0</v>
      </c>
      <c r="K48" s="200">
        <f t="shared" si="1"/>
        <v>0</v>
      </c>
      <c r="L48" s="200">
        <f t="shared" si="2"/>
        <v>0</v>
      </c>
    </row>
    <row r="49" spans="1:90">
      <c r="A49" s="174"/>
      <c r="B49" s="174" t="s">
        <v>292</v>
      </c>
      <c r="C49" s="174" t="s">
        <v>286</v>
      </c>
      <c r="D49" s="174" t="s">
        <v>287</v>
      </c>
      <c r="E49" s="202">
        <v>71.599999999999994</v>
      </c>
      <c r="F49" s="174" t="s">
        <v>289</v>
      </c>
      <c r="G49" s="174">
        <v>1</v>
      </c>
      <c r="H49" s="199">
        <f>VLOOKUP(G49,'Invulblad normen'!$A$16:$C$20,3,FALSE)</f>
        <v>0</v>
      </c>
      <c r="I49" s="293">
        <v>1</v>
      </c>
      <c r="J49" s="295">
        <f t="shared" si="0"/>
        <v>0</v>
      </c>
      <c r="K49" s="200">
        <f t="shared" si="1"/>
        <v>0</v>
      </c>
      <c r="L49" s="200">
        <f t="shared" si="2"/>
        <v>0</v>
      </c>
    </row>
    <row r="50" spans="1:90">
      <c r="A50" s="174"/>
      <c r="B50" s="174" t="s">
        <v>292</v>
      </c>
      <c r="C50" s="174" t="s">
        <v>203</v>
      </c>
      <c r="D50" s="174" t="s">
        <v>287</v>
      </c>
      <c r="E50" s="202">
        <v>35.9</v>
      </c>
      <c r="F50" s="174" t="s">
        <v>288</v>
      </c>
      <c r="G50" s="174">
        <v>3</v>
      </c>
      <c r="H50" s="199">
        <f>VLOOKUP(G50,'Invulblad normen'!$A$16:$C$20,3,FALSE)</f>
        <v>0</v>
      </c>
      <c r="I50" s="293">
        <v>1</v>
      </c>
      <c r="J50" s="295">
        <f t="shared" si="0"/>
        <v>0</v>
      </c>
      <c r="K50" s="200">
        <f t="shared" si="1"/>
        <v>0</v>
      </c>
      <c r="L50" s="200">
        <f t="shared" si="2"/>
        <v>0</v>
      </c>
    </row>
    <row r="51" spans="1:90">
      <c r="A51" s="197" t="s">
        <v>304</v>
      </c>
      <c r="B51" s="174" t="s">
        <v>283</v>
      </c>
      <c r="C51" s="174" t="s">
        <v>285</v>
      </c>
      <c r="D51" s="174" t="s">
        <v>287</v>
      </c>
      <c r="E51" s="202">
        <v>12.3</v>
      </c>
      <c r="F51" s="174" t="s">
        <v>289</v>
      </c>
      <c r="G51" s="174">
        <v>1</v>
      </c>
      <c r="H51" s="206">
        <f>VLOOKUP(G51,'Invulblad normen'!$A$16:$C$20,3,FALSE)</f>
        <v>0</v>
      </c>
      <c r="I51" s="293">
        <v>1</v>
      </c>
      <c r="J51" s="295">
        <f t="shared" si="0"/>
        <v>0</v>
      </c>
      <c r="K51" s="200">
        <f t="shared" si="1"/>
        <v>0</v>
      </c>
      <c r="L51" s="200">
        <f t="shared" si="2"/>
        <v>0</v>
      </c>
      <c r="M51" s="186"/>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row>
    <row r="52" spans="1:90">
      <c r="A52" s="203"/>
      <c r="B52" s="203" t="s">
        <v>283</v>
      </c>
      <c r="C52" s="203" t="s">
        <v>205</v>
      </c>
      <c r="D52" s="203" t="s">
        <v>287</v>
      </c>
      <c r="E52" s="208">
        <v>4.95</v>
      </c>
      <c r="F52" s="203" t="s">
        <v>289</v>
      </c>
      <c r="G52" s="203">
        <v>2</v>
      </c>
      <c r="H52" s="199">
        <f>VLOOKUP(G52,'Invulblad normen'!$A$16:$C$20,3,FALSE)</f>
        <v>0</v>
      </c>
      <c r="I52" s="293">
        <v>1</v>
      </c>
      <c r="J52" s="295">
        <f t="shared" si="0"/>
        <v>0</v>
      </c>
      <c r="K52" s="200">
        <f t="shared" si="1"/>
        <v>0</v>
      </c>
      <c r="L52" s="200">
        <f t="shared" si="2"/>
        <v>0</v>
      </c>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row>
    <row r="53" spans="1:90" s="174" customFormat="1">
      <c r="B53" s="174" t="s">
        <v>283</v>
      </c>
      <c r="C53" s="174" t="s">
        <v>286</v>
      </c>
      <c r="D53" s="174" t="s">
        <v>287</v>
      </c>
      <c r="E53" s="202">
        <v>36.9</v>
      </c>
      <c r="F53" s="174" t="s">
        <v>289</v>
      </c>
      <c r="G53" s="174">
        <v>1</v>
      </c>
      <c r="H53" s="199">
        <f>VLOOKUP(G53,'Invulblad normen'!$A$16:$C$20,3,FALSE)</f>
        <v>0</v>
      </c>
      <c r="I53" s="293">
        <v>1</v>
      </c>
      <c r="J53" s="295">
        <f t="shared" si="0"/>
        <v>0</v>
      </c>
      <c r="K53" s="200">
        <f t="shared" si="1"/>
        <v>0</v>
      </c>
      <c r="L53" s="200">
        <f t="shared" si="2"/>
        <v>0</v>
      </c>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6"/>
      <c r="AY53" s="186"/>
      <c r="AZ53" s="186"/>
      <c r="BA53" s="186"/>
      <c r="BB53" s="186"/>
      <c r="BC53" s="186"/>
      <c r="BD53" s="186"/>
      <c r="BE53" s="186"/>
      <c r="BF53" s="186"/>
      <c r="BG53" s="186"/>
      <c r="BH53" s="186"/>
      <c r="BI53" s="186"/>
      <c r="BJ53" s="186"/>
      <c r="BK53" s="186"/>
      <c r="BL53" s="186"/>
      <c r="BM53" s="186"/>
      <c r="BN53" s="186"/>
      <c r="BO53" s="186"/>
      <c r="BP53" s="186"/>
      <c r="BQ53" s="186"/>
      <c r="BR53" s="186"/>
      <c r="BS53" s="186"/>
      <c r="BT53" s="186"/>
      <c r="BU53" s="186"/>
      <c r="BV53" s="186"/>
      <c r="BW53" s="186"/>
      <c r="BX53" s="186"/>
      <c r="BY53" s="186"/>
      <c r="BZ53" s="186"/>
      <c r="CA53" s="186"/>
      <c r="CB53" s="186"/>
      <c r="CC53" s="186"/>
      <c r="CD53" s="186"/>
      <c r="CE53" s="186"/>
      <c r="CF53" s="186"/>
      <c r="CG53" s="186"/>
      <c r="CH53" s="186"/>
      <c r="CI53" s="186"/>
      <c r="CJ53" s="186"/>
      <c r="CK53" s="186"/>
      <c r="CL53" s="186"/>
    </row>
    <row r="54" spans="1:90" s="174" customFormat="1">
      <c r="B54" s="174" t="s">
        <v>283</v>
      </c>
      <c r="C54" s="174" t="s">
        <v>204</v>
      </c>
      <c r="D54" s="174" t="s">
        <v>287</v>
      </c>
      <c r="E54" s="202">
        <v>22.14</v>
      </c>
      <c r="F54" s="174" t="s">
        <v>289</v>
      </c>
      <c r="G54" s="174">
        <v>2</v>
      </c>
      <c r="H54" s="199">
        <f>VLOOKUP(G54,'Invulblad normen'!$A$16:$C$20,3,FALSE)</f>
        <v>0</v>
      </c>
      <c r="I54" s="293">
        <v>1</v>
      </c>
      <c r="J54" s="295">
        <f t="shared" si="0"/>
        <v>0</v>
      </c>
      <c r="K54" s="200">
        <f t="shared" si="1"/>
        <v>0</v>
      </c>
      <c r="L54" s="200">
        <f t="shared" si="2"/>
        <v>0</v>
      </c>
      <c r="M54" s="186"/>
      <c r="N54" s="186"/>
      <c r="O54" s="186"/>
      <c r="P54" s="186"/>
      <c r="Q54" s="186"/>
      <c r="R54" s="186"/>
      <c r="S54" s="186"/>
      <c r="T54" s="186"/>
      <c r="U54" s="186"/>
      <c r="V54" s="186"/>
      <c r="W54" s="186"/>
      <c r="X54" s="186"/>
      <c r="Y54" s="186"/>
      <c r="Z54" s="186"/>
      <c r="AA54" s="186"/>
      <c r="AB54" s="186"/>
      <c r="AC54" s="186"/>
      <c r="AD54" s="186"/>
      <c r="AE54" s="186"/>
      <c r="AF54" s="186"/>
      <c r="AG54" s="186"/>
      <c r="AH54" s="186"/>
      <c r="AI54" s="186"/>
      <c r="AJ54" s="186"/>
      <c r="AK54" s="186"/>
      <c r="AL54" s="186"/>
      <c r="AM54" s="186"/>
      <c r="AN54" s="186"/>
      <c r="AO54" s="186"/>
      <c r="AP54" s="186"/>
      <c r="AQ54" s="186"/>
      <c r="AR54" s="186"/>
      <c r="AS54" s="186"/>
      <c r="AT54" s="186"/>
      <c r="AU54" s="186"/>
      <c r="AV54" s="186"/>
      <c r="AW54" s="186"/>
      <c r="AX54" s="186"/>
      <c r="AY54" s="186"/>
      <c r="AZ54" s="186"/>
      <c r="BA54" s="186"/>
      <c r="BB54" s="186"/>
      <c r="BC54" s="186"/>
      <c r="BD54" s="186"/>
      <c r="BE54" s="186"/>
      <c r="BF54" s="186"/>
      <c r="BG54" s="186"/>
      <c r="BH54" s="186"/>
      <c r="BI54" s="186"/>
      <c r="BJ54" s="186"/>
      <c r="BK54" s="186"/>
      <c r="BL54" s="186"/>
      <c r="BM54" s="186"/>
      <c r="BN54" s="186"/>
      <c r="BO54" s="186"/>
      <c r="BP54" s="186"/>
      <c r="BQ54" s="186"/>
      <c r="BR54" s="186"/>
      <c r="BS54" s="186"/>
      <c r="BT54" s="186"/>
      <c r="BU54" s="186"/>
      <c r="BV54" s="186"/>
      <c r="BW54" s="186"/>
      <c r="BX54" s="186"/>
      <c r="BY54" s="186"/>
      <c r="BZ54" s="186"/>
      <c r="CA54" s="186"/>
      <c r="CB54" s="186"/>
      <c r="CC54" s="186"/>
      <c r="CD54" s="186"/>
      <c r="CE54" s="186"/>
      <c r="CF54" s="186"/>
      <c r="CG54" s="186"/>
      <c r="CH54" s="186"/>
      <c r="CI54" s="186"/>
      <c r="CJ54" s="186"/>
      <c r="CK54" s="186"/>
      <c r="CL54" s="186"/>
    </row>
    <row r="55" spans="1:90">
      <c r="A55" s="205"/>
      <c r="B55" s="205" t="s">
        <v>283</v>
      </c>
      <c r="C55" s="205" t="s">
        <v>305</v>
      </c>
      <c r="D55" s="205" t="s">
        <v>300</v>
      </c>
      <c r="E55" s="209">
        <v>9.84</v>
      </c>
      <c r="F55" s="205" t="s">
        <v>288</v>
      </c>
      <c r="G55" s="205">
        <v>4</v>
      </c>
      <c r="H55" s="199">
        <f>VLOOKUP(G55,'Invulblad normen'!$A$16:$C$20,3,FALSE)</f>
        <v>0</v>
      </c>
      <c r="I55" s="293">
        <v>1</v>
      </c>
      <c r="J55" s="295">
        <f t="shared" si="0"/>
        <v>0</v>
      </c>
      <c r="K55" s="200">
        <f t="shared" si="1"/>
        <v>0</v>
      </c>
      <c r="L55" s="200">
        <f t="shared" si="2"/>
        <v>0</v>
      </c>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row>
    <row r="56" spans="1:90">
      <c r="A56" s="174"/>
      <c r="B56" s="174" t="s">
        <v>283</v>
      </c>
      <c r="C56" s="174" t="s">
        <v>285</v>
      </c>
      <c r="D56" s="174" t="s">
        <v>287</v>
      </c>
      <c r="E56" s="202">
        <v>34.44</v>
      </c>
      <c r="F56" s="174" t="s">
        <v>289</v>
      </c>
      <c r="G56" s="174">
        <v>1</v>
      </c>
      <c r="H56" s="199">
        <f>VLOOKUP(G56,'Invulblad normen'!$A$16:$C$20,3,FALSE)</f>
        <v>0</v>
      </c>
      <c r="I56" s="293">
        <v>1</v>
      </c>
      <c r="J56" s="295">
        <f t="shared" si="0"/>
        <v>0</v>
      </c>
      <c r="K56" s="200">
        <f t="shared" si="1"/>
        <v>0</v>
      </c>
      <c r="L56" s="200">
        <f t="shared" si="2"/>
        <v>0</v>
      </c>
      <c r="M56" s="186"/>
      <c r="N56" s="186"/>
      <c r="O56" s="186"/>
      <c r="P56" s="186"/>
      <c r="Q56" s="186"/>
      <c r="R56" s="186"/>
      <c r="S56" s="186"/>
      <c r="T56" s="186"/>
      <c r="U56" s="186"/>
      <c r="V56" s="186"/>
      <c r="W56" s="186"/>
      <c r="X56" s="186"/>
      <c r="Y56" s="186"/>
      <c r="Z56" s="186"/>
      <c r="AA56" s="186"/>
      <c r="AB56" s="186"/>
      <c r="AC56" s="186"/>
      <c r="AD56" s="186"/>
      <c r="AE56" s="186"/>
      <c r="AF56" s="186"/>
      <c r="AG56" s="186"/>
      <c r="AH56" s="186"/>
      <c r="AI56" s="186"/>
      <c r="AJ56" s="186"/>
    </row>
    <row r="57" spans="1:90">
      <c r="A57" s="174"/>
      <c r="B57" s="174" t="s">
        <v>283</v>
      </c>
      <c r="C57" s="174" t="s">
        <v>204</v>
      </c>
      <c r="D57" s="174" t="s">
        <v>287</v>
      </c>
      <c r="E57" s="202">
        <v>44.28</v>
      </c>
      <c r="F57" s="174" t="s">
        <v>289</v>
      </c>
      <c r="G57" s="174">
        <v>2</v>
      </c>
      <c r="H57" s="199">
        <f>VLOOKUP(G57,'Invulblad normen'!$A$16:$C$20,3,FALSE)</f>
        <v>0</v>
      </c>
      <c r="I57" s="293">
        <v>1</v>
      </c>
      <c r="J57" s="295">
        <f t="shared" si="0"/>
        <v>0</v>
      </c>
      <c r="K57" s="200">
        <f t="shared" si="1"/>
        <v>0</v>
      </c>
      <c r="L57" s="200">
        <f t="shared" si="2"/>
        <v>0</v>
      </c>
      <c r="M57" s="186"/>
      <c r="N57" s="186"/>
      <c r="O57" s="186"/>
      <c r="P57" s="186"/>
      <c r="Q57" s="186"/>
      <c r="R57" s="186"/>
      <c r="S57" s="186"/>
      <c r="T57" s="186"/>
      <c r="U57" s="186"/>
      <c r="V57" s="186"/>
      <c r="W57" s="186"/>
      <c r="X57" s="186"/>
      <c r="Y57" s="186"/>
      <c r="Z57" s="186"/>
      <c r="AA57" s="186"/>
      <c r="AB57" s="186"/>
      <c r="AC57" s="186"/>
      <c r="AD57" s="186"/>
      <c r="AE57" s="186"/>
      <c r="AF57" s="186"/>
      <c r="AG57" s="186"/>
      <c r="AH57" s="186"/>
      <c r="AI57" s="186"/>
      <c r="AJ57" s="186"/>
    </row>
    <row r="58" spans="1:90">
      <c r="A58" s="174"/>
      <c r="B58" s="174" t="s">
        <v>283</v>
      </c>
      <c r="C58" s="174" t="s">
        <v>285</v>
      </c>
      <c r="D58" s="174" t="s">
        <v>287</v>
      </c>
      <c r="E58" s="202">
        <v>22.14</v>
      </c>
      <c r="F58" s="174" t="s">
        <v>289</v>
      </c>
      <c r="G58" s="174">
        <v>1</v>
      </c>
      <c r="H58" s="199">
        <f>VLOOKUP(G58,'Invulblad normen'!$A$16:$C$20,3,FALSE)</f>
        <v>0</v>
      </c>
      <c r="I58" s="293">
        <v>1</v>
      </c>
      <c r="J58" s="295">
        <f t="shared" si="0"/>
        <v>0</v>
      </c>
      <c r="K58" s="200">
        <f t="shared" si="1"/>
        <v>0</v>
      </c>
      <c r="L58" s="200">
        <f t="shared" si="2"/>
        <v>0</v>
      </c>
      <c r="M58" s="186"/>
      <c r="N58" s="186"/>
      <c r="O58" s="186"/>
      <c r="P58" s="186"/>
      <c r="Q58" s="186"/>
      <c r="R58" s="186"/>
      <c r="S58" s="186"/>
      <c r="T58" s="186"/>
      <c r="U58" s="186"/>
      <c r="V58" s="186"/>
      <c r="W58" s="186"/>
      <c r="X58" s="186"/>
      <c r="Y58" s="186"/>
      <c r="Z58" s="186"/>
      <c r="AA58" s="186"/>
      <c r="AB58" s="186"/>
      <c r="AC58" s="186"/>
      <c r="AD58" s="186"/>
      <c r="AE58" s="186"/>
      <c r="AF58" s="186"/>
      <c r="AG58" s="186"/>
      <c r="AH58" s="186"/>
      <c r="AI58" s="186"/>
      <c r="AJ58" s="186"/>
    </row>
    <row r="59" spans="1:90">
      <c r="A59" s="174"/>
      <c r="B59" s="174" t="s">
        <v>283</v>
      </c>
      <c r="C59" s="174" t="s">
        <v>205</v>
      </c>
      <c r="D59" s="174" t="s">
        <v>287</v>
      </c>
      <c r="E59" s="202">
        <v>14.76</v>
      </c>
      <c r="F59" s="174" t="s">
        <v>289</v>
      </c>
      <c r="G59" s="174">
        <v>2</v>
      </c>
      <c r="H59" s="199">
        <f>VLOOKUP(G59,'Invulblad normen'!$A$16:$C$20,3,FALSE)</f>
        <v>0</v>
      </c>
      <c r="I59" s="293">
        <v>1</v>
      </c>
      <c r="J59" s="295">
        <f t="shared" si="0"/>
        <v>0</v>
      </c>
      <c r="K59" s="200">
        <f t="shared" si="1"/>
        <v>0</v>
      </c>
      <c r="L59" s="200">
        <f t="shared" si="2"/>
        <v>0</v>
      </c>
    </row>
    <row r="60" spans="1:90">
      <c r="A60" s="174"/>
      <c r="B60" s="174" t="s">
        <v>283</v>
      </c>
      <c r="C60" s="174" t="s">
        <v>205</v>
      </c>
      <c r="D60" s="174" t="s">
        <v>287</v>
      </c>
      <c r="E60" s="202">
        <v>12.3</v>
      </c>
      <c r="F60" s="174" t="s">
        <v>289</v>
      </c>
      <c r="G60" s="174">
        <v>2</v>
      </c>
      <c r="H60" s="199">
        <f>VLOOKUP(G60,'Invulblad normen'!$A$16:$C$20,3,FALSE)</f>
        <v>0</v>
      </c>
      <c r="I60" s="293">
        <v>1</v>
      </c>
      <c r="J60" s="295">
        <f t="shared" si="0"/>
        <v>0</v>
      </c>
      <c r="K60" s="200">
        <f t="shared" si="1"/>
        <v>0</v>
      </c>
      <c r="L60" s="200">
        <f t="shared" si="2"/>
        <v>0</v>
      </c>
    </row>
    <row r="61" spans="1:90">
      <c r="A61" s="174"/>
      <c r="B61" s="174" t="s">
        <v>283</v>
      </c>
      <c r="C61" s="174" t="s">
        <v>302</v>
      </c>
      <c r="D61" s="174" t="s">
        <v>300</v>
      </c>
      <c r="E61" s="202">
        <v>12.3</v>
      </c>
      <c r="F61" s="174" t="s">
        <v>288</v>
      </c>
      <c r="G61" s="174">
        <v>3</v>
      </c>
      <c r="H61" s="199">
        <f>VLOOKUP(G61,'Invulblad normen'!$A$16:$C$20,3,FALSE)</f>
        <v>0</v>
      </c>
      <c r="I61" s="293">
        <v>1</v>
      </c>
      <c r="J61" s="295">
        <f t="shared" si="0"/>
        <v>0</v>
      </c>
      <c r="K61" s="200">
        <f t="shared" si="1"/>
        <v>0</v>
      </c>
      <c r="L61" s="200">
        <f t="shared" si="2"/>
        <v>0</v>
      </c>
    </row>
    <row r="62" spans="1:90">
      <c r="A62" s="197" t="s">
        <v>306</v>
      </c>
      <c r="B62" s="174" t="s">
        <v>307</v>
      </c>
      <c r="C62" s="174" t="s">
        <v>398</v>
      </c>
      <c r="D62" s="174" t="s">
        <v>287</v>
      </c>
      <c r="E62" s="202">
        <v>0</v>
      </c>
      <c r="F62" s="174" t="s">
        <v>288</v>
      </c>
      <c r="G62" s="174" t="s">
        <v>366</v>
      </c>
      <c r="H62" s="206"/>
      <c r="I62" s="293">
        <v>1</v>
      </c>
      <c r="J62" s="295">
        <f t="shared" si="0"/>
        <v>0</v>
      </c>
      <c r="K62" s="200">
        <f t="shared" si="1"/>
        <v>0</v>
      </c>
      <c r="L62" s="200">
        <f t="shared" si="2"/>
        <v>0</v>
      </c>
    </row>
    <row r="63" spans="1:90">
      <c r="A63" s="174"/>
      <c r="B63" s="174" t="s">
        <v>307</v>
      </c>
      <c r="C63" s="174" t="s">
        <v>308</v>
      </c>
      <c r="D63" s="174" t="s">
        <v>300</v>
      </c>
      <c r="E63" s="202">
        <v>32</v>
      </c>
      <c r="F63" s="174" t="s">
        <v>288</v>
      </c>
      <c r="G63" s="203">
        <v>3</v>
      </c>
      <c r="H63" s="199">
        <f>VLOOKUP(G63,'Invulblad normen'!$A$16:$C$20,3,FALSE)</f>
        <v>0</v>
      </c>
      <c r="I63" s="293">
        <v>1</v>
      </c>
      <c r="J63" s="295">
        <f t="shared" si="0"/>
        <v>0</v>
      </c>
      <c r="K63" s="200">
        <f t="shared" si="1"/>
        <v>0</v>
      </c>
      <c r="L63" s="200">
        <f t="shared" si="2"/>
        <v>0</v>
      </c>
    </row>
    <row r="64" spans="1:90">
      <c r="A64" s="174"/>
      <c r="B64" s="174" t="s">
        <v>307</v>
      </c>
      <c r="C64" s="174" t="s">
        <v>284</v>
      </c>
      <c r="D64" s="174" t="s">
        <v>300</v>
      </c>
      <c r="E64" s="202">
        <v>35.700000000000003</v>
      </c>
      <c r="F64" s="174" t="s">
        <v>288</v>
      </c>
      <c r="G64" s="174">
        <v>4</v>
      </c>
      <c r="H64" s="199">
        <f>VLOOKUP(G64,'Invulblad normen'!$A$16:$C$20,3,FALSE)</f>
        <v>0</v>
      </c>
      <c r="I64" s="293">
        <v>1</v>
      </c>
      <c r="J64" s="295">
        <f t="shared" si="0"/>
        <v>0</v>
      </c>
      <c r="K64" s="200">
        <f t="shared" si="1"/>
        <v>0</v>
      </c>
      <c r="L64" s="200">
        <f t="shared" si="2"/>
        <v>0</v>
      </c>
    </row>
    <row r="65" spans="1:12">
      <c r="A65" s="174"/>
      <c r="B65" s="174" t="s">
        <v>307</v>
      </c>
      <c r="C65" s="174" t="s">
        <v>285</v>
      </c>
      <c r="D65" s="174" t="s">
        <v>287</v>
      </c>
      <c r="E65" s="202">
        <v>23.8</v>
      </c>
      <c r="F65" s="174" t="s">
        <v>289</v>
      </c>
      <c r="G65" s="174">
        <v>1</v>
      </c>
      <c r="H65" s="199">
        <f>VLOOKUP(G65,'Invulblad normen'!$A$16:$C$20,3,FALSE)</f>
        <v>0</v>
      </c>
      <c r="I65" s="293">
        <v>1</v>
      </c>
      <c r="J65" s="295">
        <f t="shared" si="0"/>
        <v>0</v>
      </c>
      <c r="K65" s="200">
        <f t="shared" si="1"/>
        <v>0</v>
      </c>
      <c r="L65" s="200">
        <f t="shared" si="2"/>
        <v>0</v>
      </c>
    </row>
    <row r="66" spans="1:12">
      <c r="A66" s="174"/>
      <c r="B66" s="174" t="s">
        <v>307</v>
      </c>
      <c r="C66" s="174" t="s">
        <v>285</v>
      </c>
      <c r="D66" s="174" t="s">
        <v>287</v>
      </c>
      <c r="E66" s="202">
        <v>34.5</v>
      </c>
      <c r="F66" s="174" t="s">
        <v>289</v>
      </c>
      <c r="G66" s="205">
        <v>1</v>
      </c>
      <c r="H66" s="199">
        <f>VLOOKUP(G66,'Invulblad normen'!$A$16:$C$20,3,FALSE)</f>
        <v>0</v>
      </c>
      <c r="I66" s="293">
        <v>1</v>
      </c>
      <c r="J66" s="295">
        <f t="shared" si="0"/>
        <v>0</v>
      </c>
      <c r="K66" s="200">
        <f t="shared" si="1"/>
        <v>0</v>
      </c>
      <c r="L66" s="200">
        <f t="shared" si="2"/>
        <v>0</v>
      </c>
    </row>
    <row r="67" spans="1:12">
      <c r="A67" s="174"/>
      <c r="B67" s="174" t="s">
        <v>307</v>
      </c>
      <c r="C67" s="174" t="s">
        <v>205</v>
      </c>
      <c r="D67" s="174" t="s">
        <v>287</v>
      </c>
      <c r="E67" s="202">
        <v>11.9</v>
      </c>
      <c r="F67" s="174" t="s">
        <v>289</v>
      </c>
      <c r="G67" s="174">
        <v>2</v>
      </c>
      <c r="H67" s="199">
        <f>VLOOKUP(G67,'Invulblad normen'!$A$16:$C$20,3,FALSE)</f>
        <v>0</v>
      </c>
      <c r="I67" s="293">
        <v>1</v>
      </c>
      <c r="J67" s="295">
        <f t="shared" si="0"/>
        <v>0</v>
      </c>
      <c r="K67" s="200">
        <f t="shared" si="1"/>
        <v>0</v>
      </c>
      <c r="L67" s="200">
        <f t="shared" si="2"/>
        <v>0</v>
      </c>
    </row>
    <row r="68" spans="1:12">
      <c r="A68" s="174"/>
      <c r="B68" s="174" t="s">
        <v>307</v>
      </c>
      <c r="C68" s="174" t="s">
        <v>205</v>
      </c>
      <c r="D68" s="174" t="s">
        <v>287</v>
      </c>
      <c r="E68" s="202">
        <v>11.9</v>
      </c>
      <c r="F68" s="174" t="s">
        <v>289</v>
      </c>
      <c r="G68" s="174">
        <v>2</v>
      </c>
      <c r="H68" s="199">
        <f>VLOOKUP(G68,'Invulblad normen'!$A$16:$C$20,3,FALSE)</f>
        <v>0</v>
      </c>
      <c r="I68" s="293">
        <v>1</v>
      </c>
      <c r="J68" s="295">
        <f t="shared" si="0"/>
        <v>0</v>
      </c>
      <c r="K68" s="200">
        <f t="shared" si="1"/>
        <v>0</v>
      </c>
      <c r="L68" s="200">
        <f t="shared" si="2"/>
        <v>0</v>
      </c>
    </row>
    <row r="69" spans="1:12">
      <c r="A69" s="174"/>
      <c r="B69" s="174" t="s">
        <v>307</v>
      </c>
      <c r="C69" s="174" t="s">
        <v>205</v>
      </c>
      <c r="D69" s="174" t="s">
        <v>287</v>
      </c>
      <c r="E69" s="202">
        <v>11.9</v>
      </c>
      <c r="F69" s="174" t="s">
        <v>289</v>
      </c>
      <c r="G69" s="174">
        <v>2</v>
      </c>
      <c r="H69" s="199">
        <f>VLOOKUP(G69,'Invulblad normen'!$A$16:$C$20,3,FALSE)</f>
        <v>0</v>
      </c>
      <c r="I69" s="293">
        <v>1</v>
      </c>
      <c r="J69" s="295">
        <f t="shared" si="0"/>
        <v>0</v>
      </c>
      <c r="K69" s="200">
        <f t="shared" si="1"/>
        <v>0</v>
      </c>
      <c r="L69" s="200">
        <f t="shared" si="2"/>
        <v>0</v>
      </c>
    </row>
    <row r="70" spans="1:12">
      <c r="A70" s="174"/>
      <c r="B70" s="174" t="s">
        <v>307</v>
      </c>
      <c r="C70" s="174" t="s">
        <v>205</v>
      </c>
      <c r="D70" s="174" t="s">
        <v>287</v>
      </c>
      <c r="E70" s="202">
        <v>17.850000000000001</v>
      </c>
      <c r="F70" s="174" t="s">
        <v>289</v>
      </c>
      <c r="G70" s="174">
        <v>2</v>
      </c>
      <c r="H70" s="199">
        <f>VLOOKUP(G70,'Invulblad normen'!$A$16:$C$20,3,FALSE)</f>
        <v>0</v>
      </c>
      <c r="I70" s="293">
        <v>1</v>
      </c>
      <c r="J70" s="295">
        <f t="shared" si="0"/>
        <v>0</v>
      </c>
      <c r="K70" s="200">
        <f t="shared" si="1"/>
        <v>0</v>
      </c>
      <c r="L70" s="200">
        <f t="shared" si="2"/>
        <v>0</v>
      </c>
    </row>
    <row r="71" spans="1:12">
      <c r="A71" s="174"/>
      <c r="B71" s="174" t="s">
        <v>307</v>
      </c>
      <c r="C71" s="174" t="s">
        <v>205</v>
      </c>
      <c r="D71" s="174" t="s">
        <v>287</v>
      </c>
      <c r="E71" s="202">
        <v>11.9</v>
      </c>
      <c r="F71" s="174" t="s">
        <v>289</v>
      </c>
      <c r="G71" s="174">
        <v>2</v>
      </c>
      <c r="H71" s="199">
        <f>VLOOKUP(G71,'Invulblad normen'!$A$16:$C$20,3,FALSE)</f>
        <v>0</v>
      </c>
      <c r="I71" s="293">
        <v>1</v>
      </c>
      <c r="J71" s="295">
        <f t="shared" si="0"/>
        <v>0</v>
      </c>
      <c r="K71" s="200">
        <f t="shared" si="1"/>
        <v>0</v>
      </c>
      <c r="L71" s="200">
        <f t="shared" si="2"/>
        <v>0</v>
      </c>
    </row>
    <row r="72" spans="1:12">
      <c r="A72" s="174"/>
      <c r="B72" s="174" t="s">
        <v>307</v>
      </c>
      <c r="C72" s="174" t="s">
        <v>205</v>
      </c>
      <c r="D72" s="174" t="s">
        <v>287</v>
      </c>
      <c r="E72" s="202">
        <v>17.8</v>
      </c>
      <c r="F72" s="174" t="s">
        <v>289</v>
      </c>
      <c r="G72" s="174">
        <v>2</v>
      </c>
      <c r="H72" s="199">
        <f>VLOOKUP(G72,'Invulblad normen'!$A$16:$C$20,3,FALSE)</f>
        <v>0</v>
      </c>
      <c r="I72" s="293">
        <v>1</v>
      </c>
      <c r="J72" s="295">
        <f t="shared" si="0"/>
        <v>0</v>
      </c>
      <c r="K72" s="200">
        <f t="shared" si="1"/>
        <v>0</v>
      </c>
      <c r="L72" s="200">
        <f t="shared" si="2"/>
        <v>0</v>
      </c>
    </row>
    <row r="73" spans="1:12">
      <c r="A73" s="174"/>
      <c r="B73" s="174" t="s">
        <v>307</v>
      </c>
      <c r="C73" s="174" t="s">
        <v>285</v>
      </c>
      <c r="D73" s="174" t="s">
        <v>287</v>
      </c>
      <c r="E73" s="202">
        <v>11.9</v>
      </c>
      <c r="F73" s="174" t="s">
        <v>289</v>
      </c>
      <c r="G73" s="174">
        <v>1</v>
      </c>
      <c r="H73" s="199">
        <f>VLOOKUP(G73,'Invulblad normen'!$A$16:$C$20,3,FALSE)</f>
        <v>0</v>
      </c>
      <c r="I73" s="293">
        <v>1</v>
      </c>
      <c r="J73" s="295">
        <f t="shared" ref="J73:J136" si="3">H73*I73</f>
        <v>0</v>
      </c>
      <c r="K73" s="200">
        <f t="shared" ref="K73:K136" si="4">J73*E73</f>
        <v>0</v>
      </c>
      <c r="L73" s="200">
        <f t="shared" si="2"/>
        <v>0</v>
      </c>
    </row>
    <row r="74" spans="1:12">
      <c r="A74" s="174"/>
      <c r="B74" s="174" t="s">
        <v>307</v>
      </c>
      <c r="C74" s="174" t="s">
        <v>204</v>
      </c>
      <c r="D74" s="174" t="s">
        <v>300</v>
      </c>
      <c r="E74" s="202">
        <v>35.700000000000003</v>
      </c>
      <c r="F74" s="174" t="s">
        <v>289</v>
      </c>
      <c r="G74" s="203">
        <v>2</v>
      </c>
      <c r="H74" s="199">
        <f>VLOOKUP(G74,'Invulblad normen'!$A$16:$C$20,3,FALSE)</f>
        <v>0</v>
      </c>
      <c r="I74" s="293">
        <v>1</v>
      </c>
      <c r="J74" s="295">
        <f t="shared" si="3"/>
        <v>0</v>
      </c>
      <c r="K74" s="200">
        <f t="shared" si="4"/>
        <v>0</v>
      </c>
      <c r="L74" s="200">
        <f t="shared" ref="L74:L137" si="5">K74/156</f>
        <v>0</v>
      </c>
    </row>
    <row r="75" spans="1:12">
      <c r="A75" s="174"/>
      <c r="B75" s="174" t="s">
        <v>307</v>
      </c>
      <c r="C75" s="174" t="s">
        <v>286</v>
      </c>
      <c r="D75" s="174" t="s">
        <v>287</v>
      </c>
      <c r="E75" s="202">
        <v>83.1</v>
      </c>
      <c r="F75" s="174" t="s">
        <v>289</v>
      </c>
      <c r="G75" s="174">
        <v>1</v>
      </c>
      <c r="H75" s="199">
        <f>VLOOKUP(G75,'Invulblad normen'!$A$16:$C$20,3,FALSE)</f>
        <v>0</v>
      </c>
      <c r="I75" s="293">
        <v>1</v>
      </c>
      <c r="J75" s="295">
        <f t="shared" si="3"/>
        <v>0</v>
      </c>
      <c r="K75" s="200">
        <f t="shared" si="4"/>
        <v>0</v>
      </c>
      <c r="L75" s="200">
        <f t="shared" si="5"/>
        <v>0</v>
      </c>
    </row>
    <row r="76" spans="1:12">
      <c r="A76" s="174"/>
      <c r="B76" s="174" t="s">
        <v>307</v>
      </c>
      <c r="C76" s="174" t="s">
        <v>286</v>
      </c>
      <c r="D76" s="174" t="s">
        <v>287</v>
      </c>
      <c r="E76" s="202">
        <v>59.5</v>
      </c>
      <c r="F76" s="174" t="s">
        <v>289</v>
      </c>
      <c r="G76" s="174">
        <v>1</v>
      </c>
      <c r="H76" s="199">
        <f>VLOOKUP(G76,'Invulblad normen'!$A$16:$C$20,3,FALSE)</f>
        <v>0</v>
      </c>
      <c r="I76" s="293">
        <v>1</v>
      </c>
      <c r="J76" s="295">
        <f t="shared" si="3"/>
        <v>0</v>
      </c>
      <c r="K76" s="200">
        <f t="shared" si="4"/>
        <v>0</v>
      </c>
      <c r="L76" s="200">
        <f t="shared" si="5"/>
        <v>0</v>
      </c>
    </row>
    <row r="77" spans="1:12">
      <c r="A77" s="174"/>
      <c r="B77" s="174" t="s">
        <v>307</v>
      </c>
      <c r="C77" s="174" t="s">
        <v>285</v>
      </c>
      <c r="D77" s="174" t="s">
        <v>287</v>
      </c>
      <c r="E77" s="202">
        <v>9.1</v>
      </c>
      <c r="F77" s="174" t="s">
        <v>289</v>
      </c>
      <c r="G77" s="205">
        <v>1</v>
      </c>
      <c r="H77" s="199">
        <f>VLOOKUP(G77,'Invulblad normen'!$A$16:$C$20,3,FALSE)</f>
        <v>0</v>
      </c>
      <c r="I77" s="293">
        <v>1</v>
      </c>
      <c r="J77" s="295">
        <f t="shared" si="3"/>
        <v>0</v>
      </c>
      <c r="K77" s="200">
        <f t="shared" si="4"/>
        <v>0</v>
      </c>
      <c r="L77" s="200">
        <f t="shared" si="5"/>
        <v>0</v>
      </c>
    </row>
    <row r="78" spans="1:12">
      <c r="A78" s="174"/>
      <c r="B78" s="174" t="s">
        <v>307</v>
      </c>
      <c r="C78" s="174" t="s">
        <v>285</v>
      </c>
      <c r="D78" s="174" t="s">
        <v>287</v>
      </c>
      <c r="E78" s="202">
        <v>9.1</v>
      </c>
      <c r="F78" s="174" t="s">
        <v>289</v>
      </c>
      <c r="G78" s="174">
        <v>1</v>
      </c>
      <c r="H78" s="199">
        <f>VLOOKUP(G78,'Invulblad normen'!$A$16:$C$20,3,FALSE)</f>
        <v>0</v>
      </c>
      <c r="I78" s="293">
        <v>1</v>
      </c>
      <c r="J78" s="295">
        <f t="shared" si="3"/>
        <v>0</v>
      </c>
      <c r="K78" s="200">
        <f t="shared" si="4"/>
        <v>0</v>
      </c>
      <c r="L78" s="200">
        <f t="shared" si="5"/>
        <v>0</v>
      </c>
    </row>
    <row r="79" spans="1:12">
      <c r="A79" s="174"/>
      <c r="B79" s="174" t="s">
        <v>307</v>
      </c>
      <c r="C79" s="174" t="s">
        <v>286</v>
      </c>
      <c r="D79" s="174" t="s">
        <v>287</v>
      </c>
      <c r="E79" s="202">
        <v>72.5</v>
      </c>
      <c r="F79" s="174" t="s">
        <v>289</v>
      </c>
      <c r="G79" s="174">
        <v>1</v>
      </c>
      <c r="H79" s="199">
        <f>VLOOKUP(G79,'Invulblad normen'!$A$16:$C$20,3,FALSE)</f>
        <v>0</v>
      </c>
      <c r="I79" s="293">
        <v>1</v>
      </c>
      <c r="J79" s="295">
        <f t="shared" si="3"/>
        <v>0</v>
      </c>
      <c r="K79" s="200">
        <f t="shared" si="4"/>
        <v>0</v>
      </c>
      <c r="L79" s="200">
        <f t="shared" si="5"/>
        <v>0</v>
      </c>
    </row>
    <row r="80" spans="1:12">
      <c r="A80" s="174"/>
      <c r="B80" s="174" t="s">
        <v>307</v>
      </c>
      <c r="C80" s="174" t="s">
        <v>286</v>
      </c>
      <c r="D80" s="174" t="s">
        <v>287</v>
      </c>
      <c r="E80" s="202">
        <v>95.2</v>
      </c>
      <c r="F80" s="174" t="s">
        <v>289</v>
      </c>
      <c r="G80" s="174">
        <v>1</v>
      </c>
      <c r="H80" s="199">
        <f>VLOOKUP(G80,'Invulblad normen'!$A$16:$C$20,3,FALSE)</f>
        <v>0</v>
      </c>
      <c r="I80" s="293">
        <v>1</v>
      </c>
      <c r="J80" s="295">
        <f t="shared" si="3"/>
        <v>0</v>
      </c>
      <c r="K80" s="200">
        <f t="shared" si="4"/>
        <v>0</v>
      </c>
      <c r="L80" s="200">
        <f t="shared" si="5"/>
        <v>0</v>
      </c>
    </row>
    <row r="81" spans="1:12">
      <c r="A81" s="174"/>
      <c r="B81" s="174" t="s">
        <v>307</v>
      </c>
      <c r="C81" s="174" t="s">
        <v>285</v>
      </c>
      <c r="D81" s="174" t="s">
        <v>287</v>
      </c>
      <c r="E81" s="202">
        <v>11.9</v>
      </c>
      <c r="F81" s="174" t="s">
        <v>289</v>
      </c>
      <c r="G81" s="174">
        <v>1</v>
      </c>
      <c r="H81" s="199">
        <f>VLOOKUP(G81,'Invulblad normen'!$A$16:$C$20,3,FALSE)</f>
        <v>0</v>
      </c>
      <c r="I81" s="293">
        <v>1</v>
      </c>
      <c r="J81" s="295">
        <f t="shared" si="3"/>
        <v>0</v>
      </c>
      <c r="K81" s="200">
        <f t="shared" si="4"/>
        <v>0</v>
      </c>
      <c r="L81" s="200">
        <f t="shared" si="5"/>
        <v>0</v>
      </c>
    </row>
    <row r="82" spans="1:12">
      <c r="A82" s="174"/>
      <c r="B82" s="174" t="s">
        <v>307</v>
      </c>
      <c r="C82" s="174" t="s">
        <v>285</v>
      </c>
      <c r="D82" s="174" t="s">
        <v>287</v>
      </c>
      <c r="E82" s="202">
        <v>35.700000000000003</v>
      </c>
      <c r="F82" s="174" t="s">
        <v>289</v>
      </c>
      <c r="G82" s="174">
        <v>1</v>
      </c>
      <c r="H82" s="199">
        <f>VLOOKUP(G82,'Invulblad normen'!$A$16:$C$20,3,FALSE)</f>
        <v>0</v>
      </c>
      <c r="I82" s="293">
        <v>1</v>
      </c>
      <c r="J82" s="295">
        <f t="shared" si="3"/>
        <v>0</v>
      </c>
      <c r="K82" s="200">
        <f t="shared" si="4"/>
        <v>0</v>
      </c>
      <c r="L82" s="200">
        <f t="shared" si="5"/>
        <v>0</v>
      </c>
    </row>
    <row r="83" spans="1:12">
      <c r="A83" s="174"/>
      <c r="B83" s="174" t="s">
        <v>307</v>
      </c>
      <c r="C83" s="174" t="s">
        <v>285</v>
      </c>
      <c r="D83" s="174" t="s">
        <v>287</v>
      </c>
      <c r="E83" s="202">
        <v>17.850000000000001</v>
      </c>
      <c r="F83" s="174" t="s">
        <v>289</v>
      </c>
      <c r="G83" s="174">
        <v>1</v>
      </c>
      <c r="H83" s="199">
        <f>VLOOKUP(G83,'Invulblad normen'!$A$16:$C$20,3,FALSE)</f>
        <v>0</v>
      </c>
      <c r="I83" s="293">
        <v>1</v>
      </c>
      <c r="J83" s="295">
        <f t="shared" si="3"/>
        <v>0</v>
      </c>
      <c r="K83" s="200">
        <f t="shared" si="4"/>
        <v>0</v>
      </c>
      <c r="L83" s="200">
        <f t="shared" si="5"/>
        <v>0</v>
      </c>
    </row>
    <row r="84" spans="1:12">
      <c r="A84" s="174"/>
      <c r="B84" s="174" t="s">
        <v>307</v>
      </c>
      <c r="C84" s="174" t="s">
        <v>309</v>
      </c>
      <c r="D84" s="174" t="s">
        <v>212</v>
      </c>
      <c r="E84" s="202">
        <v>8.25</v>
      </c>
      <c r="F84" s="174" t="s">
        <v>299</v>
      </c>
      <c r="G84" s="174">
        <v>5</v>
      </c>
      <c r="H84" s="199">
        <f>VLOOKUP(G84,'Invulblad normen'!$A$16:$C$20,3,FALSE)</f>
        <v>0</v>
      </c>
      <c r="I84" s="293">
        <v>1</v>
      </c>
      <c r="J84" s="295">
        <f t="shared" si="3"/>
        <v>0</v>
      </c>
      <c r="K84" s="200">
        <f t="shared" si="4"/>
        <v>0</v>
      </c>
      <c r="L84" s="200">
        <f t="shared" si="5"/>
        <v>0</v>
      </c>
    </row>
    <row r="85" spans="1:12">
      <c r="A85" s="174"/>
      <c r="B85" s="174" t="s">
        <v>307</v>
      </c>
      <c r="C85" s="174" t="s">
        <v>309</v>
      </c>
      <c r="D85" s="174" t="s">
        <v>212</v>
      </c>
      <c r="E85" s="202">
        <v>2.95</v>
      </c>
      <c r="F85" s="174" t="s">
        <v>299</v>
      </c>
      <c r="G85" s="203">
        <v>5</v>
      </c>
      <c r="H85" s="199">
        <f>VLOOKUP(G85,'Invulblad normen'!$A$16:$C$20,3,FALSE)</f>
        <v>0</v>
      </c>
      <c r="I85" s="293">
        <v>1</v>
      </c>
      <c r="J85" s="295">
        <f t="shared" si="3"/>
        <v>0</v>
      </c>
      <c r="K85" s="200">
        <f t="shared" si="4"/>
        <v>0</v>
      </c>
      <c r="L85" s="200">
        <f t="shared" si="5"/>
        <v>0</v>
      </c>
    </row>
    <row r="86" spans="1:12">
      <c r="A86" s="174"/>
      <c r="B86" s="174" t="s">
        <v>307</v>
      </c>
      <c r="C86" s="174" t="s">
        <v>203</v>
      </c>
      <c r="D86" s="174" t="s">
        <v>300</v>
      </c>
      <c r="E86" s="202">
        <v>9.5</v>
      </c>
      <c r="F86" s="174" t="s">
        <v>288</v>
      </c>
      <c r="G86" s="174">
        <v>3</v>
      </c>
      <c r="H86" s="199">
        <f>VLOOKUP(G86,'Invulblad normen'!$A$16:$C$20,3,FALSE)</f>
        <v>0</v>
      </c>
      <c r="I86" s="293">
        <v>1</v>
      </c>
      <c r="J86" s="295">
        <f t="shared" si="3"/>
        <v>0</v>
      </c>
      <c r="K86" s="200">
        <f t="shared" si="4"/>
        <v>0</v>
      </c>
      <c r="L86" s="200">
        <f t="shared" si="5"/>
        <v>0</v>
      </c>
    </row>
    <row r="87" spans="1:12">
      <c r="A87" s="174"/>
      <c r="B87" s="174" t="s">
        <v>307</v>
      </c>
      <c r="C87" s="174" t="s">
        <v>203</v>
      </c>
      <c r="D87" s="174" t="s">
        <v>300</v>
      </c>
      <c r="E87" s="202">
        <v>56.5</v>
      </c>
      <c r="F87" s="174" t="s">
        <v>288</v>
      </c>
      <c r="G87" s="174">
        <v>3</v>
      </c>
      <c r="H87" s="199">
        <f>VLOOKUP(G87,'Invulblad normen'!$A$16:$C$20,3,FALSE)</f>
        <v>0</v>
      </c>
      <c r="I87" s="293">
        <v>1</v>
      </c>
      <c r="J87" s="295">
        <f t="shared" si="3"/>
        <v>0</v>
      </c>
      <c r="K87" s="200">
        <f t="shared" si="4"/>
        <v>0</v>
      </c>
      <c r="L87" s="200">
        <f t="shared" si="5"/>
        <v>0</v>
      </c>
    </row>
    <row r="88" spans="1:12">
      <c r="A88" s="197" t="s">
        <v>310</v>
      </c>
      <c r="B88" s="174" t="s">
        <v>292</v>
      </c>
      <c r="C88" s="174" t="s">
        <v>293</v>
      </c>
      <c r="D88" s="174" t="s">
        <v>300</v>
      </c>
      <c r="E88" s="202">
        <v>12.2</v>
      </c>
      <c r="F88" s="174" t="s">
        <v>288</v>
      </c>
      <c r="G88" s="174">
        <v>3</v>
      </c>
      <c r="H88" s="206">
        <f>VLOOKUP(G88,'Invulblad normen'!$A$16:$C$20,3,FALSE)</f>
        <v>0</v>
      </c>
      <c r="I88" s="293">
        <v>1</v>
      </c>
      <c r="J88" s="295">
        <f t="shared" si="3"/>
        <v>0</v>
      </c>
      <c r="K88" s="200">
        <f t="shared" si="4"/>
        <v>0</v>
      </c>
      <c r="L88" s="200">
        <f t="shared" si="5"/>
        <v>0</v>
      </c>
    </row>
    <row r="89" spans="1:12">
      <c r="A89" s="174"/>
      <c r="B89" s="174" t="s">
        <v>292</v>
      </c>
      <c r="C89" s="174" t="s">
        <v>205</v>
      </c>
      <c r="D89" s="174" t="s">
        <v>287</v>
      </c>
      <c r="E89" s="202">
        <v>19.829999999999998</v>
      </c>
      <c r="F89" s="174" t="s">
        <v>289</v>
      </c>
      <c r="G89" s="174">
        <v>2</v>
      </c>
      <c r="H89" s="199">
        <f>VLOOKUP(G89,'Invulblad normen'!$A$16:$C$20,3,FALSE)</f>
        <v>0</v>
      </c>
      <c r="I89" s="293">
        <v>1</v>
      </c>
      <c r="J89" s="295">
        <f t="shared" si="3"/>
        <v>0</v>
      </c>
      <c r="K89" s="200">
        <f t="shared" si="4"/>
        <v>0</v>
      </c>
      <c r="L89" s="200">
        <f t="shared" si="5"/>
        <v>0</v>
      </c>
    </row>
    <row r="90" spans="1:12">
      <c r="A90" s="174"/>
      <c r="B90" s="174" t="s">
        <v>292</v>
      </c>
      <c r="C90" s="174" t="s">
        <v>286</v>
      </c>
      <c r="D90" s="174" t="s">
        <v>287</v>
      </c>
      <c r="E90" s="202">
        <v>122</v>
      </c>
      <c r="F90" s="174" t="s">
        <v>289</v>
      </c>
      <c r="G90" s="174">
        <v>1</v>
      </c>
      <c r="H90" s="199">
        <f>VLOOKUP(G90,'Invulblad normen'!$A$16:$C$20,3,FALSE)</f>
        <v>0</v>
      </c>
      <c r="I90" s="293">
        <v>1</v>
      </c>
      <c r="J90" s="295">
        <f t="shared" si="3"/>
        <v>0</v>
      </c>
      <c r="K90" s="200">
        <f t="shared" si="4"/>
        <v>0</v>
      </c>
      <c r="L90" s="200">
        <f t="shared" si="5"/>
        <v>0</v>
      </c>
    </row>
    <row r="91" spans="1:12">
      <c r="A91" s="174"/>
      <c r="B91" s="174" t="s">
        <v>292</v>
      </c>
      <c r="C91" s="174" t="s">
        <v>311</v>
      </c>
      <c r="D91" s="174" t="s">
        <v>287</v>
      </c>
      <c r="E91" s="202">
        <v>18.3</v>
      </c>
      <c r="F91" s="174" t="s">
        <v>289</v>
      </c>
      <c r="G91" s="174">
        <v>1</v>
      </c>
      <c r="H91" s="199">
        <f>VLOOKUP(G91,'Invulblad normen'!$A$16:$C$20,3,FALSE)</f>
        <v>0</v>
      </c>
      <c r="I91" s="293">
        <v>1</v>
      </c>
      <c r="J91" s="295">
        <f t="shared" si="3"/>
        <v>0</v>
      </c>
      <c r="K91" s="200">
        <f t="shared" si="4"/>
        <v>0</v>
      </c>
      <c r="L91" s="200">
        <f t="shared" si="5"/>
        <v>0</v>
      </c>
    </row>
    <row r="92" spans="1:12">
      <c r="A92" s="174"/>
      <c r="B92" s="174" t="s">
        <v>292</v>
      </c>
      <c r="C92" s="174" t="s">
        <v>311</v>
      </c>
      <c r="D92" s="174" t="s">
        <v>287</v>
      </c>
      <c r="E92" s="202">
        <v>18.3</v>
      </c>
      <c r="F92" s="174" t="s">
        <v>289</v>
      </c>
      <c r="G92" s="174">
        <v>1</v>
      </c>
      <c r="H92" s="199">
        <f>VLOOKUP(G92,'Invulblad normen'!$A$16:$C$20,3,FALSE)</f>
        <v>0</v>
      </c>
      <c r="I92" s="293">
        <v>1</v>
      </c>
      <c r="J92" s="295">
        <f t="shared" si="3"/>
        <v>0</v>
      </c>
      <c r="K92" s="200">
        <f t="shared" si="4"/>
        <v>0</v>
      </c>
      <c r="L92" s="200">
        <f t="shared" si="5"/>
        <v>0</v>
      </c>
    </row>
    <row r="93" spans="1:12">
      <c r="A93" s="174"/>
      <c r="B93" s="174" t="s">
        <v>292</v>
      </c>
      <c r="C93" s="174" t="s">
        <v>311</v>
      </c>
      <c r="D93" s="174" t="s">
        <v>287</v>
      </c>
      <c r="E93" s="202">
        <v>18.3</v>
      </c>
      <c r="F93" s="174" t="s">
        <v>289</v>
      </c>
      <c r="G93" s="174">
        <v>1</v>
      </c>
      <c r="H93" s="199">
        <f>VLOOKUP(G93,'Invulblad normen'!$A$16:$C$20,3,FALSE)</f>
        <v>0</v>
      </c>
      <c r="I93" s="293">
        <v>1</v>
      </c>
      <c r="J93" s="295">
        <f t="shared" si="3"/>
        <v>0</v>
      </c>
      <c r="K93" s="200">
        <f t="shared" si="4"/>
        <v>0</v>
      </c>
      <c r="L93" s="200">
        <f t="shared" si="5"/>
        <v>0</v>
      </c>
    </row>
    <row r="94" spans="1:12">
      <c r="A94" s="174"/>
      <c r="B94" s="174" t="s">
        <v>292</v>
      </c>
      <c r="C94" s="174" t="s">
        <v>311</v>
      </c>
      <c r="D94" s="174" t="s">
        <v>287</v>
      </c>
      <c r="E94" s="202">
        <v>18.3</v>
      </c>
      <c r="F94" s="174" t="s">
        <v>289</v>
      </c>
      <c r="G94" s="174">
        <v>1</v>
      </c>
      <c r="H94" s="199">
        <f>VLOOKUP(G94,'Invulblad normen'!$A$16:$C$20,3,FALSE)</f>
        <v>0</v>
      </c>
      <c r="I94" s="293">
        <v>1</v>
      </c>
      <c r="J94" s="295">
        <f t="shared" si="3"/>
        <v>0</v>
      </c>
      <c r="K94" s="200">
        <f t="shared" si="4"/>
        <v>0</v>
      </c>
      <c r="L94" s="200">
        <f t="shared" si="5"/>
        <v>0</v>
      </c>
    </row>
    <row r="95" spans="1:12">
      <c r="A95" s="174"/>
      <c r="B95" s="174" t="s">
        <v>292</v>
      </c>
      <c r="C95" s="174" t="s">
        <v>203</v>
      </c>
      <c r="D95" s="174" t="s">
        <v>287</v>
      </c>
      <c r="E95" s="202">
        <v>36.6</v>
      </c>
      <c r="F95" s="174" t="s">
        <v>288</v>
      </c>
      <c r="G95" s="174">
        <v>3</v>
      </c>
      <c r="H95" s="199">
        <f>VLOOKUP(G95,'Invulblad normen'!$A$16:$C$20,3,FALSE)</f>
        <v>0</v>
      </c>
      <c r="I95" s="293">
        <v>1</v>
      </c>
      <c r="J95" s="295">
        <f t="shared" si="3"/>
        <v>0</v>
      </c>
      <c r="K95" s="200">
        <f t="shared" si="4"/>
        <v>0</v>
      </c>
      <c r="L95" s="200">
        <f t="shared" si="5"/>
        <v>0</v>
      </c>
    </row>
    <row r="96" spans="1:12">
      <c r="A96" s="174"/>
      <c r="B96" s="174" t="s">
        <v>292</v>
      </c>
      <c r="C96" s="174" t="s">
        <v>284</v>
      </c>
      <c r="D96" s="174" t="s">
        <v>300</v>
      </c>
      <c r="E96" s="202">
        <v>47.28</v>
      </c>
      <c r="F96" s="174" t="s">
        <v>288</v>
      </c>
      <c r="G96" s="174">
        <v>4</v>
      </c>
      <c r="H96" s="199">
        <f>VLOOKUP(G96,'Invulblad normen'!$A$16:$C$20,3,FALSE)</f>
        <v>0</v>
      </c>
      <c r="I96" s="293">
        <v>1</v>
      </c>
      <c r="J96" s="295">
        <f t="shared" si="3"/>
        <v>0</v>
      </c>
      <c r="K96" s="200">
        <f t="shared" si="4"/>
        <v>0</v>
      </c>
      <c r="L96" s="200">
        <f t="shared" si="5"/>
        <v>0</v>
      </c>
    </row>
    <row r="97" spans="1:12">
      <c r="A97" s="174"/>
      <c r="B97" s="174" t="s">
        <v>292</v>
      </c>
      <c r="C97" s="174" t="s">
        <v>204</v>
      </c>
      <c r="D97" s="174" t="s">
        <v>287</v>
      </c>
      <c r="E97" s="202">
        <v>45.75</v>
      </c>
      <c r="F97" s="174" t="s">
        <v>289</v>
      </c>
      <c r="G97" s="174">
        <v>2</v>
      </c>
      <c r="H97" s="199">
        <f>VLOOKUP(G97,'Invulblad normen'!$A$16:$C$20,3,FALSE)</f>
        <v>0</v>
      </c>
      <c r="I97" s="293">
        <v>1</v>
      </c>
      <c r="J97" s="295">
        <f t="shared" si="3"/>
        <v>0</v>
      </c>
      <c r="K97" s="200">
        <f t="shared" si="4"/>
        <v>0</v>
      </c>
      <c r="L97" s="200">
        <f t="shared" si="5"/>
        <v>0</v>
      </c>
    </row>
    <row r="98" spans="1:12">
      <c r="A98" s="174"/>
      <c r="B98" s="174" t="s">
        <v>292</v>
      </c>
      <c r="C98" s="174" t="s">
        <v>286</v>
      </c>
      <c r="D98" s="174" t="s">
        <v>287</v>
      </c>
      <c r="E98" s="202">
        <v>45.75</v>
      </c>
      <c r="F98" s="174" t="s">
        <v>289</v>
      </c>
      <c r="G98" s="174">
        <v>1</v>
      </c>
      <c r="H98" s="199">
        <f>VLOOKUP(G98,'Invulblad normen'!$A$16:$C$20,3,FALSE)</f>
        <v>0</v>
      </c>
      <c r="I98" s="293">
        <v>1</v>
      </c>
      <c r="J98" s="295">
        <f t="shared" si="3"/>
        <v>0</v>
      </c>
      <c r="K98" s="200">
        <f t="shared" si="4"/>
        <v>0</v>
      </c>
      <c r="L98" s="200">
        <f t="shared" si="5"/>
        <v>0</v>
      </c>
    </row>
    <row r="99" spans="1:12">
      <c r="A99" s="174"/>
      <c r="B99" s="174" t="s">
        <v>292</v>
      </c>
      <c r="C99" s="174" t="s">
        <v>311</v>
      </c>
      <c r="D99" s="174" t="s">
        <v>287</v>
      </c>
      <c r="E99" s="202">
        <v>24.4</v>
      </c>
      <c r="F99" s="174" t="s">
        <v>289</v>
      </c>
      <c r="G99" s="174">
        <v>1</v>
      </c>
      <c r="H99" s="199">
        <f>VLOOKUP(G99,'Invulblad normen'!$A$16:$C$20,3,FALSE)</f>
        <v>0</v>
      </c>
      <c r="I99" s="293">
        <v>1</v>
      </c>
      <c r="J99" s="295">
        <f t="shared" si="3"/>
        <v>0</v>
      </c>
      <c r="K99" s="200">
        <f t="shared" si="4"/>
        <v>0</v>
      </c>
      <c r="L99" s="200">
        <f t="shared" si="5"/>
        <v>0</v>
      </c>
    </row>
    <row r="100" spans="1:12">
      <c r="A100" s="174"/>
      <c r="B100" s="174" t="s">
        <v>292</v>
      </c>
      <c r="C100" s="174" t="s">
        <v>311</v>
      </c>
      <c r="D100" s="174" t="s">
        <v>287</v>
      </c>
      <c r="E100" s="202">
        <v>24.4</v>
      </c>
      <c r="F100" s="174" t="s">
        <v>289</v>
      </c>
      <c r="G100" s="174">
        <v>1</v>
      </c>
      <c r="H100" s="199">
        <f>VLOOKUP(G100,'Invulblad normen'!$A$16:$C$20,3,FALSE)</f>
        <v>0</v>
      </c>
      <c r="I100" s="293">
        <v>1</v>
      </c>
      <c r="J100" s="295">
        <f t="shared" si="3"/>
        <v>0</v>
      </c>
      <c r="K100" s="200">
        <f t="shared" si="4"/>
        <v>0</v>
      </c>
      <c r="L100" s="200">
        <f t="shared" si="5"/>
        <v>0</v>
      </c>
    </row>
    <row r="101" spans="1:12">
      <c r="A101" s="174"/>
      <c r="B101" s="174" t="s">
        <v>292</v>
      </c>
      <c r="C101" s="174" t="s">
        <v>311</v>
      </c>
      <c r="D101" s="174" t="s">
        <v>287</v>
      </c>
      <c r="E101" s="202">
        <v>24.4</v>
      </c>
      <c r="F101" s="174" t="s">
        <v>289</v>
      </c>
      <c r="G101" s="174">
        <v>1</v>
      </c>
      <c r="H101" s="199">
        <f>VLOOKUP(G101,'Invulblad normen'!$A$16:$C$20,3,FALSE)</f>
        <v>0</v>
      </c>
      <c r="I101" s="293">
        <v>1</v>
      </c>
      <c r="J101" s="295">
        <f t="shared" si="3"/>
        <v>0</v>
      </c>
      <c r="K101" s="200">
        <f t="shared" si="4"/>
        <v>0</v>
      </c>
      <c r="L101" s="200">
        <f t="shared" si="5"/>
        <v>0</v>
      </c>
    </row>
    <row r="102" spans="1:12">
      <c r="A102" s="174"/>
      <c r="B102" s="174" t="s">
        <v>292</v>
      </c>
      <c r="C102" s="174" t="s">
        <v>294</v>
      </c>
      <c r="D102" s="174" t="s">
        <v>212</v>
      </c>
      <c r="E102" s="202">
        <v>21.35</v>
      </c>
      <c r="F102" s="174" t="s">
        <v>299</v>
      </c>
      <c r="G102" s="174">
        <v>5</v>
      </c>
      <c r="H102" s="199">
        <f>VLOOKUP(G102,'Invulblad normen'!$A$16:$C$20,3,FALSE)</f>
        <v>0</v>
      </c>
      <c r="I102" s="293">
        <v>1</v>
      </c>
      <c r="J102" s="295">
        <f t="shared" si="3"/>
        <v>0</v>
      </c>
      <c r="K102" s="200">
        <f t="shared" si="4"/>
        <v>0</v>
      </c>
      <c r="L102" s="200">
        <f t="shared" si="5"/>
        <v>0</v>
      </c>
    </row>
    <row r="103" spans="1:12">
      <c r="A103" s="197" t="s">
        <v>312</v>
      </c>
      <c r="B103" s="174" t="s">
        <v>292</v>
      </c>
      <c r="C103" s="174" t="s">
        <v>285</v>
      </c>
      <c r="D103" s="174" t="s">
        <v>287</v>
      </c>
      <c r="E103" s="202">
        <v>22.13</v>
      </c>
      <c r="F103" s="174" t="s">
        <v>289</v>
      </c>
      <c r="G103" s="174">
        <v>1</v>
      </c>
      <c r="H103" s="206">
        <f>VLOOKUP(G103,'Invulblad normen'!$A$16:$C$20,3,FALSE)</f>
        <v>0</v>
      </c>
      <c r="I103" s="293">
        <v>1</v>
      </c>
      <c r="J103" s="295">
        <f t="shared" si="3"/>
        <v>0</v>
      </c>
      <c r="K103" s="200">
        <f t="shared" si="4"/>
        <v>0</v>
      </c>
      <c r="L103" s="200">
        <f t="shared" si="5"/>
        <v>0</v>
      </c>
    </row>
    <row r="104" spans="1:12">
      <c r="A104" s="174"/>
      <c r="B104" s="174" t="s">
        <v>292</v>
      </c>
      <c r="C104" s="174" t="s">
        <v>204</v>
      </c>
      <c r="D104" s="174" t="s">
        <v>287</v>
      </c>
      <c r="E104" s="202">
        <v>26.55</v>
      </c>
      <c r="F104" s="174" t="s">
        <v>289</v>
      </c>
      <c r="G104" s="174">
        <v>2</v>
      </c>
      <c r="H104" s="199">
        <f>VLOOKUP(G104,'Invulblad normen'!$A$16:$C$20,3,FALSE)</f>
        <v>0</v>
      </c>
      <c r="I104" s="293">
        <v>1</v>
      </c>
      <c r="J104" s="295">
        <f t="shared" si="3"/>
        <v>0</v>
      </c>
      <c r="K104" s="200">
        <f t="shared" si="4"/>
        <v>0</v>
      </c>
      <c r="L104" s="200">
        <f t="shared" si="5"/>
        <v>0</v>
      </c>
    </row>
    <row r="105" spans="1:12">
      <c r="A105" s="174"/>
      <c r="B105" s="174" t="s">
        <v>292</v>
      </c>
      <c r="C105" s="174" t="s">
        <v>285</v>
      </c>
      <c r="D105" s="174" t="s">
        <v>287</v>
      </c>
      <c r="E105" s="202">
        <v>22.13</v>
      </c>
      <c r="F105" s="174" t="s">
        <v>289</v>
      </c>
      <c r="G105" s="174">
        <v>1</v>
      </c>
      <c r="H105" s="199">
        <f>VLOOKUP(G105,'Invulblad normen'!$A$16:$C$20,3,FALSE)</f>
        <v>0</v>
      </c>
      <c r="I105" s="293">
        <v>1</v>
      </c>
      <c r="J105" s="295">
        <f t="shared" si="3"/>
        <v>0</v>
      </c>
      <c r="K105" s="200">
        <f t="shared" si="4"/>
        <v>0</v>
      </c>
      <c r="L105" s="200">
        <f t="shared" si="5"/>
        <v>0</v>
      </c>
    </row>
    <row r="106" spans="1:12">
      <c r="A106" s="174"/>
      <c r="B106" s="174" t="s">
        <v>292</v>
      </c>
      <c r="C106" s="174" t="s">
        <v>285</v>
      </c>
      <c r="D106" s="174" t="s">
        <v>287</v>
      </c>
      <c r="E106" s="202">
        <v>22.13</v>
      </c>
      <c r="F106" s="174" t="s">
        <v>289</v>
      </c>
      <c r="G106" s="174">
        <v>1</v>
      </c>
      <c r="H106" s="199">
        <f>VLOOKUP(G106,'Invulblad normen'!$A$16:$C$20,3,FALSE)</f>
        <v>0</v>
      </c>
      <c r="I106" s="293">
        <v>1</v>
      </c>
      <c r="J106" s="295">
        <f t="shared" si="3"/>
        <v>0</v>
      </c>
      <c r="K106" s="200">
        <f t="shared" si="4"/>
        <v>0</v>
      </c>
      <c r="L106" s="200">
        <f t="shared" si="5"/>
        <v>0</v>
      </c>
    </row>
    <row r="107" spans="1:12">
      <c r="A107" s="174"/>
      <c r="B107" s="174" t="s">
        <v>292</v>
      </c>
      <c r="C107" s="174" t="s">
        <v>285</v>
      </c>
      <c r="D107" s="174" t="s">
        <v>287</v>
      </c>
      <c r="E107" s="202">
        <v>22.13</v>
      </c>
      <c r="F107" s="174" t="s">
        <v>289</v>
      </c>
      <c r="G107" s="174">
        <v>1</v>
      </c>
      <c r="H107" s="199">
        <f>VLOOKUP(G107,'Invulblad normen'!$A$16:$C$20,3,FALSE)</f>
        <v>0</v>
      </c>
      <c r="I107" s="293">
        <v>1</v>
      </c>
      <c r="J107" s="295">
        <f t="shared" si="3"/>
        <v>0</v>
      </c>
      <c r="K107" s="200">
        <f t="shared" si="4"/>
        <v>0</v>
      </c>
      <c r="L107" s="200">
        <f t="shared" si="5"/>
        <v>0</v>
      </c>
    </row>
    <row r="108" spans="1:12">
      <c r="A108" s="174"/>
      <c r="B108" s="174" t="s">
        <v>292</v>
      </c>
      <c r="C108" s="174" t="s">
        <v>285</v>
      </c>
      <c r="D108" s="174" t="s">
        <v>287</v>
      </c>
      <c r="E108" s="202">
        <v>22.13</v>
      </c>
      <c r="F108" s="174" t="s">
        <v>289</v>
      </c>
      <c r="G108" s="174">
        <v>1</v>
      </c>
      <c r="H108" s="199">
        <f>VLOOKUP(G108,'Invulblad normen'!$A$16:$C$20,3,FALSE)</f>
        <v>0</v>
      </c>
      <c r="I108" s="293">
        <v>1</v>
      </c>
      <c r="J108" s="295">
        <f t="shared" si="3"/>
        <v>0</v>
      </c>
      <c r="K108" s="200">
        <f t="shared" si="4"/>
        <v>0</v>
      </c>
      <c r="L108" s="200">
        <f t="shared" si="5"/>
        <v>0</v>
      </c>
    </row>
    <row r="109" spans="1:12">
      <c r="A109" s="174"/>
      <c r="B109" s="174" t="s">
        <v>292</v>
      </c>
      <c r="C109" s="174" t="s">
        <v>285</v>
      </c>
      <c r="D109" s="174" t="s">
        <v>287</v>
      </c>
      <c r="E109" s="202">
        <v>22.13</v>
      </c>
      <c r="F109" s="174" t="s">
        <v>289</v>
      </c>
      <c r="G109" s="174">
        <v>1</v>
      </c>
      <c r="H109" s="199">
        <f>VLOOKUP(G109,'Invulblad normen'!$A$16:$C$20,3,FALSE)</f>
        <v>0</v>
      </c>
      <c r="I109" s="293">
        <v>1</v>
      </c>
      <c r="J109" s="295">
        <f t="shared" si="3"/>
        <v>0</v>
      </c>
      <c r="K109" s="200">
        <f t="shared" si="4"/>
        <v>0</v>
      </c>
      <c r="L109" s="200">
        <f t="shared" si="5"/>
        <v>0</v>
      </c>
    </row>
    <row r="110" spans="1:12">
      <c r="A110" s="174"/>
      <c r="B110" s="174" t="s">
        <v>292</v>
      </c>
      <c r="C110" s="174" t="s">
        <v>285</v>
      </c>
      <c r="D110" s="174" t="s">
        <v>287</v>
      </c>
      <c r="E110" s="202">
        <v>44.25</v>
      </c>
      <c r="F110" s="174" t="s">
        <v>289</v>
      </c>
      <c r="G110" s="174">
        <v>1</v>
      </c>
      <c r="H110" s="199">
        <f>VLOOKUP(G110,'Invulblad normen'!$A$16:$C$20,3,FALSE)</f>
        <v>0</v>
      </c>
      <c r="I110" s="293">
        <v>1</v>
      </c>
      <c r="J110" s="295">
        <f t="shared" si="3"/>
        <v>0</v>
      </c>
      <c r="K110" s="200">
        <f t="shared" si="4"/>
        <v>0</v>
      </c>
      <c r="L110" s="200">
        <f t="shared" si="5"/>
        <v>0</v>
      </c>
    </row>
    <row r="111" spans="1:12">
      <c r="A111" s="174"/>
      <c r="B111" s="174" t="s">
        <v>292</v>
      </c>
      <c r="C111" s="174" t="s">
        <v>203</v>
      </c>
      <c r="D111" s="174" t="s">
        <v>300</v>
      </c>
      <c r="E111" s="202">
        <v>44.25</v>
      </c>
      <c r="F111" s="174" t="s">
        <v>288</v>
      </c>
      <c r="G111" s="174">
        <v>3</v>
      </c>
      <c r="H111" s="199">
        <f>VLOOKUP(G111,'Invulblad normen'!$A$16:$C$20,3,FALSE)</f>
        <v>0</v>
      </c>
      <c r="I111" s="293">
        <v>1</v>
      </c>
      <c r="J111" s="295">
        <f t="shared" si="3"/>
        <v>0</v>
      </c>
      <c r="K111" s="200">
        <f t="shared" si="4"/>
        <v>0</v>
      </c>
      <c r="L111" s="200">
        <f t="shared" si="5"/>
        <v>0</v>
      </c>
    </row>
    <row r="112" spans="1:12">
      <c r="A112" s="174"/>
      <c r="B112" s="174" t="s">
        <v>292</v>
      </c>
      <c r="C112" s="174" t="s">
        <v>205</v>
      </c>
      <c r="D112" s="174" t="s">
        <v>287</v>
      </c>
      <c r="E112" s="202">
        <v>8.85</v>
      </c>
      <c r="F112" s="174" t="s">
        <v>289</v>
      </c>
      <c r="G112" s="174">
        <v>2</v>
      </c>
      <c r="H112" s="199">
        <f>VLOOKUP(G112,'Invulblad normen'!$A$16:$C$20,3,FALSE)</f>
        <v>0</v>
      </c>
      <c r="I112" s="293">
        <v>1</v>
      </c>
      <c r="J112" s="295">
        <f t="shared" si="3"/>
        <v>0</v>
      </c>
      <c r="K112" s="200">
        <f t="shared" si="4"/>
        <v>0</v>
      </c>
      <c r="L112" s="200">
        <f t="shared" si="5"/>
        <v>0</v>
      </c>
    </row>
    <row r="113" spans="1:12">
      <c r="A113" s="174"/>
      <c r="B113" s="174" t="s">
        <v>292</v>
      </c>
      <c r="C113" s="174" t="s">
        <v>284</v>
      </c>
      <c r="D113" s="174" t="s">
        <v>300</v>
      </c>
      <c r="E113" s="202">
        <v>13.28</v>
      </c>
      <c r="F113" s="174" t="s">
        <v>288</v>
      </c>
      <c r="G113" s="174">
        <v>4</v>
      </c>
      <c r="H113" s="199">
        <f>VLOOKUP(G113,'Invulblad normen'!$A$16:$C$20,3,FALSE)</f>
        <v>0</v>
      </c>
      <c r="I113" s="293">
        <v>1</v>
      </c>
      <c r="J113" s="295">
        <f t="shared" si="3"/>
        <v>0</v>
      </c>
      <c r="K113" s="200">
        <f t="shared" si="4"/>
        <v>0</v>
      </c>
      <c r="L113" s="200">
        <f t="shared" si="5"/>
        <v>0</v>
      </c>
    </row>
    <row r="114" spans="1:12">
      <c r="A114" s="174"/>
      <c r="B114" s="174" t="s">
        <v>292</v>
      </c>
      <c r="C114" s="174" t="s">
        <v>295</v>
      </c>
      <c r="D114" s="174" t="s">
        <v>300</v>
      </c>
      <c r="E114" s="202">
        <v>41.6</v>
      </c>
      <c r="F114" s="174" t="s">
        <v>288</v>
      </c>
      <c r="G114" s="174">
        <v>3</v>
      </c>
      <c r="H114" s="199">
        <f>VLOOKUP(G114,'Invulblad normen'!$A$16:$C$20,3,FALSE)</f>
        <v>0</v>
      </c>
      <c r="I114" s="293">
        <v>1</v>
      </c>
      <c r="J114" s="295">
        <f t="shared" si="3"/>
        <v>0</v>
      </c>
      <c r="K114" s="200">
        <f t="shared" si="4"/>
        <v>0</v>
      </c>
      <c r="L114" s="200">
        <f t="shared" si="5"/>
        <v>0</v>
      </c>
    </row>
    <row r="115" spans="1:12">
      <c r="A115" s="197" t="s">
        <v>314</v>
      </c>
      <c r="B115" s="174" t="s">
        <v>315</v>
      </c>
      <c r="C115" s="174" t="s">
        <v>316</v>
      </c>
      <c r="D115" s="174" t="s">
        <v>287</v>
      </c>
      <c r="E115" s="202">
        <v>55.35</v>
      </c>
      <c r="F115" s="174" t="s">
        <v>289</v>
      </c>
      <c r="G115" s="174">
        <v>2</v>
      </c>
      <c r="H115" s="206">
        <f>VLOOKUP(G115,'Invulblad normen'!$A$16:$C$20,3,FALSE)</f>
        <v>0</v>
      </c>
      <c r="I115" s="293">
        <v>1</v>
      </c>
      <c r="J115" s="295">
        <f t="shared" si="3"/>
        <v>0</v>
      </c>
      <c r="K115" s="200">
        <f t="shared" si="4"/>
        <v>0</v>
      </c>
      <c r="L115" s="200">
        <f t="shared" si="5"/>
        <v>0</v>
      </c>
    </row>
    <row r="116" spans="1:12">
      <c r="A116" s="174"/>
      <c r="B116" s="174" t="s">
        <v>315</v>
      </c>
      <c r="C116" s="174" t="s">
        <v>285</v>
      </c>
      <c r="D116" s="174" t="s">
        <v>287</v>
      </c>
      <c r="E116" s="202">
        <v>10.71</v>
      </c>
      <c r="F116" s="174" t="s">
        <v>289</v>
      </c>
      <c r="G116" s="174">
        <v>1</v>
      </c>
      <c r="H116" s="199">
        <f>VLOOKUP(G116,'Invulblad normen'!$A$16:$C$20,3,FALSE)</f>
        <v>0</v>
      </c>
      <c r="I116" s="293">
        <v>1</v>
      </c>
      <c r="J116" s="295">
        <f t="shared" si="3"/>
        <v>0</v>
      </c>
      <c r="K116" s="200">
        <f t="shared" si="4"/>
        <v>0</v>
      </c>
      <c r="L116" s="200">
        <f t="shared" si="5"/>
        <v>0</v>
      </c>
    </row>
    <row r="117" spans="1:12">
      <c r="A117" s="174"/>
      <c r="B117" s="174" t="s">
        <v>315</v>
      </c>
      <c r="C117" s="174" t="s">
        <v>285</v>
      </c>
      <c r="D117" s="174" t="s">
        <v>287</v>
      </c>
      <c r="E117" s="202">
        <v>20.5</v>
      </c>
      <c r="F117" s="174" t="s">
        <v>289</v>
      </c>
      <c r="G117" s="174">
        <v>1</v>
      </c>
      <c r="H117" s="199">
        <f>VLOOKUP(G117,'Invulblad normen'!$A$16:$C$20,3,FALSE)</f>
        <v>0</v>
      </c>
      <c r="I117" s="293">
        <v>1</v>
      </c>
      <c r="J117" s="295">
        <f t="shared" si="3"/>
        <v>0</v>
      </c>
      <c r="K117" s="200">
        <f t="shared" si="4"/>
        <v>0</v>
      </c>
      <c r="L117" s="200">
        <f t="shared" si="5"/>
        <v>0</v>
      </c>
    </row>
    <row r="118" spans="1:12">
      <c r="A118" s="174"/>
      <c r="B118" s="174" t="s">
        <v>315</v>
      </c>
      <c r="C118" s="174" t="s">
        <v>285</v>
      </c>
      <c r="D118" s="174" t="s">
        <v>287</v>
      </c>
      <c r="E118" s="202">
        <v>14.28</v>
      </c>
      <c r="F118" s="174" t="s">
        <v>289</v>
      </c>
      <c r="G118" s="174">
        <v>1</v>
      </c>
      <c r="H118" s="199">
        <f>VLOOKUP(G118,'Invulblad normen'!$A$16:$C$20,3,FALSE)</f>
        <v>0</v>
      </c>
      <c r="I118" s="293">
        <v>1</v>
      </c>
      <c r="J118" s="295">
        <f t="shared" si="3"/>
        <v>0</v>
      </c>
      <c r="K118" s="200">
        <f t="shared" si="4"/>
        <v>0</v>
      </c>
      <c r="L118" s="200">
        <f t="shared" si="5"/>
        <v>0</v>
      </c>
    </row>
    <row r="119" spans="1:12">
      <c r="A119" s="174"/>
      <c r="B119" s="174" t="s">
        <v>315</v>
      </c>
      <c r="C119" s="174" t="s">
        <v>285</v>
      </c>
      <c r="D119" s="174" t="s">
        <v>287</v>
      </c>
      <c r="E119" s="202">
        <v>14.28</v>
      </c>
      <c r="F119" s="174" t="s">
        <v>289</v>
      </c>
      <c r="G119" s="174">
        <v>1</v>
      </c>
      <c r="H119" s="199">
        <f>VLOOKUP(G119,'Invulblad normen'!$A$16:$C$20,3,FALSE)</f>
        <v>0</v>
      </c>
      <c r="I119" s="293">
        <v>1</v>
      </c>
      <c r="J119" s="295">
        <f t="shared" si="3"/>
        <v>0</v>
      </c>
      <c r="K119" s="200">
        <f t="shared" si="4"/>
        <v>0</v>
      </c>
      <c r="L119" s="200">
        <f t="shared" si="5"/>
        <v>0</v>
      </c>
    </row>
    <row r="120" spans="1:12">
      <c r="A120" s="174"/>
      <c r="B120" s="174" t="s">
        <v>315</v>
      </c>
      <c r="C120" s="174" t="s">
        <v>286</v>
      </c>
      <c r="D120" s="174" t="s">
        <v>287</v>
      </c>
      <c r="E120" s="202">
        <v>55.35</v>
      </c>
      <c r="F120" s="174" t="s">
        <v>289</v>
      </c>
      <c r="G120" s="174">
        <v>1</v>
      </c>
      <c r="H120" s="199">
        <f>VLOOKUP(G120,'Invulblad normen'!$A$16:$C$20,3,FALSE)</f>
        <v>0</v>
      </c>
      <c r="I120" s="293">
        <v>1</v>
      </c>
      <c r="J120" s="295">
        <f t="shared" si="3"/>
        <v>0</v>
      </c>
      <c r="K120" s="200">
        <f t="shared" si="4"/>
        <v>0</v>
      </c>
      <c r="L120" s="200">
        <f t="shared" si="5"/>
        <v>0</v>
      </c>
    </row>
    <row r="121" spans="1:12">
      <c r="A121" s="174"/>
      <c r="B121" s="174" t="s">
        <v>315</v>
      </c>
      <c r="C121" s="174" t="s">
        <v>317</v>
      </c>
      <c r="D121" s="174" t="s">
        <v>319</v>
      </c>
      <c r="E121" s="202">
        <v>11.6</v>
      </c>
      <c r="F121" s="174" t="s">
        <v>299</v>
      </c>
      <c r="G121" s="174">
        <v>5</v>
      </c>
      <c r="H121" s="199">
        <f>VLOOKUP(G121,'Invulblad normen'!$A$16:$C$20,3,FALSE)</f>
        <v>0</v>
      </c>
      <c r="I121" s="293">
        <v>1</v>
      </c>
      <c r="J121" s="295">
        <f t="shared" si="3"/>
        <v>0</v>
      </c>
      <c r="K121" s="200">
        <f t="shared" si="4"/>
        <v>0</v>
      </c>
      <c r="L121" s="200">
        <f t="shared" si="5"/>
        <v>0</v>
      </c>
    </row>
    <row r="122" spans="1:12">
      <c r="A122" s="174"/>
      <c r="B122" s="174" t="s">
        <v>315</v>
      </c>
      <c r="C122" s="174" t="s">
        <v>284</v>
      </c>
      <c r="D122" s="174" t="s">
        <v>300</v>
      </c>
      <c r="E122" s="202">
        <v>17.850000000000001</v>
      </c>
      <c r="F122" s="174" t="s">
        <v>288</v>
      </c>
      <c r="G122" s="174">
        <v>4</v>
      </c>
      <c r="H122" s="199">
        <f>VLOOKUP(G122,'Invulblad normen'!$A$16:$C$20,3,FALSE)</f>
        <v>0</v>
      </c>
      <c r="I122" s="293">
        <v>1</v>
      </c>
      <c r="J122" s="295">
        <f t="shared" si="3"/>
        <v>0</v>
      </c>
      <c r="K122" s="200">
        <f t="shared" si="4"/>
        <v>0</v>
      </c>
      <c r="L122" s="200">
        <f t="shared" si="5"/>
        <v>0</v>
      </c>
    </row>
    <row r="123" spans="1:12">
      <c r="A123" s="174"/>
      <c r="B123" s="174" t="s">
        <v>315</v>
      </c>
      <c r="C123" s="174" t="s">
        <v>203</v>
      </c>
      <c r="D123" s="174" t="s">
        <v>287</v>
      </c>
      <c r="E123" s="202">
        <v>54.46</v>
      </c>
      <c r="F123" s="174" t="s">
        <v>288</v>
      </c>
      <c r="G123" s="174">
        <v>4</v>
      </c>
      <c r="H123" s="199">
        <f>VLOOKUP(G123,'Invulblad normen'!$A$16:$C$20,3,FALSE)</f>
        <v>0</v>
      </c>
      <c r="I123" s="293">
        <v>1</v>
      </c>
      <c r="J123" s="295">
        <f t="shared" si="3"/>
        <v>0</v>
      </c>
      <c r="K123" s="200">
        <f t="shared" si="4"/>
        <v>0</v>
      </c>
      <c r="L123" s="200">
        <f t="shared" si="5"/>
        <v>0</v>
      </c>
    </row>
    <row r="124" spans="1:12">
      <c r="A124" s="174"/>
      <c r="B124" s="174" t="s">
        <v>315</v>
      </c>
      <c r="C124" s="174" t="s">
        <v>293</v>
      </c>
      <c r="D124" s="174" t="s">
        <v>300</v>
      </c>
      <c r="E124" s="202">
        <v>42.86</v>
      </c>
      <c r="F124" s="174" t="s">
        <v>288</v>
      </c>
      <c r="G124" s="174">
        <v>3</v>
      </c>
      <c r="H124" s="199">
        <f>VLOOKUP(G124,'Invulblad normen'!$A$16:$C$20,3,FALSE)</f>
        <v>0</v>
      </c>
      <c r="I124" s="293">
        <v>1</v>
      </c>
      <c r="J124" s="295">
        <f t="shared" si="3"/>
        <v>0</v>
      </c>
      <c r="K124" s="200">
        <f t="shared" si="4"/>
        <v>0</v>
      </c>
      <c r="L124" s="200">
        <f t="shared" si="5"/>
        <v>0</v>
      </c>
    </row>
    <row r="125" spans="1:12">
      <c r="A125" s="174"/>
      <c r="B125" s="174" t="s">
        <v>315</v>
      </c>
      <c r="C125" s="174" t="s">
        <v>318</v>
      </c>
      <c r="D125" s="174" t="s">
        <v>287</v>
      </c>
      <c r="E125" s="202">
        <v>7.5</v>
      </c>
      <c r="F125" s="174" t="s">
        <v>288</v>
      </c>
      <c r="G125" s="174" t="s">
        <v>367</v>
      </c>
      <c r="H125" s="199">
        <v>0</v>
      </c>
      <c r="I125" s="294"/>
      <c r="J125" s="295">
        <f t="shared" si="3"/>
        <v>0</v>
      </c>
      <c r="K125" s="200">
        <f t="shared" si="4"/>
        <v>0</v>
      </c>
      <c r="L125" s="200">
        <f t="shared" si="5"/>
        <v>0</v>
      </c>
    </row>
    <row r="126" spans="1:12">
      <c r="A126" s="174"/>
      <c r="B126" s="174" t="s">
        <v>315</v>
      </c>
      <c r="C126" s="174" t="s">
        <v>316</v>
      </c>
      <c r="D126" s="174" t="s">
        <v>287</v>
      </c>
      <c r="E126" s="202">
        <v>9.82</v>
      </c>
      <c r="F126" s="174" t="s">
        <v>289</v>
      </c>
      <c r="G126" s="174">
        <v>2</v>
      </c>
      <c r="H126" s="199">
        <f>VLOOKUP(G126,'Invulblad normen'!$A$16:$C$20,3,FALSE)</f>
        <v>0</v>
      </c>
      <c r="I126" s="293">
        <v>1</v>
      </c>
      <c r="J126" s="295">
        <f t="shared" si="3"/>
        <v>0</v>
      </c>
      <c r="K126" s="200">
        <f t="shared" si="4"/>
        <v>0</v>
      </c>
      <c r="L126" s="200">
        <f t="shared" si="5"/>
        <v>0</v>
      </c>
    </row>
    <row r="127" spans="1:12">
      <c r="A127" s="174"/>
      <c r="B127" s="174" t="s">
        <v>315</v>
      </c>
      <c r="C127" s="174" t="s">
        <v>316</v>
      </c>
      <c r="D127" s="174" t="s">
        <v>287</v>
      </c>
      <c r="E127" s="202">
        <v>8.93</v>
      </c>
      <c r="F127" s="174" t="s">
        <v>289</v>
      </c>
      <c r="G127" s="174">
        <v>2</v>
      </c>
      <c r="H127" s="199">
        <f>VLOOKUP(G127,'Invulblad normen'!$A$16:$C$20,3,FALSE)</f>
        <v>0</v>
      </c>
      <c r="I127" s="293">
        <v>1</v>
      </c>
      <c r="J127" s="295">
        <f t="shared" si="3"/>
        <v>0</v>
      </c>
      <c r="K127" s="200">
        <f t="shared" si="4"/>
        <v>0</v>
      </c>
      <c r="L127" s="200">
        <f t="shared" si="5"/>
        <v>0</v>
      </c>
    </row>
    <row r="128" spans="1:12">
      <c r="A128" s="174"/>
      <c r="B128" s="174" t="s">
        <v>315</v>
      </c>
      <c r="C128" s="174" t="s">
        <v>399</v>
      </c>
      <c r="D128" s="174" t="s">
        <v>287</v>
      </c>
      <c r="E128" s="202">
        <v>0</v>
      </c>
      <c r="F128" s="174" t="s">
        <v>288</v>
      </c>
      <c r="G128" s="174" t="s">
        <v>367</v>
      </c>
      <c r="H128" s="199">
        <v>0</v>
      </c>
      <c r="I128" s="294"/>
      <c r="J128" s="295">
        <f t="shared" si="3"/>
        <v>0</v>
      </c>
      <c r="K128" s="200">
        <f t="shared" si="4"/>
        <v>0</v>
      </c>
      <c r="L128" s="200">
        <f t="shared" si="5"/>
        <v>0</v>
      </c>
    </row>
    <row r="129" spans="1:12">
      <c r="A129" s="197" t="s">
        <v>346</v>
      </c>
      <c r="B129" s="174" t="s">
        <v>283</v>
      </c>
      <c r="C129" s="174" t="s">
        <v>205</v>
      </c>
      <c r="D129" s="174" t="s">
        <v>287</v>
      </c>
      <c r="E129" s="174">
        <v>12.7</v>
      </c>
      <c r="F129" s="174" t="s">
        <v>289</v>
      </c>
      <c r="G129" s="174">
        <v>2</v>
      </c>
      <c r="H129" s="206">
        <f>VLOOKUP(G129,'Invulblad normen'!$A$16:$C$20,3,FALSE)</f>
        <v>0</v>
      </c>
      <c r="I129" s="293">
        <v>1</v>
      </c>
      <c r="J129" s="295">
        <f t="shared" si="3"/>
        <v>0</v>
      </c>
      <c r="K129" s="200">
        <f t="shared" si="4"/>
        <v>0</v>
      </c>
      <c r="L129" s="200">
        <f t="shared" si="5"/>
        <v>0</v>
      </c>
    </row>
    <row r="130" spans="1:12">
      <c r="A130" s="174"/>
      <c r="B130" s="174" t="s">
        <v>283</v>
      </c>
      <c r="C130" s="174" t="s">
        <v>205</v>
      </c>
      <c r="D130" s="174" t="s">
        <v>287</v>
      </c>
      <c r="E130" s="174">
        <v>12.25</v>
      </c>
      <c r="F130" s="174" t="s">
        <v>289</v>
      </c>
      <c r="G130" s="174">
        <v>2</v>
      </c>
      <c r="H130" s="199">
        <f>VLOOKUP(G130,'Invulblad normen'!$A$16:$C$20,3,FALSE)</f>
        <v>0</v>
      </c>
      <c r="I130" s="293">
        <v>1</v>
      </c>
      <c r="J130" s="295">
        <f t="shared" si="3"/>
        <v>0</v>
      </c>
      <c r="K130" s="200">
        <f t="shared" si="4"/>
        <v>0</v>
      </c>
      <c r="L130" s="200">
        <f t="shared" si="5"/>
        <v>0</v>
      </c>
    </row>
    <row r="131" spans="1:12">
      <c r="A131" s="174"/>
      <c r="B131" s="174" t="s">
        <v>283</v>
      </c>
      <c r="C131" s="174" t="s">
        <v>205</v>
      </c>
      <c r="D131" s="174" t="s">
        <v>287</v>
      </c>
      <c r="E131" s="174">
        <v>9.5</v>
      </c>
      <c r="F131" s="174" t="s">
        <v>289</v>
      </c>
      <c r="G131" s="174">
        <v>2</v>
      </c>
      <c r="H131" s="199">
        <f>VLOOKUP(G131,'Invulblad normen'!$A$16:$C$20,3,FALSE)</f>
        <v>0</v>
      </c>
      <c r="I131" s="293">
        <v>1</v>
      </c>
      <c r="J131" s="295">
        <f t="shared" si="3"/>
        <v>0</v>
      </c>
      <c r="K131" s="200">
        <f t="shared" si="4"/>
        <v>0</v>
      </c>
      <c r="L131" s="200">
        <f t="shared" si="5"/>
        <v>0</v>
      </c>
    </row>
    <row r="132" spans="1:12">
      <c r="A132" s="174"/>
      <c r="B132" s="174" t="s">
        <v>283</v>
      </c>
      <c r="C132" s="174" t="s">
        <v>285</v>
      </c>
      <c r="D132" s="174" t="s">
        <v>287</v>
      </c>
      <c r="E132" s="174">
        <v>24.25</v>
      </c>
      <c r="F132" s="174" t="s">
        <v>289</v>
      </c>
      <c r="G132" s="174">
        <v>1</v>
      </c>
      <c r="H132" s="199">
        <f>VLOOKUP(G132,'Invulblad normen'!$A$16:$C$20,3,FALSE)</f>
        <v>0</v>
      </c>
      <c r="I132" s="293">
        <v>1</v>
      </c>
      <c r="J132" s="295">
        <f t="shared" si="3"/>
        <v>0</v>
      </c>
      <c r="K132" s="200">
        <f t="shared" si="4"/>
        <v>0</v>
      </c>
      <c r="L132" s="200">
        <f t="shared" si="5"/>
        <v>0</v>
      </c>
    </row>
    <row r="133" spans="1:12">
      <c r="A133" s="174"/>
      <c r="B133" s="174" t="s">
        <v>283</v>
      </c>
      <c r="C133" s="174" t="s">
        <v>204</v>
      </c>
      <c r="D133" s="174" t="s">
        <v>287</v>
      </c>
      <c r="E133" s="174">
        <v>28.4</v>
      </c>
      <c r="F133" s="174" t="s">
        <v>289</v>
      </c>
      <c r="G133" s="174">
        <v>2</v>
      </c>
      <c r="H133" s="199">
        <f>VLOOKUP(G133,'Invulblad normen'!$A$16:$C$20,3,FALSE)</f>
        <v>0</v>
      </c>
      <c r="I133" s="293">
        <v>1</v>
      </c>
      <c r="J133" s="295">
        <f t="shared" si="3"/>
        <v>0</v>
      </c>
      <c r="K133" s="200">
        <f t="shared" si="4"/>
        <v>0</v>
      </c>
      <c r="L133" s="200">
        <f t="shared" si="5"/>
        <v>0</v>
      </c>
    </row>
    <row r="134" spans="1:12">
      <c r="A134" s="174"/>
      <c r="B134" s="174" t="s">
        <v>283</v>
      </c>
      <c r="C134" s="174" t="s">
        <v>204</v>
      </c>
      <c r="D134" s="174" t="s">
        <v>287</v>
      </c>
      <c r="E134" s="174">
        <v>28.4</v>
      </c>
      <c r="F134" s="174" t="s">
        <v>289</v>
      </c>
      <c r="G134" s="174">
        <v>2</v>
      </c>
      <c r="H134" s="199">
        <f>VLOOKUP(G134,'Invulblad normen'!$A$16:$C$20,3,FALSE)</f>
        <v>0</v>
      </c>
      <c r="I134" s="293">
        <v>1</v>
      </c>
      <c r="J134" s="295">
        <f t="shared" si="3"/>
        <v>0</v>
      </c>
      <c r="K134" s="200">
        <f t="shared" si="4"/>
        <v>0</v>
      </c>
      <c r="L134" s="200">
        <f t="shared" si="5"/>
        <v>0</v>
      </c>
    </row>
    <row r="135" spans="1:12">
      <c r="A135" s="174"/>
      <c r="B135" s="174" t="s">
        <v>283</v>
      </c>
      <c r="C135" s="174" t="s">
        <v>285</v>
      </c>
      <c r="D135" s="174" t="s">
        <v>287</v>
      </c>
      <c r="E135" s="174">
        <v>31.75</v>
      </c>
      <c r="F135" s="174" t="s">
        <v>289</v>
      </c>
      <c r="G135" s="174">
        <v>1</v>
      </c>
      <c r="H135" s="199">
        <f>VLOOKUP(G135,'Invulblad normen'!$A$16:$C$20,3,FALSE)</f>
        <v>0</v>
      </c>
      <c r="I135" s="293">
        <v>1</v>
      </c>
      <c r="J135" s="295">
        <f t="shared" si="3"/>
        <v>0</v>
      </c>
      <c r="K135" s="200">
        <f t="shared" si="4"/>
        <v>0</v>
      </c>
      <c r="L135" s="200">
        <f t="shared" si="5"/>
        <v>0</v>
      </c>
    </row>
    <row r="136" spans="1:12">
      <c r="A136" s="174"/>
      <c r="B136" s="174" t="s">
        <v>283</v>
      </c>
      <c r="C136" s="174" t="s">
        <v>285</v>
      </c>
      <c r="D136" s="174" t="s">
        <v>287</v>
      </c>
      <c r="E136" s="174">
        <v>28.4</v>
      </c>
      <c r="F136" s="174" t="s">
        <v>289</v>
      </c>
      <c r="G136" s="174">
        <v>1</v>
      </c>
      <c r="H136" s="199">
        <f>VLOOKUP(G136,'Invulblad normen'!$A$16:$C$20,3,FALSE)</f>
        <v>0</v>
      </c>
      <c r="I136" s="293">
        <v>1</v>
      </c>
      <c r="J136" s="295">
        <f t="shared" si="3"/>
        <v>0</v>
      </c>
      <c r="K136" s="200">
        <f t="shared" si="4"/>
        <v>0</v>
      </c>
      <c r="L136" s="200">
        <f t="shared" si="5"/>
        <v>0</v>
      </c>
    </row>
    <row r="137" spans="1:12">
      <c r="A137" s="174"/>
      <c r="B137" s="174" t="s">
        <v>283</v>
      </c>
      <c r="C137" s="174" t="s">
        <v>285</v>
      </c>
      <c r="D137" s="174" t="s">
        <v>287</v>
      </c>
      <c r="E137" s="174">
        <v>28.4</v>
      </c>
      <c r="F137" s="174" t="s">
        <v>289</v>
      </c>
      <c r="G137" s="174">
        <v>1</v>
      </c>
      <c r="H137" s="199">
        <f>VLOOKUP(G137,'Invulblad normen'!$A$16:$C$20,3,FALSE)</f>
        <v>0</v>
      </c>
      <c r="I137" s="293">
        <v>1</v>
      </c>
      <c r="J137" s="295">
        <f t="shared" ref="J137:J200" si="6">H137*I137</f>
        <v>0</v>
      </c>
      <c r="K137" s="200">
        <f t="shared" ref="K137:K200" si="7">J137*E137</f>
        <v>0</v>
      </c>
      <c r="L137" s="200">
        <f t="shared" si="5"/>
        <v>0</v>
      </c>
    </row>
    <row r="138" spans="1:12">
      <c r="A138" s="174"/>
      <c r="B138" s="174" t="s">
        <v>283</v>
      </c>
      <c r="C138" s="174" t="s">
        <v>285</v>
      </c>
      <c r="D138" s="174" t="s">
        <v>287</v>
      </c>
      <c r="E138" s="174">
        <v>25.4</v>
      </c>
      <c r="F138" s="174" t="s">
        <v>289</v>
      </c>
      <c r="G138" s="174">
        <v>1</v>
      </c>
      <c r="H138" s="199">
        <f>VLOOKUP(G138,'Invulblad normen'!$A$16:$C$20,3,FALSE)</f>
        <v>0</v>
      </c>
      <c r="I138" s="293">
        <v>1</v>
      </c>
      <c r="J138" s="295">
        <f t="shared" si="6"/>
        <v>0</v>
      </c>
      <c r="K138" s="200">
        <f t="shared" si="7"/>
        <v>0</v>
      </c>
      <c r="L138" s="200">
        <f t="shared" ref="L138:L201" si="8">K138/156</f>
        <v>0</v>
      </c>
    </row>
    <row r="139" spans="1:12">
      <c r="A139" s="174"/>
      <c r="B139" s="174" t="s">
        <v>283</v>
      </c>
      <c r="C139" s="174" t="s">
        <v>347</v>
      </c>
      <c r="D139" s="174" t="s">
        <v>300</v>
      </c>
      <c r="E139" s="174">
        <v>2.54</v>
      </c>
      <c r="F139" s="174" t="s">
        <v>288</v>
      </c>
      <c r="G139" s="174">
        <v>4</v>
      </c>
      <c r="H139" s="199">
        <f>VLOOKUP(G139,'Invulblad normen'!$A$16:$C$20,3,FALSE)</f>
        <v>0</v>
      </c>
      <c r="I139" s="293">
        <v>1</v>
      </c>
      <c r="J139" s="295">
        <f t="shared" si="6"/>
        <v>0</v>
      </c>
      <c r="K139" s="200">
        <f t="shared" si="7"/>
        <v>0</v>
      </c>
      <c r="L139" s="200">
        <f t="shared" si="8"/>
        <v>0</v>
      </c>
    </row>
    <row r="140" spans="1:12">
      <c r="A140" s="174"/>
      <c r="B140" s="174" t="s">
        <v>283</v>
      </c>
      <c r="C140" s="174" t="s">
        <v>284</v>
      </c>
      <c r="D140" s="174" t="s">
        <v>300</v>
      </c>
      <c r="E140" s="174">
        <v>16.5</v>
      </c>
      <c r="F140" s="174" t="s">
        <v>288</v>
      </c>
      <c r="G140" s="174">
        <v>4</v>
      </c>
      <c r="H140" s="199">
        <f>VLOOKUP(G140,'Invulblad normen'!$A$16:$C$20,3,FALSE)</f>
        <v>0</v>
      </c>
      <c r="I140" s="293">
        <v>1</v>
      </c>
      <c r="J140" s="295">
        <f t="shared" si="6"/>
        <v>0</v>
      </c>
      <c r="K140" s="200">
        <f t="shared" si="7"/>
        <v>0</v>
      </c>
      <c r="L140" s="200">
        <f t="shared" si="8"/>
        <v>0</v>
      </c>
    </row>
    <row r="141" spans="1:12">
      <c r="A141" s="174"/>
      <c r="B141" s="174" t="s">
        <v>283</v>
      </c>
      <c r="C141" s="174" t="s">
        <v>203</v>
      </c>
      <c r="D141" s="174" t="s">
        <v>300</v>
      </c>
      <c r="E141" s="174">
        <v>100.25</v>
      </c>
      <c r="F141" s="174" t="s">
        <v>288</v>
      </c>
      <c r="G141" s="174">
        <v>3</v>
      </c>
      <c r="H141" s="199">
        <f>VLOOKUP(G141,'Invulblad normen'!$A$16:$C$20,3,FALSE)</f>
        <v>0</v>
      </c>
      <c r="I141" s="293">
        <v>1</v>
      </c>
      <c r="J141" s="295">
        <f t="shared" si="6"/>
        <v>0</v>
      </c>
      <c r="K141" s="200">
        <f t="shared" si="7"/>
        <v>0</v>
      </c>
      <c r="L141" s="200">
        <f t="shared" si="8"/>
        <v>0</v>
      </c>
    </row>
    <row r="142" spans="1:12">
      <c r="A142" s="197" t="s">
        <v>320</v>
      </c>
      <c r="B142" s="174" t="s">
        <v>307</v>
      </c>
      <c r="C142" s="174" t="s">
        <v>286</v>
      </c>
      <c r="D142" s="174" t="s">
        <v>287</v>
      </c>
      <c r="E142" s="202">
        <v>118.68</v>
      </c>
      <c r="F142" s="174" t="s">
        <v>289</v>
      </c>
      <c r="G142" s="174">
        <v>1</v>
      </c>
      <c r="H142" s="206">
        <f>VLOOKUP(G142,'Invulblad normen'!$A$16:$C$20,3,FALSE)</f>
        <v>0</v>
      </c>
      <c r="I142" s="293">
        <v>1</v>
      </c>
      <c r="J142" s="295">
        <f t="shared" si="6"/>
        <v>0</v>
      </c>
      <c r="K142" s="200">
        <f t="shared" si="7"/>
        <v>0</v>
      </c>
      <c r="L142" s="200">
        <f t="shared" si="8"/>
        <v>0</v>
      </c>
    </row>
    <row r="143" spans="1:12">
      <c r="A143" s="174"/>
      <c r="B143" s="174" t="s">
        <v>307</v>
      </c>
      <c r="C143" s="174" t="s">
        <v>204</v>
      </c>
      <c r="D143" s="174" t="s">
        <v>287</v>
      </c>
      <c r="E143" s="202">
        <v>58.81</v>
      </c>
      <c r="F143" s="174" t="s">
        <v>289</v>
      </c>
      <c r="G143" s="174">
        <v>2</v>
      </c>
      <c r="H143" s="199">
        <f>VLOOKUP(G143,'Invulblad normen'!$A$16:$C$20,3,FALSE)</f>
        <v>0</v>
      </c>
      <c r="I143" s="293">
        <v>1</v>
      </c>
      <c r="J143" s="295">
        <f t="shared" si="6"/>
        <v>0</v>
      </c>
      <c r="K143" s="200">
        <f t="shared" si="7"/>
        <v>0</v>
      </c>
      <c r="L143" s="200">
        <f t="shared" si="8"/>
        <v>0</v>
      </c>
    </row>
    <row r="144" spans="1:12">
      <c r="A144" s="174"/>
      <c r="B144" s="174" t="s">
        <v>307</v>
      </c>
      <c r="C144" s="174" t="s">
        <v>321</v>
      </c>
      <c r="D144" s="174" t="s">
        <v>300</v>
      </c>
      <c r="E144" s="202">
        <v>34.979999999999997</v>
      </c>
      <c r="F144" s="174" t="s">
        <v>288</v>
      </c>
      <c r="G144" s="174">
        <v>3</v>
      </c>
      <c r="H144" s="199">
        <f>VLOOKUP(G144,'Invulblad normen'!$A$16:$C$20,3,FALSE)</f>
        <v>0</v>
      </c>
      <c r="I144" s="293">
        <v>1</v>
      </c>
      <c r="J144" s="295">
        <f t="shared" si="6"/>
        <v>0</v>
      </c>
      <c r="K144" s="200">
        <f t="shared" si="7"/>
        <v>0</v>
      </c>
      <c r="L144" s="200">
        <f t="shared" si="8"/>
        <v>0</v>
      </c>
    </row>
    <row r="145" spans="1:12">
      <c r="A145" s="174"/>
      <c r="B145" s="174" t="s">
        <v>307</v>
      </c>
      <c r="C145" s="174" t="s">
        <v>309</v>
      </c>
      <c r="D145" s="174" t="s">
        <v>212</v>
      </c>
      <c r="E145" s="202">
        <v>9.0299999999999994</v>
      </c>
      <c r="F145" s="174" t="s">
        <v>299</v>
      </c>
      <c r="G145" s="174">
        <v>5</v>
      </c>
      <c r="H145" s="199">
        <f>VLOOKUP(G145,'Invulblad normen'!$A$16:$C$20,3,FALSE)</f>
        <v>0</v>
      </c>
      <c r="I145" s="293">
        <v>1</v>
      </c>
      <c r="J145" s="295">
        <f t="shared" si="6"/>
        <v>0</v>
      </c>
      <c r="K145" s="200">
        <f t="shared" si="7"/>
        <v>0</v>
      </c>
      <c r="L145" s="200">
        <f t="shared" si="8"/>
        <v>0</v>
      </c>
    </row>
    <row r="146" spans="1:12">
      <c r="A146" s="174"/>
      <c r="B146" s="174" t="s">
        <v>307</v>
      </c>
      <c r="C146" s="174" t="s">
        <v>309</v>
      </c>
      <c r="D146" s="174" t="s">
        <v>212</v>
      </c>
      <c r="E146" s="202">
        <v>9.0299999999999994</v>
      </c>
      <c r="F146" s="174" t="s">
        <v>299</v>
      </c>
      <c r="G146" s="174">
        <v>5</v>
      </c>
      <c r="H146" s="199">
        <f>VLOOKUP(G146,'Invulblad normen'!$A$16:$C$20,3,FALSE)</f>
        <v>0</v>
      </c>
      <c r="I146" s="293">
        <v>1</v>
      </c>
      <c r="J146" s="295">
        <f t="shared" si="6"/>
        <v>0</v>
      </c>
      <c r="K146" s="200">
        <f t="shared" si="7"/>
        <v>0</v>
      </c>
      <c r="L146" s="200">
        <f t="shared" si="8"/>
        <v>0</v>
      </c>
    </row>
    <row r="147" spans="1:12">
      <c r="A147" s="174"/>
      <c r="B147" s="174" t="s">
        <v>307</v>
      </c>
      <c r="C147" s="174" t="s">
        <v>293</v>
      </c>
      <c r="D147" s="174" t="s">
        <v>300</v>
      </c>
      <c r="E147" s="202">
        <v>3.6</v>
      </c>
      <c r="F147" s="174" t="s">
        <v>288</v>
      </c>
      <c r="G147" s="174">
        <v>3</v>
      </c>
      <c r="H147" s="199">
        <f>VLOOKUP(G147,'Invulblad normen'!$A$16:$C$20,3,FALSE)</f>
        <v>0</v>
      </c>
      <c r="I147" s="293">
        <v>1</v>
      </c>
      <c r="J147" s="295">
        <f t="shared" si="6"/>
        <v>0</v>
      </c>
      <c r="K147" s="200">
        <f t="shared" si="7"/>
        <v>0</v>
      </c>
      <c r="L147" s="200">
        <f t="shared" si="8"/>
        <v>0</v>
      </c>
    </row>
    <row r="148" spans="1:12">
      <c r="A148" s="174"/>
      <c r="B148" s="174" t="s">
        <v>307</v>
      </c>
      <c r="C148" s="174" t="s">
        <v>285</v>
      </c>
      <c r="D148" s="174" t="s">
        <v>287</v>
      </c>
      <c r="E148" s="202">
        <v>28.2</v>
      </c>
      <c r="F148" s="174" t="s">
        <v>289</v>
      </c>
      <c r="G148" s="174">
        <v>1</v>
      </c>
      <c r="H148" s="199">
        <f>VLOOKUP(G148,'Invulblad normen'!$A$16:$C$20,3,FALSE)</f>
        <v>0</v>
      </c>
      <c r="I148" s="293">
        <v>1</v>
      </c>
      <c r="J148" s="295">
        <f t="shared" si="6"/>
        <v>0</v>
      </c>
      <c r="K148" s="200">
        <f t="shared" si="7"/>
        <v>0</v>
      </c>
      <c r="L148" s="200">
        <f t="shared" si="8"/>
        <v>0</v>
      </c>
    </row>
    <row r="149" spans="1:12">
      <c r="A149" s="174"/>
      <c r="B149" s="174" t="s">
        <v>307</v>
      </c>
      <c r="C149" s="174" t="s">
        <v>285</v>
      </c>
      <c r="D149" s="174" t="s">
        <v>287</v>
      </c>
      <c r="E149" s="202">
        <v>36.869999999999997</v>
      </c>
      <c r="F149" s="174" t="s">
        <v>289</v>
      </c>
      <c r="G149" s="174">
        <v>1</v>
      </c>
      <c r="H149" s="199">
        <f>VLOOKUP(G149,'Invulblad normen'!$A$16:$C$20,3,FALSE)</f>
        <v>0</v>
      </c>
      <c r="I149" s="293">
        <v>1</v>
      </c>
      <c r="J149" s="295">
        <f t="shared" si="6"/>
        <v>0</v>
      </c>
      <c r="K149" s="200">
        <f t="shared" si="7"/>
        <v>0</v>
      </c>
      <c r="L149" s="200">
        <f t="shared" si="8"/>
        <v>0</v>
      </c>
    </row>
    <row r="150" spans="1:12">
      <c r="A150" s="174"/>
      <c r="B150" s="174" t="s">
        <v>307</v>
      </c>
      <c r="C150" s="174" t="s">
        <v>285</v>
      </c>
      <c r="D150" s="174" t="s">
        <v>287</v>
      </c>
      <c r="E150" s="202">
        <v>18.5</v>
      </c>
      <c r="F150" s="174" t="s">
        <v>289</v>
      </c>
      <c r="G150" s="174">
        <v>1</v>
      </c>
      <c r="H150" s="199">
        <f>VLOOKUP(G150,'Invulblad normen'!$A$16:$C$20,3,FALSE)</f>
        <v>0</v>
      </c>
      <c r="I150" s="293">
        <v>1</v>
      </c>
      <c r="J150" s="295">
        <f t="shared" si="6"/>
        <v>0</v>
      </c>
      <c r="K150" s="200">
        <f t="shared" si="7"/>
        <v>0</v>
      </c>
      <c r="L150" s="200">
        <f t="shared" si="8"/>
        <v>0</v>
      </c>
    </row>
    <row r="151" spans="1:12">
      <c r="A151" s="174"/>
      <c r="B151" s="174" t="s">
        <v>307</v>
      </c>
      <c r="C151" s="174" t="s">
        <v>285</v>
      </c>
      <c r="D151" s="174" t="s">
        <v>287</v>
      </c>
      <c r="E151" s="202">
        <v>18.5</v>
      </c>
      <c r="F151" s="174" t="s">
        <v>289</v>
      </c>
      <c r="G151" s="174">
        <v>1</v>
      </c>
      <c r="H151" s="199">
        <f>VLOOKUP(G151,'Invulblad normen'!$A$16:$C$20,3,FALSE)</f>
        <v>0</v>
      </c>
      <c r="I151" s="293">
        <v>1</v>
      </c>
      <c r="J151" s="295">
        <f t="shared" si="6"/>
        <v>0</v>
      </c>
      <c r="K151" s="200">
        <f t="shared" si="7"/>
        <v>0</v>
      </c>
      <c r="L151" s="200">
        <f t="shared" si="8"/>
        <v>0</v>
      </c>
    </row>
    <row r="152" spans="1:12">
      <c r="A152" s="174"/>
      <c r="B152" s="174" t="s">
        <v>307</v>
      </c>
      <c r="C152" s="174" t="s">
        <v>285</v>
      </c>
      <c r="D152" s="174" t="s">
        <v>287</v>
      </c>
      <c r="E152" s="202">
        <v>14.46</v>
      </c>
      <c r="F152" s="174" t="s">
        <v>289</v>
      </c>
      <c r="G152" s="174">
        <v>1</v>
      </c>
      <c r="H152" s="199">
        <f>VLOOKUP(G152,'Invulblad normen'!$A$16:$C$20,3,FALSE)</f>
        <v>0</v>
      </c>
      <c r="I152" s="293">
        <v>1</v>
      </c>
      <c r="J152" s="295">
        <f t="shared" si="6"/>
        <v>0</v>
      </c>
      <c r="K152" s="200">
        <f t="shared" si="7"/>
        <v>0</v>
      </c>
      <c r="L152" s="200">
        <f t="shared" si="8"/>
        <v>0</v>
      </c>
    </row>
    <row r="153" spans="1:12">
      <c r="A153" s="174"/>
      <c r="B153" s="174" t="s">
        <v>307</v>
      </c>
      <c r="C153" s="174" t="s">
        <v>285</v>
      </c>
      <c r="D153" s="174" t="s">
        <v>287</v>
      </c>
      <c r="E153" s="202">
        <v>16.27</v>
      </c>
      <c r="F153" s="174" t="s">
        <v>289</v>
      </c>
      <c r="G153" s="174">
        <v>1</v>
      </c>
      <c r="H153" s="199">
        <f>VLOOKUP(G153,'Invulblad normen'!$A$16:$C$20,3,FALSE)</f>
        <v>0</v>
      </c>
      <c r="I153" s="293">
        <v>1</v>
      </c>
      <c r="J153" s="295">
        <f t="shared" si="6"/>
        <v>0</v>
      </c>
      <c r="K153" s="200">
        <f t="shared" si="7"/>
        <v>0</v>
      </c>
      <c r="L153" s="200">
        <f t="shared" si="8"/>
        <v>0</v>
      </c>
    </row>
    <row r="154" spans="1:12">
      <c r="A154" s="174"/>
      <c r="B154" s="174" t="s">
        <v>307</v>
      </c>
      <c r="C154" s="174" t="s">
        <v>285</v>
      </c>
      <c r="D154" s="174" t="s">
        <v>287</v>
      </c>
      <c r="E154" s="202">
        <v>25.31</v>
      </c>
      <c r="F154" s="174" t="s">
        <v>289</v>
      </c>
      <c r="G154" s="174">
        <v>1</v>
      </c>
      <c r="H154" s="199">
        <f>VLOOKUP(G154,'Invulblad normen'!$A$16:$C$20,3,FALSE)</f>
        <v>0</v>
      </c>
      <c r="I154" s="293">
        <v>1</v>
      </c>
      <c r="J154" s="295">
        <f t="shared" si="6"/>
        <v>0</v>
      </c>
      <c r="K154" s="200">
        <f t="shared" si="7"/>
        <v>0</v>
      </c>
      <c r="L154" s="200">
        <f t="shared" si="8"/>
        <v>0</v>
      </c>
    </row>
    <row r="155" spans="1:12">
      <c r="A155" s="174"/>
      <c r="B155" s="174" t="s">
        <v>307</v>
      </c>
      <c r="C155" s="174" t="s">
        <v>284</v>
      </c>
      <c r="D155" s="174" t="s">
        <v>300</v>
      </c>
      <c r="E155" s="202">
        <v>21.69</v>
      </c>
      <c r="F155" s="174" t="s">
        <v>288</v>
      </c>
      <c r="G155" s="174">
        <v>4</v>
      </c>
      <c r="H155" s="199">
        <f>VLOOKUP(G155,'Invulblad normen'!$A$16:$C$20,3,FALSE)</f>
        <v>0</v>
      </c>
      <c r="I155" s="293">
        <v>1</v>
      </c>
      <c r="J155" s="295">
        <f t="shared" si="6"/>
        <v>0</v>
      </c>
      <c r="K155" s="200">
        <f t="shared" si="7"/>
        <v>0</v>
      </c>
      <c r="L155" s="200">
        <f t="shared" si="8"/>
        <v>0</v>
      </c>
    </row>
    <row r="156" spans="1:12">
      <c r="A156" s="197" t="s">
        <v>322</v>
      </c>
      <c r="B156" s="174" t="s">
        <v>323</v>
      </c>
      <c r="C156" s="174" t="s">
        <v>286</v>
      </c>
      <c r="D156" s="174" t="s">
        <v>287</v>
      </c>
      <c r="E156" s="174">
        <v>68.650000000000006</v>
      </c>
      <c r="F156" s="174" t="s">
        <v>289</v>
      </c>
      <c r="G156" s="174">
        <v>1</v>
      </c>
      <c r="H156" s="206">
        <f>VLOOKUP(G156,'Invulblad normen'!$A$16:$C$20,3,FALSE)</f>
        <v>0</v>
      </c>
      <c r="I156" s="293">
        <v>1</v>
      </c>
      <c r="J156" s="295">
        <f t="shared" si="6"/>
        <v>0</v>
      </c>
      <c r="K156" s="200">
        <f t="shared" si="7"/>
        <v>0</v>
      </c>
      <c r="L156" s="200">
        <f t="shared" si="8"/>
        <v>0</v>
      </c>
    </row>
    <row r="157" spans="1:12">
      <c r="A157" s="174"/>
      <c r="B157" s="174" t="s">
        <v>323</v>
      </c>
      <c r="C157" s="174" t="s">
        <v>324</v>
      </c>
      <c r="D157" s="174" t="s">
        <v>287</v>
      </c>
      <c r="E157" s="174">
        <v>15.65</v>
      </c>
      <c r="F157" s="174" t="s">
        <v>289</v>
      </c>
      <c r="G157" s="174">
        <v>1</v>
      </c>
      <c r="H157" s="199">
        <f>VLOOKUP(G157,'Invulblad normen'!$A$16:$C$20,3,FALSE)</f>
        <v>0</v>
      </c>
      <c r="I157" s="293">
        <v>1</v>
      </c>
      <c r="J157" s="295">
        <f t="shared" si="6"/>
        <v>0</v>
      </c>
      <c r="K157" s="200">
        <f t="shared" si="7"/>
        <v>0</v>
      </c>
      <c r="L157" s="200">
        <f t="shared" si="8"/>
        <v>0</v>
      </c>
    </row>
    <row r="158" spans="1:12">
      <c r="A158" s="174"/>
      <c r="B158" s="174" t="s">
        <v>323</v>
      </c>
      <c r="C158" s="174" t="s">
        <v>324</v>
      </c>
      <c r="D158" s="174" t="s">
        <v>287</v>
      </c>
      <c r="E158" s="174">
        <v>18.78</v>
      </c>
      <c r="F158" s="174" t="s">
        <v>289</v>
      </c>
      <c r="G158" s="174">
        <v>1</v>
      </c>
      <c r="H158" s="199">
        <f>VLOOKUP(G158,'Invulblad normen'!$A$16:$C$20,3,FALSE)</f>
        <v>0</v>
      </c>
      <c r="I158" s="293">
        <v>1</v>
      </c>
      <c r="J158" s="295">
        <f t="shared" si="6"/>
        <v>0</v>
      </c>
      <c r="K158" s="200">
        <f t="shared" si="7"/>
        <v>0</v>
      </c>
      <c r="L158" s="200">
        <f t="shared" si="8"/>
        <v>0</v>
      </c>
    </row>
    <row r="159" spans="1:12">
      <c r="A159" s="174"/>
      <c r="B159" s="174" t="s">
        <v>323</v>
      </c>
      <c r="C159" s="174" t="s">
        <v>204</v>
      </c>
      <c r="D159" s="174" t="s">
        <v>287</v>
      </c>
      <c r="E159" s="174">
        <v>34.43</v>
      </c>
      <c r="F159" s="174" t="s">
        <v>289</v>
      </c>
      <c r="G159" s="174">
        <v>2</v>
      </c>
      <c r="H159" s="199">
        <f>VLOOKUP(G159,'Invulblad normen'!$A$16:$C$20,3,FALSE)</f>
        <v>0</v>
      </c>
      <c r="I159" s="293">
        <v>1</v>
      </c>
      <c r="J159" s="295">
        <f t="shared" si="6"/>
        <v>0</v>
      </c>
      <c r="K159" s="200">
        <f t="shared" si="7"/>
        <v>0</v>
      </c>
      <c r="L159" s="200">
        <f t="shared" si="8"/>
        <v>0</v>
      </c>
    </row>
    <row r="160" spans="1:12">
      <c r="A160" s="174"/>
      <c r="B160" s="174" t="s">
        <v>323</v>
      </c>
      <c r="C160" s="174" t="s">
        <v>324</v>
      </c>
      <c r="D160" s="174" t="s">
        <v>287</v>
      </c>
      <c r="E160" s="174">
        <v>18.78</v>
      </c>
      <c r="F160" s="174" t="s">
        <v>289</v>
      </c>
      <c r="G160" s="174">
        <v>1</v>
      </c>
      <c r="H160" s="199">
        <f>VLOOKUP(G160,'Invulblad normen'!$A$16:$C$20,3,FALSE)</f>
        <v>0</v>
      </c>
      <c r="I160" s="293">
        <v>1</v>
      </c>
      <c r="J160" s="295">
        <f t="shared" si="6"/>
        <v>0</v>
      </c>
      <c r="K160" s="200">
        <f t="shared" si="7"/>
        <v>0</v>
      </c>
      <c r="L160" s="200">
        <f t="shared" si="8"/>
        <v>0</v>
      </c>
    </row>
    <row r="161" spans="1:12">
      <c r="A161" s="174"/>
      <c r="B161" s="174" t="s">
        <v>323</v>
      </c>
      <c r="C161" s="174" t="s">
        <v>324</v>
      </c>
      <c r="D161" s="174" t="s">
        <v>287</v>
      </c>
      <c r="E161" s="174">
        <v>20.350000000000001</v>
      </c>
      <c r="F161" s="174" t="s">
        <v>289</v>
      </c>
      <c r="G161" s="174">
        <v>1</v>
      </c>
      <c r="H161" s="199">
        <f>VLOOKUP(G161,'Invulblad normen'!$A$16:$C$20,3,FALSE)</f>
        <v>0</v>
      </c>
      <c r="I161" s="293">
        <v>1</v>
      </c>
      <c r="J161" s="295">
        <f t="shared" si="6"/>
        <v>0</v>
      </c>
      <c r="K161" s="200">
        <f t="shared" si="7"/>
        <v>0</v>
      </c>
      <c r="L161" s="200">
        <f t="shared" si="8"/>
        <v>0</v>
      </c>
    </row>
    <row r="162" spans="1:12">
      <c r="A162" s="174"/>
      <c r="B162" s="174" t="s">
        <v>323</v>
      </c>
      <c r="C162" s="174" t="s">
        <v>286</v>
      </c>
      <c r="D162" s="174" t="s">
        <v>287</v>
      </c>
      <c r="E162" s="174">
        <v>65.73</v>
      </c>
      <c r="F162" s="174" t="s">
        <v>289</v>
      </c>
      <c r="G162" s="174">
        <v>1</v>
      </c>
      <c r="H162" s="199">
        <f>VLOOKUP(G162,'Invulblad normen'!$A$16:$C$20,3,FALSE)</f>
        <v>0</v>
      </c>
      <c r="I162" s="293">
        <v>1</v>
      </c>
      <c r="J162" s="295">
        <f t="shared" si="6"/>
        <v>0</v>
      </c>
      <c r="K162" s="200">
        <f t="shared" si="7"/>
        <v>0</v>
      </c>
      <c r="L162" s="200">
        <f t="shared" si="8"/>
        <v>0</v>
      </c>
    </row>
    <row r="163" spans="1:12">
      <c r="A163" s="174"/>
      <c r="B163" s="174" t="s">
        <v>323</v>
      </c>
      <c r="C163" s="174" t="s">
        <v>325</v>
      </c>
      <c r="D163" s="174" t="s">
        <v>287</v>
      </c>
      <c r="E163" s="174">
        <v>134.59</v>
      </c>
      <c r="F163" s="174" t="s">
        <v>288</v>
      </c>
      <c r="G163" s="174">
        <v>3</v>
      </c>
      <c r="H163" s="199">
        <f>VLOOKUP(G163,'Invulblad normen'!$A$16:$C$20,3,FALSE)</f>
        <v>0</v>
      </c>
      <c r="I163" s="293">
        <v>1</v>
      </c>
      <c r="J163" s="295">
        <f t="shared" si="6"/>
        <v>0</v>
      </c>
      <c r="K163" s="200">
        <f t="shared" si="7"/>
        <v>0</v>
      </c>
      <c r="L163" s="200">
        <f t="shared" si="8"/>
        <v>0</v>
      </c>
    </row>
    <row r="164" spans="1:12">
      <c r="A164" s="174"/>
      <c r="B164" s="174" t="s">
        <v>307</v>
      </c>
      <c r="C164" s="174" t="s">
        <v>204</v>
      </c>
      <c r="D164" s="174" t="s">
        <v>287</v>
      </c>
      <c r="E164" s="174">
        <v>62.6</v>
      </c>
      <c r="F164" s="174" t="s">
        <v>289</v>
      </c>
      <c r="G164" s="174">
        <v>2</v>
      </c>
      <c r="H164" s="199">
        <f>VLOOKUP(G164,'Invulblad normen'!$A$16:$C$20,3,FALSE)</f>
        <v>0</v>
      </c>
      <c r="I164" s="293">
        <v>1</v>
      </c>
      <c r="J164" s="295">
        <f t="shared" si="6"/>
        <v>0</v>
      </c>
      <c r="K164" s="200">
        <f t="shared" si="7"/>
        <v>0</v>
      </c>
      <c r="L164" s="200">
        <f t="shared" si="8"/>
        <v>0</v>
      </c>
    </row>
    <row r="165" spans="1:12">
      <c r="A165" s="174"/>
      <c r="B165" s="174" t="s">
        <v>307</v>
      </c>
      <c r="C165" s="174" t="s">
        <v>311</v>
      </c>
      <c r="D165" s="174" t="s">
        <v>287</v>
      </c>
      <c r="E165" s="174">
        <v>25.04</v>
      </c>
      <c r="F165" s="174" t="s">
        <v>289</v>
      </c>
      <c r="G165" s="174">
        <v>1</v>
      </c>
      <c r="H165" s="199">
        <f>VLOOKUP(G165,'Invulblad normen'!$A$16:$C$20,3,FALSE)</f>
        <v>0</v>
      </c>
      <c r="I165" s="293">
        <v>1</v>
      </c>
      <c r="J165" s="295">
        <f t="shared" si="6"/>
        <v>0</v>
      </c>
      <c r="K165" s="200">
        <f t="shared" si="7"/>
        <v>0</v>
      </c>
      <c r="L165" s="200">
        <f t="shared" si="8"/>
        <v>0</v>
      </c>
    </row>
    <row r="166" spans="1:12">
      <c r="A166" s="174"/>
      <c r="B166" s="174" t="s">
        <v>307</v>
      </c>
      <c r="C166" s="174" t="s">
        <v>311</v>
      </c>
      <c r="D166" s="174" t="s">
        <v>287</v>
      </c>
      <c r="E166" s="174">
        <v>21.91</v>
      </c>
      <c r="F166" s="174" t="s">
        <v>289</v>
      </c>
      <c r="G166" s="174">
        <v>1</v>
      </c>
      <c r="H166" s="199">
        <f>VLOOKUP(G166,'Invulblad normen'!$A$16:$C$20,3,FALSE)</f>
        <v>0</v>
      </c>
      <c r="I166" s="293">
        <v>1</v>
      </c>
      <c r="J166" s="295">
        <f t="shared" si="6"/>
        <v>0</v>
      </c>
      <c r="K166" s="200">
        <f t="shared" si="7"/>
        <v>0</v>
      </c>
      <c r="L166" s="200">
        <f t="shared" si="8"/>
        <v>0</v>
      </c>
    </row>
    <row r="167" spans="1:12">
      <c r="A167" s="174"/>
      <c r="B167" s="174" t="s">
        <v>307</v>
      </c>
      <c r="C167" s="174" t="s">
        <v>311</v>
      </c>
      <c r="D167" s="174" t="s">
        <v>287</v>
      </c>
      <c r="E167" s="174">
        <v>22.91</v>
      </c>
      <c r="F167" s="174" t="s">
        <v>289</v>
      </c>
      <c r="G167" s="174">
        <v>1</v>
      </c>
      <c r="H167" s="199">
        <f>VLOOKUP(G167,'Invulblad normen'!$A$16:$C$20,3,FALSE)</f>
        <v>0</v>
      </c>
      <c r="I167" s="293">
        <v>1</v>
      </c>
      <c r="J167" s="295">
        <f t="shared" si="6"/>
        <v>0</v>
      </c>
      <c r="K167" s="200">
        <f t="shared" si="7"/>
        <v>0</v>
      </c>
      <c r="L167" s="200">
        <f t="shared" si="8"/>
        <v>0</v>
      </c>
    </row>
    <row r="168" spans="1:12">
      <c r="A168" s="174"/>
      <c r="B168" s="174" t="s">
        <v>307</v>
      </c>
      <c r="C168" s="174" t="s">
        <v>311</v>
      </c>
      <c r="D168" s="174" t="s">
        <v>287</v>
      </c>
      <c r="E168" s="174">
        <v>13.3</v>
      </c>
      <c r="F168" s="174" t="s">
        <v>289</v>
      </c>
      <c r="G168" s="174">
        <v>1</v>
      </c>
      <c r="H168" s="199">
        <f>VLOOKUP(G168,'Invulblad normen'!$A$16:$C$20,3,FALSE)</f>
        <v>0</v>
      </c>
      <c r="I168" s="293">
        <v>1</v>
      </c>
      <c r="J168" s="295">
        <f t="shared" si="6"/>
        <v>0</v>
      </c>
      <c r="K168" s="200">
        <f t="shared" si="7"/>
        <v>0</v>
      </c>
      <c r="L168" s="200">
        <f t="shared" si="8"/>
        <v>0</v>
      </c>
    </row>
    <row r="169" spans="1:12">
      <c r="A169" s="174"/>
      <c r="B169" s="174" t="s">
        <v>307</v>
      </c>
      <c r="C169" s="174" t="s">
        <v>311</v>
      </c>
      <c r="D169" s="174" t="s">
        <v>287</v>
      </c>
      <c r="E169" s="174">
        <v>13.3</v>
      </c>
      <c r="F169" s="174" t="s">
        <v>289</v>
      </c>
      <c r="G169" s="174">
        <v>1</v>
      </c>
      <c r="H169" s="199">
        <f>VLOOKUP(G169,'Invulblad normen'!$A$16:$C$20,3,FALSE)</f>
        <v>0</v>
      </c>
      <c r="I169" s="293">
        <v>1</v>
      </c>
      <c r="J169" s="295">
        <f t="shared" si="6"/>
        <v>0</v>
      </c>
      <c r="K169" s="200">
        <f t="shared" si="7"/>
        <v>0</v>
      </c>
      <c r="L169" s="200">
        <f t="shared" si="8"/>
        <v>0</v>
      </c>
    </row>
    <row r="170" spans="1:12">
      <c r="A170" s="174"/>
      <c r="B170" s="174" t="s">
        <v>307</v>
      </c>
      <c r="C170" s="174" t="s">
        <v>311</v>
      </c>
      <c r="D170" s="174" t="s">
        <v>287</v>
      </c>
      <c r="E170" s="174">
        <v>21.13</v>
      </c>
      <c r="F170" s="174" t="s">
        <v>289</v>
      </c>
      <c r="G170" s="174">
        <v>1</v>
      </c>
      <c r="H170" s="199">
        <f>VLOOKUP(G170,'Invulblad normen'!$A$16:$C$20,3,FALSE)</f>
        <v>0</v>
      </c>
      <c r="I170" s="293">
        <v>1</v>
      </c>
      <c r="J170" s="295">
        <f t="shared" si="6"/>
        <v>0</v>
      </c>
      <c r="K170" s="200">
        <f t="shared" si="7"/>
        <v>0</v>
      </c>
      <c r="L170" s="200">
        <f t="shared" si="8"/>
        <v>0</v>
      </c>
    </row>
    <row r="171" spans="1:12">
      <c r="A171" s="174"/>
      <c r="B171" s="174" t="s">
        <v>307</v>
      </c>
      <c r="C171" s="174" t="s">
        <v>311</v>
      </c>
      <c r="D171" s="174" t="s">
        <v>287</v>
      </c>
      <c r="E171" s="174">
        <v>14.87</v>
      </c>
      <c r="F171" s="174" t="s">
        <v>289</v>
      </c>
      <c r="G171" s="174">
        <v>1</v>
      </c>
      <c r="H171" s="199">
        <f>VLOOKUP(G171,'Invulblad normen'!$A$16:$C$20,3,FALSE)</f>
        <v>0</v>
      </c>
      <c r="I171" s="293">
        <v>1</v>
      </c>
      <c r="J171" s="295">
        <f t="shared" si="6"/>
        <v>0</v>
      </c>
      <c r="K171" s="200">
        <f t="shared" si="7"/>
        <v>0</v>
      </c>
      <c r="L171" s="200">
        <f t="shared" si="8"/>
        <v>0</v>
      </c>
    </row>
    <row r="172" spans="1:12">
      <c r="A172" s="174"/>
      <c r="B172" s="174" t="s">
        <v>307</v>
      </c>
      <c r="C172" s="174" t="s">
        <v>311</v>
      </c>
      <c r="D172" s="174" t="s">
        <v>287</v>
      </c>
      <c r="E172" s="174">
        <v>21.91</v>
      </c>
      <c r="F172" s="174" t="s">
        <v>289</v>
      </c>
      <c r="G172" s="174">
        <v>1</v>
      </c>
      <c r="H172" s="199">
        <f>VLOOKUP(G172,'Invulblad normen'!$A$16:$C$20,3,FALSE)</f>
        <v>0</v>
      </c>
      <c r="I172" s="293">
        <v>1</v>
      </c>
      <c r="J172" s="295">
        <f t="shared" si="6"/>
        <v>0</v>
      </c>
      <c r="K172" s="200">
        <f t="shared" si="7"/>
        <v>0</v>
      </c>
      <c r="L172" s="200">
        <f t="shared" si="8"/>
        <v>0</v>
      </c>
    </row>
    <row r="173" spans="1:12">
      <c r="A173" s="174"/>
      <c r="B173" s="174" t="s">
        <v>307</v>
      </c>
      <c r="C173" s="174" t="s">
        <v>302</v>
      </c>
      <c r="D173" s="174" t="s">
        <v>287</v>
      </c>
      <c r="E173" s="174">
        <v>28.17</v>
      </c>
      <c r="F173" s="174" t="s">
        <v>288</v>
      </c>
      <c r="G173" s="174">
        <v>3</v>
      </c>
      <c r="H173" s="199">
        <f>VLOOKUP(G173,'Invulblad normen'!$A$16:$C$20,3,FALSE)</f>
        <v>0</v>
      </c>
      <c r="I173" s="293">
        <v>1</v>
      </c>
      <c r="J173" s="295">
        <f t="shared" si="6"/>
        <v>0</v>
      </c>
      <c r="K173" s="200">
        <f t="shared" si="7"/>
        <v>0</v>
      </c>
      <c r="L173" s="200">
        <f t="shared" si="8"/>
        <v>0</v>
      </c>
    </row>
    <row r="174" spans="1:12">
      <c r="A174" s="174"/>
      <c r="B174" s="174" t="s">
        <v>307</v>
      </c>
      <c r="C174" s="174" t="s">
        <v>326</v>
      </c>
      <c r="D174" s="174" t="s">
        <v>300</v>
      </c>
      <c r="E174" s="174">
        <v>15.65</v>
      </c>
      <c r="F174" s="174" t="s">
        <v>299</v>
      </c>
      <c r="G174" s="174">
        <v>5</v>
      </c>
      <c r="H174" s="199">
        <f>VLOOKUP(G174,'Invulblad normen'!$A$16:$C$20,3,FALSE)</f>
        <v>0</v>
      </c>
      <c r="I174" s="293">
        <v>1</v>
      </c>
      <c r="J174" s="295">
        <f t="shared" si="6"/>
        <v>0</v>
      </c>
      <c r="K174" s="200">
        <f t="shared" si="7"/>
        <v>0</v>
      </c>
      <c r="L174" s="200">
        <f t="shared" si="8"/>
        <v>0</v>
      </c>
    </row>
    <row r="175" spans="1:12">
      <c r="A175" s="174"/>
      <c r="B175" s="174" t="s">
        <v>307</v>
      </c>
      <c r="C175" s="174" t="s">
        <v>284</v>
      </c>
      <c r="D175" s="174" t="s">
        <v>300</v>
      </c>
      <c r="E175" s="174">
        <v>65.73</v>
      </c>
      <c r="F175" s="174" t="s">
        <v>288</v>
      </c>
      <c r="G175" s="174">
        <v>4</v>
      </c>
      <c r="H175" s="199">
        <f>VLOOKUP(G175,'Invulblad normen'!$A$16:$C$20,3,FALSE)</f>
        <v>0</v>
      </c>
      <c r="I175" s="293">
        <v>1</v>
      </c>
      <c r="J175" s="295">
        <f t="shared" si="6"/>
        <v>0</v>
      </c>
      <c r="K175" s="200">
        <f t="shared" si="7"/>
        <v>0</v>
      </c>
      <c r="L175" s="200">
        <f t="shared" si="8"/>
        <v>0</v>
      </c>
    </row>
    <row r="176" spans="1:12">
      <c r="A176" s="174"/>
      <c r="B176" s="174" t="s">
        <v>307</v>
      </c>
      <c r="C176" s="174" t="s">
        <v>203</v>
      </c>
      <c r="D176" s="174" t="s">
        <v>287</v>
      </c>
      <c r="E176" s="174">
        <v>28.17</v>
      </c>
      <c r="F176" s="174" t="s">
        <v>288</v>
      </c>
      <c r="G176" s="174">
        <v>3</v>
      </c>
      <c r="H176" s="199">
        <f>VLOOKUP(G176,'Invulblad normen'!$A$16:$C$20,3,FALSE)</f>
        <v>0</v>
      </c>
      <c r="I176" s="293">
        <v>1</v>
      </c>
      <c r="J176" s="295">
        <f t="shared" si="6"/>
        <v>0</v>
      </c>
      <c r="K176" s="200">
        <f t="shared" si="7"/>
        <v>0</v>
      </c>
      <c r="L176" s="200">
        <f t="shared" si="8"/>
        <v>0</v>
      </c>
    </row>
    <row r="177" spans="1:12">
      <c r="A177" s="197" t="s">
        <v>327</v>
      </c>
      <c r="B177" s="174"/>
      <c r="C177" s="174" t="s">
        <v>205</v>
      </c>
      <c r="D177" s="174" t="s">
        <v>287</v>
      </c>
      <c r="E177" s="202">
        <v>14</v>
      </c>
      <c r="F177" s="174" t="s">
        <v>289</v>
      </c>
      <c r="G177" s="174">
        <v>2</v>
      </c>
      <c r="H177" s="206">
        <f>VLOOKUP(G177,'Invulblad normen'!$A$16:$C$20,3,FALSE)</f>
        <v>0</v>
      </c>
      <c r="I177" s="293">
        <v>1</v>
      </c>
      <c r="J177" s="295">
        <f t="shared" si="6"/>
        <v>0</v>
      </c>
      <c r="K177" s="200">
        <f t="shared" si="7"/>
        <v>0</v>
      </c>
      <c r="L177" s="200">
        <f t="shared" si="8"/>
        <v>0</v>
      </c>
    </row>
    <row r="178" spans="1:12">
      <c r="A178" s="174"/>
      <c r="B178" s="174"/>
      <c r="C178" s="174" t="s">
        <v>205</v>
      </c>
      <c r="D178" s="174" t="s">
        <v>287</v>
      </c>
      <c r="E178" s="202">
        <v>14</v>
      </c>
      <c r="F178" s="174" t="s">
        <v>289</v>
      </c>
      <c r="G178" s="174">
        <v>2</v>
      </c>
      <c r="H178" s="199">
        <f>VLOOKUP(G178,'Invulblad normen'!$A$16:$C$20,3,FALSE)</f>
        <v>0</v>
      </c>
      <c r="I178" s="293">
        <v>1</v>
      </c>
      <c r="J178" s="295">
        <f t="shared" si="6"/>
        <v>0</v>
      </c>
      <c r="K178" s="200">
        <f t="shared" si="7"/>
        <v>0</v>
      </c>
      <c r="L178" s="200">
        <f t="shared" si="8"/>
        <v>0</v>
      </c>
    </row>
    <row r="179" spans="1:12">
      <c r="A179" s="174"/>
      <c r="B179" s="174"/>
      <c r="C179" s="174" t="s">
        <v>205</v>
      </c>
      <c r="D179" s="174" t="s">
        <v>287</v>
      </c>
      <c r="E179" s="202">
        <v>14</v>
      </c>
      <c r="F179" s="174" t="s">
        <v>289</v>
      </c>
      <c r="G179" s="174">
        <v>2</v>
      </c>
      <c r="H179" s="199">
        <f>VLOOKUP(G179,'Invulblad normen'!$A$16:$C$20,3,FALSE)</f>
        <v>0</v>
      </c>
      <c r="I179" s="293">
        <v>1</v>
      </c>
      <c r="J179" s="295">
        <f t="shared" si="6"/>
        <v>0</v>
      </c>
      <c r="K179" s="200">
        <f t="shared" si="7"/>
        <v>0</v>
      </c>
      <c r="L179" s="200">
        <f t="shared" si="8"/>
        <v>0</v>
      </c>
    </row>
    <row r="180" spans="1:12">
      <c r="A180" s="174"/>
      <c r="B180" s="174"/>
      <c r="C180" s="174" t="s">
        <v>328</v>
      </c>
      <c r="D180" s="174" t="s">
        <v>287</v>
      </c>
      <c r="E180" s="202">
        <v>18.5</v>
      </c>
      <c r="F180" s="174" t="s">
        <v>288</v>
      </c>
      <c r="G180" s="174">
        <v>3</v>
      </c>
      <c r="H180" s="199">
        <f>VLOOKUP(G180,'Invulblad normen'!$A$16:$C$20,3,FALSE)</f>
        <v>0</v>
      </c>
      <c r="I180" s="293">
        <v>1</v>
      </c>
      <c r="J180" s="295">
        <f t="shared" si="6"/>
        <v>0</v>
      </c>
      <c r="K180" s="200">
        <f t="shared" si="7"/>
        <v>0</v>
      </c>
      <c r="L180" s="200">
        <f t="shared" si="8"/>
        <v>0</v>
      </c>
    </row>
    <row r="181" spans="1:12">
      <c r="A181" s="174"/>
      <c r="B181" s="174"/>
      <c r="C181" s="174" t="s">
        <v>203</v>
      </c>
      <c r="D181" s="174" t="s">
        <v>300</v>
      </c>
      <c r="E181" s="202">
        <v>18.5</v>
      </c>
      <c r="F181" s="174" t="s">
        <v>288</v>
      </c>
      <c r="G181" s="174">
        <v>3</v>
      </c>
      <c r="H181" s="199">
        <f>VLOOKUP(G181,'Invulblad normen'!$A$16:$C$20,3,FALSE)</f>
        <v>0</v>
      </c>
      <c r="I181" s="293">
        <v>1</v>
      </c>
      <c r="J181" s="295">
        <f t="shared" si="6"/>
        <v>0</v>
      </c>
      <c r="K181" s="200">
        <f t="shared" si="7"/>
        <v>0</v>
      </c>
      <c r="L181" s="200">
        <f t="shared" si="8"/>
        <v>0</v>
      </c>
    </row>
    <row r="182" spans="1:12">
      <c r="A182" s="174"/>
      <c r="B182" s="174"/>
      <c r="C182" s="174" t="s">
        <v>203</v>
      </c>
      <c r="D182" s="174" t="s">
        <v>300</v>
      </c>
      <c r="E182" s="202">
        <v>39.44</v>
      </c>
      <c r="F182" s="174" t="s">
        <v>288</v>
      </c>
      <c r="G182" s="174">
        <v>3</v>
      </c>
      <c r="H182" s="199">
        <f>VLOOKUP(G182,'Invulblad normen'!$A$16:$C$20,3,FALSE)</f>
        <v>0</v>
      </c>
      <c r="I182" s="293">
        <v>1</v>
      </c>
      <c r="J182" s="295">
        <f t="shared" si="6"/>
        <v>0</v>
      </c>
      <c r="K182" s="200">
        <f t="shared" si="7"/>
        <v>0</v>
      </c>
      <c r="L182" s="200">
        <f t="shared" si="8"/>
        <v>0</v>
      </c>
    </row>
    <row r="183" spans="1:12">
      <c r="A183" s="174"/>
      <c r="B183" s="174"/>
      <c r="C183" s="174" t="s">
        <v>285</v>
      </c>
      <c r="D183" s="174" t="s">
        <v>287</v>
      </c>
      <c r="E183" s="202">
        <v>28</v>
      </c>
      <c r="F183" s="174" t="s">
        <v>289</v>
      </c>
      <c r="G183" s="174">
        <v>1</v>
      </c>
      <c r="H183" s="199">
        <f>VLOOKUP(G183,'Invulblad normen'!$A$16:$C$20,3,FALSE)</f>
        <v>0</v>
      </c>
      <c r="I183" s="293">
        <v>1</v>
      </c>
      <c r="J183" s="295">
        <f t="shared" si="6"/>
        <v>0</v>
      </c>
      <c r="K183" s="200">
        <f t="shared" si="7"/>
        <v>0</v>
      </c>
      <c r="L183" s="200">
        <f t="shared" si="8"/>
        <v>0</v>
      </c>
    </row>
    <row r="184" spans="1:12">
      <c r="A184" s="174"/>
      <c r="B184" s="174"/>
      <c r="C184" s="174" t="s">
        <v>285</v>
      </c>
      <c r="D184" s="174" t="s">
        <v>287</v>
      </c>
      <c r="E184" s="202">
        <v>28</v>
      </c>
      <c r="F184" s="174" t="s">
        <v>289</v>
      </c>
      <c r="G184" s="174">
        <v>1</v>
      </c>
      <c r="H184" s="199">
        <f>VLOOKUP(G184,'Invulblad normen'!$A$16:$C$20,3,FALSE)</f>
        <v>0</v>
      </c>
      <c r="I184" s="293">
        <v>1</v>
      </c>
      <c r="J184" s="295">
        <f t="shared" si="6"/>
        <v>0</v>
      </c>
      <c r="K184" s="200">
        <f t="shared" si="7"/>
        <v>0</v>
      </c>
      <c r="L184" s="200">
        <f t="shared" si="8"/>
        <v>0</v>
      </c>
    </row>
    <row r="185" spans="1:12">
      <c r="A185" s="174"/>
      <c r="B185" s="174"/>
      <c r="C185" s="174" t="s">
        <v>285</v>
      </c>
      <c r="D185" s="174" t="s">
        <v>287</v>
      </c>
      <c r="E185" s="202">
        <v>28</v>
      </c>
      <c r="F185" s="174" t="s">
        <v>289</v>
      </c>
      <c r="G185" s="174">
        <v>1</v>
      </c>
      <c r="H185" s="199">
        <f>VLOOKUP(G185,'Invulblad normen'!$A$16:$C$20,3,FALSE)</f>
        <v>0</v>
      </c>
      <c r="I185" s="293">
        <v>1</v>
      </c>
      <c r="J185" s="295">
        <f t="shared" si="6"/>
        <v>0</v>
      </c>
      <c r="K185" s="200">
        <f t="shared" si="7"/>
        <v>0</v>
      </c>
      <c r="L185" s="200">
        <f t="shared" si="8"/>
        <v>0</v>
      </c>
    </row>
    <row r="186" spans="1:12">
      <c r="A186" s="174"/>
      <c r="B186" s="174"/>
      <c r="C186" s="174" t="s">
        <v>285</v>
      </c>
      <c r="D186" s="174" t="s">
        <v>287</v>
      </c>
      <c r="E186" s="202">
        <v>28</v>
      </c>
      <c r="F186" s="174" t="s">
        <v>289</v>
      </c>
      <c r="G186" s="174">
        <v>1</v>
      </c>
      <c r="H186" s="199">
        <f>VLOOKUP(G186,'Invulblad normen'!$A$16:$C$20,3,FALSE)</f>
        <v>0</v>
      </c>
      <c r="I186" s="293">
        <v>1</v>
      </c>
      <c r="J186" s="295">
        <f t="shared" si="6"/>
        <v>0</v>
      </c>
      <c r="K186" s="200">
        <f t="shared" si="7"/>
        <v>0</v>
      </c>
      <c r="L186" s="200">
        <f t="shared" si="8"/>
        <v>0</v>
      </c>
    </row>
    <row r="187" spans="1:12">
      <c r="A187" s="174"/>
      <c r="B187" s="174"/>
      <c r="C187" s="174" t="s">
        <v>294</v>
      </c>
      <c r="D187" s="174" t="s">
        <v>212</v>
      </c>
      <c r="E187" s="202">
        <v>15.23</v>
      </c>
      <c r="F187" s="174" t="s">
        <v>299</v>
      </c>
      <c r="G187" s="174">
        <v>5</v>
      </c>
      <c r="H187" s="199">
        <f>VLOOKUP(G187,'Invulblad normen'!$A$16:$C$20,3,FALSE)</f>
        <v>0</v>
      </c>
      <c r="I187" s="293">
        <v>1</v>
      </c>
      <c r="J187" s="295">
        <f t="shared" si="6"/>
        <v>0</v>
      </c>
      <c r="K187" s="200">
        <f t="shared" si="7"/>
        <v>0</v>
      </c>
      <c r="L187" s="200">
        <f t="shared" si="8"/>
        <v>0</v>
      </c>
    </row>
    <row r="188" spans="1:12">
      <c r="A188" s="174"/>
      <c r="B188" s="174"/>
      <c r="C188" s="174" t="s">
        <v>205</v>
      </c>
      <c r="D188" s="174" t="s">
        <v>287</v>
      </c>
      <c r="E188" s="202">
        <v>18.559999999999999</v>
      </c>
      <c r="F188" s="174" t="s">
        <v>289</v>
      </c>
      <c r="G188" s="174">
        <v>2</v>
      </c>
      <c r="H188" s="199">
        <f>VLOOKUP(G188,'Invulblad normen'!$A$16:$C$20,3,FALSE)</f>
        <v>0</v>
      </c>
      <c r="I188" s="293">
        <v>1</v>
      </c>
      <c r="J188" s="295">
        <f t="shared" si="6"/>
        <v>0</v>
      </c>
      <c r="K188" s="200">
        <f t="shared" si="7"/>
        <v>0</v>
      </c>
      <c r="L188" s="200">
        <f t="shared" si="8"/>
        <v>0</v>
      </c>
    </row>
    <row r="189" spans="1:12">
      <c r="A189" s="174"/>
      <c r="B189" s="174"/>
      <c r="C189" s="174" t="s">
        <v>204</v>
      </c>
      <c r="D189" s="174" t="s">
        <v>287</v>
      </c>
      <c r="E189" s="202">
        <v>44.08</v>
      </c>
      <c r="F189" s="174" t="s">
        <v>289</v>
      </c>
      <c r="G189" s="174">
        <v>2</v>
      </c>
      <c r="H189" s="199">
        <f>VLOOKUP(G189,'Invulblad normen'!$A$16:$C$20,3,FALSE)</f>
        <v>0</v>
      </c>
      <c r="I189" s="293">
        <v>1</v>
      </c>
      <c r="J189" s="295">
        <f t="shared" si="6"/>
        <v>0</v>
      </c>
      <c r="K189" s="200">
        <f t="shared" si="7"/>
        <v>0</v>
      </c>
      <c r="L189" s="200">
        <f t="shared" si="8"/>
        <v>0</v>
      </c>
    </row>
    <row r="190" spans="1:12">
      <c r="A190" s="174"/>
      <c r="B190" s="174"/>
      <c r="C190" s="174" t="s">
        <v>284</v>
      </c>
      <c r="D190" s="174" t="s">
        <v>300</v>
      </c>
      <c r="E190" s="202">
        <v>2.61</v>
      </c>
      <c r="F190" s="174" t="s">
        <v>288</v>
      </c>
      <c r="G190" s="174">
        <v>4</v>
      </c>
      <c r="H190" s="199">
        <f>VLOOKUP(G190,'Invulblad normen'!$A$16:$C$20,3,FALSE)</f>
        <v>0</v>
      </c>
      <c r="I190" s="293">
        <v>1</v>
      </c>
      <c r="J190" s="295">
        <f t="shared" si="6"/>
        <v>0</v>
      </c>
      <c r="K190" s="200">
        <f t="shared" si="7"/>
        <v>0</v>
      </c>
      <c r="L190" s="200">
        <f t="shared" si="8"/>
        <v>0</v>
      </c>
    </row>
    <row r="191" spans="1:12">
      <c r="A191" s="197" t="s">
        <v>329</v>
      </c>
      <c r="B191" s="174" t="s">
        <v>283</v>
      </c>
      <c r="C191" s="174" t="s">
        <v>285</v>
      </c>
      <c r="D191" s="174" t="s">
        <v>287</v>
      </c>
      <c r="E191" s="202">
        <v>19.61</v>
      </c>
      <c r="F191" s="174" t="s">
        <v>289</v>
      </c>
      <c r="G191" s="174">
        <v>1</v>
      </c>
      <c r="H191" s="206">
        <f>VLOOKUP(G191,'Invulblad normen'!$A$16:$C$20,3,FALSE)</f>
        <v>0</v>
      </c>
      <c r="I191" s="293">
        <v>1</v>
      </c>
      <c r="J191" s="295">
        <f t="shared" si="6"/>
        <v>0</v>
      </c>
      <c r="K191" s="200">
        <f t="shared" si="7"/>
        <v>0</v>
      </c>
      <c r="L191" s="200">
        <f t="shared" si="8"/>
        <v>0</v>
      </c>
    </row>
    <row r="192" spans="1:12">
      <c r="A192" s="174"/>
      <c r="B192" s="174" t="s">
        <v>283</v>
      </c>
      <c r="C192" s="174" t="s">
        <v>285</v>
      </c>
      <c r="D192" s="174" t="s">
        <v>287</v>
      </c>
      <c r="E192" s="202">
        <v>26.14</v>
      </c>
      <c r="F192" s="174" t="s">
        <v>289</v>
      </c>
      <c r="G192" s="174">
        <v>1</v>
      </c>
      <c r="H192" s="199">
        <f>VLOOKUP(G192,'Invulblad normen'!$A$16:$C$20,3,FALSE)</f>
        <v>0</v>
      </c>
      <c r="I192" s="293">
        <v>1</v>
      </c>
      <c r="J192" s="295">
        <f t="shared" si="6"/>
        <v>0</v>
      </c>
      <c r="K192" s="200">
        <f t="shared" si="7"/>
        <v>0</v>
      </c>
      <c r="L192" s="200">
        <f t="shared" si="8"/>
        <v>0</v>
      </c>
    </row>
    <row r="193" spans="1:12">
      <c r="A193" s="174"/>
      <c r="B193" s="174" t="s">
        <v>283</v>
      </c>
      <c r="C193" s="174" t="s">
        <v>285</v>
      </c>
      <c r="D193" s="174" t="s">
        <v>287</v>
      </c>
      <c r="E193" s="202">
        <v>26.14</v>
      </c>
      <c r="F193" s="174" t="s">
        <v>289</v>
      </c>
      <c r="G193" s="174">
        <v>1</v>
      </c>
      <c r="H193" s="199">
        <f>VLOOKUP(G193,'Invulblad normen'!$A$16:$C$20,3,FALSE)</f>
        <v>0</v>
      </c>
      <c r="I193" s="293">
        <v>1</v>
      </c>
      <c r="J193" s="295">
        <f t="shared" si="6"/>
        <v>0</v>
      </c>
      <c r="K193" s="200">
        <f t="shared" si="7"/>
        <v>0</v>
      </c>
      <c r="L193" s="200">
        <f t="shared" si="8"/>
        <v>0</v>
      </c>
    </row>
    <row r="194" spans="1:12">
      <c r="A194" s="174"/>
      <c r="B194" s="174" t="s">
        <v>283</v>
      </c>
      <c r="C194" s="174" t="s">
        <v>285</v>
      </c>
      <c r="D194" s="174" t="s">
        <v>287</v>
      </c>
      <c r="E194" s="202">
        <v>26.14</v>
      </c>
      <c r="F194" s="174" t="s">
        <v>289</v>
      </c>
      <c r="G194" s="174">
        <v>1</v>
      </c>
      <c r="H194" s="199">
        <f>VLOOKUP(G194,'Invulblad normen'!$A$16:$C$20,3,FALSE)</f>
        <v>0</v>
      </c>
      <c r="I194" s="293">
        <v>1</v>
      </c>
      <c r="J194" s="295">
        <f t="shared" si="6"/>
        <v>0</v>
      </c>
      <c r="K194" s="200">
        <f t="shared" si="7"/>
        <v>0</v>
      </c>
      <c r="L194" s="200">
        <f t="shared" si="8"/>
        <v>0</v>
      </c>
    </row>
    <row r="195" spans="1:12">
      <c r="A195" s="174"/>
      <c r="B195" s="174" t="s">
        <v>283</v>
      </c>
      <c r="C195" s="174" t="s">
        <v>285</v>
      </c>
      <c r="D195" s="174" t="s">
        <v>287</v>
      </c>
      <c r="E195" s="202">
        <v>26.14</v>
      </c>
      <c r="F195" s="174" t="s">
        <v>289</v>
      </c>
      <c r="G195" s="174">
        <v>1</v>
      </c>
      <c r="H195" s="199">
        <f>VLOOKUP(G195,'Invulblad normen'!$A$16:$C$20,3,FALSE)</f>
        <v>0</v>
      </c>
      <c r="I195" s="293">
        <v>1</v>
      </c>
      <c r="J195" s="295">
        <f t="shared" si="6"/>
        <v>0</v>
      </c>
      <c r="K195" s="200">
        <f t="shared" si="7"/>
        <v>0</v>
      </c>
      <c r="L195" s="200">
        <f t="shared" si="8"/>
        <v>0</v>
      </c>
    </row>
    <row r="196" spans="1:12">
      <c r="A196" s="174"/>
      <c r="B196" s="174" t="s">
        <v>283</v>
      </c>
      <c r="C196" s="174" t="s">
        <v>330</v>
      </c>
      <c r="D196" s="174" t="s">
        <v>212</v>
      </c>
      <c r="E196" s="202">
        <v>13.07</v>
      </c>
      <c r="F196" s="174" t="s">
        <v>288</v>
      </c>
      <c r="G196" s="174">
        <v>3</v>
      </c>
      <c r="H196" s="199">
        <f>VLOOKUP(G196,'Invulblad normen'!$A$16:$C$20,3,FALSE)</f>
        <v>0</v>
      </c>
      <c r="I196" s="293">
        <v>1</v>
      </c>
      <c r="J196" s="295">
        <f t="shared" si="6"/>
        <v>0</v>
      </c>
      <c r="K196" s="200">
        <f t="shared" si="7"/>
        <v>0</v>
      </c>
      <c r="L196" s="200">
        <f t="shared" si="8"/>
        <v>0</v>
      </c>
    </row>
    <row r="197" spans="1:12">
      <c r="A197" s="174"/>
      <c r="B197" s="174" t="s">
        <v>283</v>
      </c>
      <c r="C197" s="174" t="s">
        <v>295</v>
      </c>
      <c r="D197" s="174" t="s">
        <v>287</v>
      </c>
      <c r="E197" s="202">
        <v>7.84</v>
      </c>
      <c r="F197" s="174" t="s">
        <v>288</v>
      </c>
      <c r="G197" s="174">
        <v>3</v>
      </c>
      <c r="H197" s="199">
        <f>VLOOKUP(G197,'Invulblad normen'!$A$16:$C$20,3,FALSE)</f>
        <v>0</v>
      </c>
      <c r="I197" s="293">
        <v>1</v>
      </c>
      <c r="J197" s="295">
        <f t="shared" si="6"/>
        <v>0</v>
      </c>
      <c r="K197" s="200">
        <f t="shared" si="7"/>
        <v>0</v>
      </c>
      <c r="L197" s="200">
        <f t="shared" si="8"/>
        <v>0</v>
      </c>
    </row>
    <row r="198" spans="1:12">
      <c r="A198" s="174"/>
      <c r="B198" s="174" t="s">
        <v>283</v>
      </c>
      <c r="C198" s="174" t="s">
        <v>285</v>
      </c>
      <c r="D198" s="174" t="s">
        <v>287</v>
      </c>
      <c r="E198" s="202">
        <v>22.87</v>
      </c>
      <c r="F198" s="174" t="s">
        <v>289</v>
      </c>
      <c r="G198" s="174">
        <v>1</v>
      </c>
      <c r="H198" s="199">
        <f>VLOOKUP(G198,'Invulblad normen'!$A$16:$C$20,3,FALSE)</f>
        <v>0</v>
      </c>
      <c r="I198" s="293">
        <v>1</v>
      </c>
      <c r="J198" s="295">
        <f t="shared" si="6"/>
        <v>0</v>
      </c>
      <c r="K198" s="200">
        <f t="shared" si="7"/>
        <v>0</v>
      </c>
      <c r="L198" s="200">
        <f t="shared" si="8"/>
        <v>0</v>
      </c>
    </row>
    <row r="199" spans="1:12">
      <c r="A199" s="174"/>
      <c r="B199" s="174" t="s">
        <v>283</v>
      </c>
      <c r="C199" s="174" t="s">
        <v>309</v>
      </c>
      <c r="D199" s="174" t="s">
        <v>212</v>
      </c>
      <c r="E199" s="202">
        <v>1.97</v>
      </c>
      <c r="F199" s="174" t="s">
        <v>299</v>
      </c>
      <c r="G199" s="174">
        <v>5</v>
      </c>
      <c r="H199" s="199">
        <f>VLOOKUP(G199,'Invulblad normen'!$A$16:$C$20,3,FALSE)</f>
        <v>0</v>
      </c>
      <c r="I199" s="293">
        <v>1</v>
      </c>
      <c r="J199" s="295">
        <f t="shared" si="6"/>
        <v>0</v>
      </c>
      <c r="K199" s="200">
        <f t="shared" si="7"/>
        <v>0</v>
      </c>
      <c r="L199" s="200">
        <f t="shared" si="8"/>
        <v>0</v>
      </c>
    </row>
    <row r="200" spans="1:12">
      <c r="A200" s="174"/>
      <c r="B200" s="174" t="s">
        <v>283</v>
      </c>
      <c r="C200" s="174" t="s">
        <v>309</v>
      </c>
      <c r="D200" s="174" t="s">
        <v>212</v>
      </c>
      <c r="E200" s="202">
        <v>1.97</v>
      </c>
      <c r="F200" s="174" t="s">
        <v>299</v>
      </c>
      <c r="G200" s="174">
        <v>5</v>
      </c>
      <c r="H200" s="199">
        <f>VLOOKUP(G200,'Invulblad normen'!$A$16:$C$20,3,FALSE)</f>
        <v>0</v>
      </c>
      <c r="I200" s="293">
        <v>1</v>
      </c>
      <c r="J200" s="295">
        <f t="shared" si="6"/>
        <v>0</v>
      </c>
      <c r="K200" s="200">
        <f t="shared" si="7"/>
        <v>0</v>
      </c>
      <c r="L200" s="200">
        <f t="shared" si="8"/>
        <v>0</v>
      </c>
    </row>
    <row r="201" spans="1:12">
      <c r="A201" s="174"/>
      <c r="B201" s="174" t="s">
        <v>283</v>
      </c>
      <c r="C201" s="174" t="s">
        <v>284</v>
      </c>
      <c r="D201" s="174" t="s">
        <v>212</v>
      </c>
      <c r="E201" s="202">
        <v>52.28</v>
      </c>
      <c r="F201" s="174" t="s">
        <v>289</v>
      </c>
      <c r="G201" s="174">
        <v>4</v>
      </c>
      <c r="H201" s="199">
        <f>VLOOKUP(G201,'Invulblad normen'!$A$16:$C$20,3,FALSE)</f>
        <v>0</v>
      </c>
      <c r="I201" s="293">
        <v>1</v>
      </c>
      <c r="J201" s="295">
        <f t="shared" ref="J201:J264" si="9">H201*I201</f>
        <v>0</v>
      </c>
      <c r="K201" s="200">
        <f t="shared" ref="K201:K264" si="10">J201*E201</f>
        <v>0</v>
      </c>
      <c r="L201" s="200">
        <f t="shared" si="8"/>
        <v>0</v>
      </c>
    </row>
    <row r="202" spans="1:12">
      <c r="A202" s="174"/>
      <c r="B202" s="174" t="s">
        <v>283</v>
      </c>
      <c r="C202" s="174" t="s">
        <v>204</v>
      </c>
      <c r="D202" s="174" t="s">
        <v>287</v>
      </c>
      <c r="E202" s="202">
        <v>91.49</v>
      </c>
      <c r="F202" s="174" t="s">
        <v>289</v>
      </c>
      <c r="G202" s="174">
        <v>2</v>
      </c>
      <c r="H202" s="199">
        <f>VLOOKUP(G202,'Invulblad normen'!$A$16:$C$20,3,FALSE)</f>
        <v>0</v>
      </c>
      <c r="I202" s="293">
        <v>1</v>
      </c>
      <c r="J202" s="295">
        <f t="shared" si="9"/>
        <v>0</v>
      </c>
      <c r="K202" s="200">
        <f t="shared" si="10"/>
        <v>0</v>
      </c>
      <c r="L202" s="200">
        <f t="shared" ref="L202:L265" si="11">K202/156</f>
        <v>0</v>
      </c>
    </row>
    <row r="203" spans="1:12">
      <c r="A203" s="174"/>
      <c r="B203" s="174" t="s">
        <v>283</v>
      </c>
      <c r="C203" s="174" t="s">
        <v>205</v>
      </c>
      <c r="D203" s="174" t="s">
        <v>287</v>
      </c>
      <c r="E203" s="202">
        <v>10.45</v>
      </c>
      <c r="F203" s="174" t="s">
        <v>289</v>
      </c>
      <c r="G203" s="174">
        <v>2</v>
      </c>
      <c r="H203" s="199">
        <f>VLOOKUP(G203,'Invulblad normen'!$A$16:$C$20,3,FALSE)</f>
        <v>0</v>
      </c>
      <c r="I203" s="293">
        <v>1</v>
      </c>
      <c r="J203" s="295">
        <f t="shared" si="9"/>
        <v>0</v>
      </c>
      <c r="K203" s="200">
        <f t="shared" si="10"/>
        <v>0</v>
      </c>
      <c r="L203" s="200">
        <f t="shared" si="11"/>
        <v>0</v>
      </c>
    </row>
    <row r="204" spans="1:12">
      <c r="A204" s="174"/>
      <c r="B204" s="174" t="s">
        <v>283</v>
      </c>
      <c r="C204" s="174" t="s">
        <v>205</v>
      </c>
      <c r="D204" s="174" t="s">
        <v>287</v>
      </c>
      <c r="E204" s="202">
        <v>10.45</v>
      </c>
      <c r="F204" s="174" t="s">
        <v>289</v>
      </c>
      <c r="G204" s="174">
        <v>2</v>
      </c>
      <c r="H204" s="199">
        <f>VLOOKUP(G204,'Invulblad normen'!$A$16:$C$20,3,FALSE)</f>
        <v>0</v>
      </c>
      <c r="I204" s="293">
        <v>1</v>
      </c>
      <c r="J204" s="295">
        <f t="shared" si="9"/>
        <v>0</v>
      </c>
      <c r="K204" s="200">
        <f t="shared" si="10"/>
        <v>0</v>
      </c>
      <c r="L204" s="200">
        <f t="shared" si="11"/>
        <v>0</v>
      </c>
    </row>
    <row r="205" spans="1:12">
      <c r="A205" s="174"/>
      <c r="B205" s="174" t="s">
        <v>283</v>
      </c>
      <c r="C205" s="174" t="s">
        <v>285</v>
      </c>
      <c r="D205" s="174" t="s">
        <v>287</v>
      </c>
      <c r="E205" s="202">
        <v>19.600000000000001</v>
      </c>
      <c r="F205" s="174" t="s">
        <v>289</v>
      </c>
      <c r="G205" s="174">
        <v>1</v>
      </c>
      <c r="H205" s="199">
        <f>VLOOKUP(G205,'Invulblad normen'!$A$16:$C$20,3,FALSE)</f>
        <v>0</v>
      </c>
      <c r="I205" s="293">
        <v>1</v>
      </c>
      <c r="J205" s="295">
        <f t="shared" si="9"/>
        <v>0</v>
      </c>
      <c r="K205" s="200">
        <f t="shared" si="10"/>
        <v>0</v>
      </c>
      <c r="L205" s="200">
        <f t="shared" si="11"/>
        <v>0</v>
      </c>
    </row>
    <row r="206" spans="1:12">
      <c r="A206" s="174"/>
      <c r="B206" s="174" t="s">
        <v>283</v>
      </c>
      <c r="C206" s="174" t="s">
        <v>285</v>
      </c>
      <c r="D206" s="174" t="s">
        <v>287</v>
      </c>
      <c r="E206" s="202">
        <v>19.600000000000001</v>
      </c>
      <c r="F206" s="174" t="s">
        <v>289</v>
      </c>
      <c r="G206" s="174">
        <v>1</v>
      </c>
      <c r="H206" s="199">
        <f>VLOOKUP(G206,'Invulblad normen'!$A$16:$C$20,3,FALSE)</f>
        <v>0</v>
      </c>
      <c r="I206" s="293">
        <v>1</v>
      </c>
      <c r="J206" s="295">
        <f t="shared" si="9"/>
        <v>0</v>
      </c>
      <c r="K206" s="200">
        <f t="shared" si="10"/>
        <v>0</v>
      </c>
      <c r="L206" s="200">
        <f t="shared" si="11"/>
        <v>0</v>
      </c>
    </row>
    <row r="207" spans="1:12">
      <c r="A207" s="174"/>
      <c r="B207" s="174" t="s">
        <v>283</v>
      </c>
      <c r="C207" s="174" t="s">
        <v>286</v>
      </c>
      <c r="D207" s="174" t="s">
        <v>287</v>
      </c>
      <c r="E207" s="202">
        <v>54.89</v>
      </c>
      <c r="F207" s="174" t="s">
        <v>289</v>
      </c>
      <c r="G207" s="174">
        <v>1</v>
      </c>
      <c r="H207" s="199">
        <f>VLOOKUP(G207,'Invulblad normen'!$A$16:$C$20,3,FALSE)</f>
        <v>0</v>
      </c>
      <c r="I207" s="293">
        <v>1</v>
      </c>
      <c r="J207" s="295">
        <f t="shared" si="9"/>
        <v>0</v>
      </c>
      <c r="K207" s="200">
        <f t="shared" si="10"/>
        <v>0</v>
      </c>
      <c r="L207" s="200">
        <f t="shared" si="11"/>
        <v>0</v>
      </c>
    </row>
    <row r="208" spans="1:12">
      <c r="A208" s="174"/>
      <c r="B208" s="174" t="s">
        <v>283</v>
      </c>
      <c r="C208" s="174" t="s">
        <v>309</v>
      </c>
      <c r="D208" s="174" t="s">
        <v>212</v>
      </c>
      <c r="E208" s="202">
        <v>9.8000000000000007</v>
      </c>
      <c r="F208" s="174" t="s">
        <v>299</v>
      </c>
      <c r="G208" s="174">
        <v>5</v>
      </c>
      <c r="H208" s="199">
        <f>VLOOKUP(G208,'Invulblad normen'!$A$16:$C$20,3,FALSE)</f>
        <v>0</v>
      </c>
      <c r="I208" s="293">
        <v>1</v>
      </c>
      <c r="J208" s="295">
        <f t="shared" si="9"/>
        <v>0</v>
      </c>
      <c r="K208" s="200">
        <f t="shared" si="10"/>
        <v>0</v>
      </c>
      <c r="L208" s="200">
        <f t="shared" si="11"/>
        <v>0</v>
      </c>
    </row>
    <row r="209" spans="1:12">
      <c r="A209" s="174"/>
      <c r="B209" s="174" t="s">
        <v>283</v>
      </c>
      <c r="C209" s="174" t="s">
        <v>309</v>
      </c>
      <c r="D209" s="174" t="s">
        <v>212</v>
      </c>
      <c r="E209" s="202">
        <v>9.8000000000000007</v>
      </c>
      <c r="F209" s="174" t="s">
        <v>299</v>
      </c>
      <c r="G209" s="174">
        <v>5</v>
      </c>
      <c r="H209" s="199">
        <f>VLOOKUP(G209,'Invulblad normen'!$A$16:$C$20,3,FALSE)</f>
        <v>0</v>
      </c>
      <c r="I209" s="293">
        <v>1</v>
      </c>
      <c r="J209" s="295">
        <f t="shared" si="9"/>
        <v>0</v>
      </c>
      <c r="K209" s="200">
        <f t="shared" si="10"/>
        <v>0</v>
      </c>
      <c r="L209" s="200">
        <f t="shared" si="11"/>
        <v>0</v>
      </c>
    </row>
    <row r="210" spans="1:12">
      <c r="A210" s="174"/>
      <c r="B210" s="174" t="s">
        <v>283</v>
      </c>
      <c r="C210" s="174" t="s">
        <v>309</v>
      </c>
      <c r="D210" s="174" t="s">
        <v>212</v>
      </c>
      <c r="E210" s="202">
        <v>5.2</v>
      </c>
      <c r="F210" s="174" t="s">
        <v>299</v>
      </c>
      <c r="G210" s="174">
        <v>5</v>
      </c>
      <c r="H210" s="199">
        <f>VLOOKUP(G210,'Invulblad normen'!$A$16:$C$20,3,FALSE)</f>
        <v>0</v>
      </c>
      <c r="I210" s="293">
        <v>1</v>
      </c>
      <c r="J210" s="295">
        <f t="shared" si="9"/>
        <v>0</v>
      </c>
      <c r="K210" s="200">
        <f t="shared" si="10"/>
        <v>0</v>
      </c>
      <c r="L210" s="200">
        <f t="shared" si="11"/>
        <v>0</v>
      </c>
    </row>
    <row r="211" spans="1:12">
      <c r="A211" s="174"/>
      <c r="B211" s="174" t="s">
        <v>283</v>
      </c>
      <c r="C211" s="174" t="s">
        <v>285</v>
      </c>
      <c r="D211" s="174" t="s">
        <v>287</v>
      </c>
      <c r="E211" s="202">
        <v>13.07</v>
      </c>
      <c r="F211" s="174" t="s">
        <v>289</v>
      </c>
      <c r="G211" s="174">
        <v>1</v>
      </c>
      <c r="H211" s="199">
        <f>VLOOKUP(G211,'Invulblad normen'!$A$16:$C$20,3,FALSE)</f>
        <v>0</v>
      </c>
      <c r="I211" s="293">
        <v>1</v>
      </c>
      <c r="J211" s="295">
        <f t="shared" si="9"/>
        <v>0</v>
      </c>
      <c r="K211" s="200">
        <f t="shared" si="10"/>
        <v>0</v>
      </c>
      <c r="L211" s="200">
        <f t="shared" si="11"/>
        <v>0</v>
      </c>
    </row>
    <row r="212" spans="1:12">
      <c r="A212" s="174"/>
      <c r="B212" s="174" t="s">
        <v>283</v>
      </c>
      <c r="C212" s="174" t="s">
        <v>203</v>
      </c>
      <c r="D212" s="174" t="s">
        <v>287</v>
      </c>
      <c r="E212" s="202">
        <v>78.42</v>
      </c>
      <c r="F212" s="174" t="s">
        <v>288</v>
      </c>
      <c r="G212" s="174">
        <v>3</v>
      </c>
      <c r="H212" s="199">
        <f>VLOOKUP(G212,'Invulblad normen'!$A$16:$C$20,3,FALSE)</f>
        <v>0</v>
      </c>
      <c r="I212" s="293">
        <v>1</v>
      </c>
      <c r="J212" s="295">
        <f t="shared" si="9"/>
        <v>0</v>
      </c>
      <c r="K212" s="200">
        <f t="shared" si="10"/>
        <v>0</v>
      </c>
      <c r="L212" s="200">
        <f t="shared" si="11"/>
        <v>0</v>
      </c>
    </row>
    <row r="213" spans="1:12">
      <c r="A213" s="197" t="s">
        <v>331</v>
      </c>
      <c r="B213" s="174" t="s">
        <v>315</v>
      </c>
      <c r="C213" s="174" t="s">
        <v>285</v>
      </c>
      <c r="D213" s="174" t="s">
        <v>287</v>
      </c>
      <c r="E213" s="202">
        <v>23.1</v>
      </c>
      <c r="F213" s="174" t="s">
        <v>289</v>
      </c>
      <c r="G213" s="174">
        <v>1</v>
      </c>
      <c r="H213" s="206">
        <f>VLOOKUP(G213,'Invulblad normen'!$A$16:$C$20,3,FALSE)</f>
        <v>0</v>
      </c>
      <c r="I213" s="293">
        <v>1</v>
      </c>
      <c r="J213" s="295">
        <f t="shared" si="9"/>
        <v>0</v>
      </c>
      <c r="K213" s="200">
        <f t="shared" si="10"/>
        <v>0</v>
      </c>
      <c r="L213" s="200">
        <f t="shared" si="11"/>
        <v>0</v>
      </c>
    </row>
    <row r="214" spans="1:12">
      <c r="A214" s="174"/>
      <c r="B214" s="174" t="s">
        <v>315</v>
      </c>
      <c r="C214" s="174" t="s">
        <v>285</v>
      </c>
      <c r="D214" s="174" t="s">
        <v>287</v>
      </c>
      <c r="E214" s="202">
        <v>23.1</v>
      </c>
      <c r="F214" s="174" t="s">
        <v>289</v>
      </c>
      <c r="G214" s="174">
        <v>1</v>
      </c>
      <c r="H214" s="199">
        <f>VLOOKUP(G214,'Invulblad normen'!$A$16:$C$20,3,FALSE)</f>
        <v>0</v>
      </c>
      <c r="I214" s="293">
        <v>1</v>
      </c>
      <c r="J214" s="295">
        <f t="shared" si="9"/>
        <v>0</v>
      </c>
      <c r="K214" s="200">
        <f t="shared" si="10"/>
        <v>0</v>
      </c>
      <c r="L214" s="200">
        <f t="shared" si="11"/>
        <v>0</v>
      </c>
    </row>
    <row r="215" spans="1:12">
      <c r="A215" s="174"/>
      <c r="B215" s="174" t="s">
        <v>315</v>
      </c>
      <c r="C215" s="174" t="s">
        <v>285</v>
      </c>
      <c r="D215" s="174" t="s">
        <v>287</v>
      </c>
      <c r="E215" s="202">
        <v>23.1</v>
      </c>
      <c r="F215" s="174" t="s">
        <v>289</v>
      </c>
      <c r="G215" s="174">
        <v>1</v>
      </c>
      <c r="H215" s="199">
        <f>VLOOKUP(G215,'Invulblad normen'!$A$16:$C$20,3,FALSE)</f>
        <v>0</v>
      </c>
      <c r="I215" s="293">
        <v>1</v>
      </c>
      <c r="J215" s="295">
        <f t="shared" si="9"/>
        <v>0</v>
      </c>
      <c r="K215" s="200">
        <f t="shared" si="10"/>
        <v>0</v>
      </c>
      <c r="L215" s="200">
        <f t="shared" si="11"/>
        <v>0</v>
      </c>
    </row>
    <row r="216" spans="1:12">
      <c r="A216" s="174"/>
      <c r="B216" s="174" t="s">
        <v>315</v>
      </c>
      <c r="C216" s="174" t="s">
        <v>285</v>
      </c>
      <c r="D216" s="174" t="s">
        <v>287</v>
      </c>
      <c r="E216" s="202">
        <v>30.8</v>
      </c>
      <c r="F216" s="174" t="s">
        <v>289</v>
      </c>
      <c r="G216" s="174">
        <v>1</v>
      </c>
      <c r="H216" s="199">
        <f>VLOOKUP(G216,'Invulblad normen'!$A$16:$C$20,3,FALSE)</f>
        <v>0</v>
      </c>
      <c r="I216" s="293">
        <v>1</v>
      </c>
      <c r="J216" s="295">
        <f t="shared" si="9"/>
        <v>0</v>
      </c>
      <c r="K216" s="200">
        <f t="shared" si="10"/>
        <v>0</v>
      </c>
      <c r="L216" s="200">
        <f t="shared" si="11"/>
        <v>0</v>
      </c>
    </row>
    <row r="217" spans="1:12">
      <c r="A217" s="174"/>
      <c r="B217" s="174" t="s">
        <v>315</v>
      </c>
      <c r="C217" s="174" t="s">
        <v>285</v>
      </c>
      <c r="D217" s="174" t="s">
        <v>287</v>
      </c>
      <c r="E217" s="202">
        <v>30.8</v>
      </c>
      <c r="F217" s="174" t="s">
        <v>289</v>
      </c>
      <c r="G217" s="174">
        <v>1</v>
      </c>
      <c r="H217" s="199">
        <f>VLOOKUP(G217,'Invulblad normen'!$A$16:$C$20,3,FALSE)</f>
        <v>0</v>
      </c>
      <c r="I217" s="293">
        <v>1</v>
      </c>
      <c r="J217" s="295">
        <f t="shared" si="9"/>
        <v>0</v>
      </c>
      <c r="K217" s="200">
        <f t="shared" si="10"/>
        <v>0</v>
      </c>
      <c r="L217" s="200">
        <f t="shared" si="11"/>
        <v>0</v>
      </c>
    </row>
    <row r="218" spans="1:12">
      <c r="A218" s="174"/>
      <c r="B218" s="174" t="s">
        <v>315</v>
      </c>
      <c r="C218" s="174" t="s">
        <v>285</v>
      </c>
      <c r="D218" s="174" t="s">
        <v>287</v>
      </c>
      <c r="E218" s="202">
        <v>30.8</v>
      </c>
      <c r="F218" s="174" t="s">
        <v>289</v>
      </c>
      <c r="G218" s="174">
        <v>1</v>
      </c>
      <c r="H218" s="199">
        <f>VLOOKUP(G218,'Invulblad normen'!$A$16:$C$20,3,FALSE)</f>
        <v>0</v>
      </c>
      <c r="I218" s="293">
        <v>1</v>
      </c>
      <c r="J218" s="295">
        <f t="shared" si="9"/>
        <v>0</v>
      </c>
      <c r="K218" s="200">
        <f t="shared" si="10"/>
        <v>0</v>
      </c>
      <c r="L218" s="200">
        <f t="shared" si="11"/>
        <v>0</v>
      </c>
    </row>
    <row r="219" spans="1:12">
      <c r="A219" s="174"/>
      <c r="B219" s="174" t="s">
        <v>315</v>
      </c>
      <c r="C219" s="174" t="s">
        <v>285</v>
      </c>
      <c r="D219" s="174" t="s">
        <v>287</v>
      </c>
      <c r="E219" s="202">
        <v>30.8</v>
      </c>
      <c r="F219" s="174" t="s">
        <v>289</v>
      </c>
      <c r="G219" s="174">
        <v>1</v>
      </c>
      <c r="H219" s="199">
        <f>VLOOKUP(G219,'Invulblad normen'!$A$16:$C$20,3,FALSE)</f>
        <v>0</v>
      </c>
      <c r="I219" s="293">
        <v>1</v>
      </c>
      <c r="J219" s="295">
        <f t="shared" si="9"/>
        <v>0</v>
      </c>
      <c r="K219" s="200">
        <f t="shared" si="10"/>
        <v>0</v>
      </c>
      <c r="L219" s="200">
        <f t="shared" si="11"/>
        <v>0</v>
      </c>
    </row>
    <row r="220" spans="1:12">
      <c r="A220" s="174"/>
      <c r="B220" s="174" t="s">
        <v>315</v>
      </c>
      <c r="C220" s="174" t="s">
        <v>285</v>
      </c>
      <c r="D220" s="174" t="s">
        <v>287</v>
      </c>
      <c r="E220" s="202">
        <v>30.8</v>
      </c>
      <c r="F220" s="174" t="s">
        <v>289</v>
      </c>
      <c r="G220" s="174">
        <v>1</v>
      </c>
      <c r="H220" s="199">
        <f>VLOOKUP(G220,'Invulblad normen'!$A$16:$C$20,3,FALSE)</f>
        <v>0</v>
      </c>
      <c r="I220" s="293">
        <v>1</v>
      </c>
      <c r="J220" s="295">
        <f t="shared" si="9"/>
        <v>0</v>
      </c>
      <c r="K220" s="200">
        <f t="shared" si="10"/>
        <v>0</v>
      </c>
      <c r="L220" s="200">
        <f t="shared" si="11"/>
        <v>0</v>
      </c>
    </row>
    <row r="221" spans="1:12">
      <c r="A221" s="174"/>
      <c r="B221" s="174" t="s">
        <v>315</v>
      </c>
      <c r="C221" s="174" t="s">
        <v>285</v>
      </c>
      <c r="D221" s="174" t="s">
        <v>287</v>
      </c>
      <c r="E221" s="202">
        <v>23.1</v>
      </c>
      <c r="F221" s="174" t="s">
        <v>289</v>
      </c>
      <c r="G221" s="174">
        <v>1</v>
      </c>
      <c r="H221" s="199">
        <f>VLOOKUP(G221,'Invulblad normen'!$A$16:$C$20,3,FALSE)</f>
        <v>0</v>
      </c>
      <c r="I221" s="293">
        <v>1</v>
      </c>
      <c r="J221" s="295">
        <f t="shared" si="9"/>
        <v>0</v>
      </c>
      <c r="K221" s="200">
        <f t="shared" si="10"/>
        <v>0</v>
      </c>
      <c r="L221" s="200">
        <f t="shared" si="11"/>
        <v>0</v>
      </c>
    </row>
    <row r="222" spans="1:12">
      <c r="A222" s="174"/>
      <c r="B222" s="174" t="s">
        <v>315</v>
      </c>
      <c r="C222" s="174" t="s">
        <v>285</v>
      </c>
      <c r="D222" s="174" t="s">
        <v>287</v>
      </c>
      <c r="E222" s="202">
        <v>15.4</v>
      </c>
      <c r="F222" s="174" t="s">
        <v>289</v>
      </c>
      <c r="G222" s="174">
        <v>1</v>
      </c>
      <c r="H222" s="199">
        <f>VLOOKUP(G222,'Invulblad normen'!$A$16:$C$20,3,FALSE)</f>
        <v>0</v>
      </c>
      <c r="I222" s="293">
        <v>1</v>
      </c>
      <c r="J222" s="295">
        <f t="shared" si="9"/>
        <v>0</v>
      </c>
      <c r="K222" s="200">
        <f t="shared" si="10"/>
        <v>0</v>
      </c>
      <c r="L222" s="200">
        <f t="shared" si="11"/>
        <v>0</v>
      </c>
    </row>
    <row r="223" spans="1:12">
      <c r="A223" s="174"/>
      <c r="B223" s="174" t="s">
        <v>315</v>
      </c>
      <c r="C223" s="174" t="s">
        <v>285</v>
      </c>
      <c r="D223" s="174" t="s">
        <v>287</v>
      </c>
      <c r="E223" s="202">
        <v>15.4</v>
      </c>
      <c r="F223" s="174" t="s">
        <v>289</v>
      </c>
      <c r="G223" s="174">
        <v>1</v>
      </c>
      <c r="H223" s="199">
        <f>VLOOKUP(G223,'Invulblad normen'!$A$16:$C$20,3,FALSE)</f>
        <v>0</v>
      </c>
      <c r="I223" s="293">
        <v>1</v>
      </c>
      <c r="J223" s="295">
        <f t="shared" si="9"/>
        <v>0</v>
      </c>
      <c r="K223" s="200">
        <f t="shared" si="10"/>
        <v>0</v>
      </c>
      <c r="L223" s="200">
        <f t="shared" si="11"/>
        <v>0</v>
      </c>
    </row>
    <row r="224" spans="1:12">
      <c r="A224" s="174"/>
      <c r="B224" s="174" t="s">
        <v>315</v>
      </c>
      <c r="C224" s="174" t="s">
        <v>332</v>
      </c>
      <c r="D224" s="174" t="s">
        <v>287</v>
      </c>
      <c r="E224" s="202">
        <v>46.2</v>
      </c>
      <c r="F224" s="174" t="s">
        <v>289</v>
      </c>
      <c r="G224" s="174">
        <v>2</v>
      </c>
      <c r="H224" s="199">
        <f>VLOOKUP(G224,'Invulblad normen'!$A$16:$C$20,3,FALSE)</f>
        <v>0</v>
      </c>
      <c r="I224" s="293">
        <v>1</v>
      </c>
      <c r="J224" s="295">
        <f t="shared" si="9"/>
        <v>0</v>
      </c>
      <c r="K224" s="200">
        <f t="shared" si="10"/>
        <v>0</v>
      </c>
      <c r="L224" s="200">
        <f t="shared" si="11"/>
        <v>0</v>
      </c>
    </row>
    <row r="225" spans="1:12">
      <c r="A225" s="174"/>
      <c r="B225" s="174" t="s">
        <v>315</v>
      </c>
      <c r="C225" s="174" t="s">
        <v>332</v>
      </c>
      <c r="D225" s="174" t="s">
        <v>287</v>
      </c>
      <c r="E225" s="202">
        <v>15.4</v>
      </c>
      <c r="F225" s="174" t="s">
        <v>289</v>
      </c>
      <c r="G225" s="174">
        <v>2</v>
      </c>
      <c r="H225" s="199">
        <f>VLOOKUP(G225,'Invulblad normen'!$A$16:$C$20,3,FALSE)</f>
        <v>0</v>
      </c>
      <c r="I225" s="293">
        <v>1</v>
      </c>
      <c r="J225" s="295">
        <f t="shared" si="9"/>
        <v>0</v>
      </c>
      <c r="K225" s="200">
        <f t="shared" si="10"/>
        <v>0</v>
      </c>
      <c r="L225" s="200">
        <f t="shared" si="11"/>
        <v>0</v>
      </c>
    </row>
    <row r="226" spans="1:12">
      <c r="A226" s="174"/>
      <c r="B226" s="174" t="s">
        <v>315</v>
      </c>
      <c r="C226" s="174" t="s">
        <v>294</v>
      </c>
      <c r="D226" s="174" t="s">
        <v>300</v>
      </c>
      <c r="E226" s="202">
        <v>7.69</v>
      </c>
      <c r="F226" s="174" t="s">
        <v>299</v>
      </c>
      <c r="G226" s="174">
        <v>5</v>
      </c>
      <c r="H226" s="199">
        <f>VLOOKUP(G226,'Invulblad normen'!$A$16:$C$20,3,FALSE)</f>
        <v>0</v>
      </c>
      <c r="I226" s="293">
        <v>1</v>
      </c>
      <c r="J226" s="295">
        <f t="shared" si="9"/>
        <v>0</v>
      </c>
      <c r="K226" s="200">
        <f t="shared" si="10"/>
        <v>0</v>
      </c>
      <c r="L226" s="200">
        <f t="shared" si="11"/>
        <v>0</v>
      </c>
    </row>
    <row r="227" spans="1:12">
      <c r="A227" s="174"/>
      <c r="B227" s="174" t="s">
        <v>315</v>
      </c>
      <c r="C227" s="174" t="s">
        <v>294</v>
      </c>
      <c r="D227" s="174" t="s">
        <v>300</v>
      </c>
      <c r="E227" s="202">
        <v>4.42</v>
      </c>
      <c r="F227" s="174" t="s">
        <v>299</v>
      </c>
      <c r="G227" s="174">
        <v>5</v>
      </c>
      <c r="H227" s="199">
        <f>VLOOKUP(G227,'Invulblad normen'!$A$16:$C$20,3,FALSE)</f>
        <v>0</v>
      </c>
      <c r="I227" s="293">
        <v>1</v>
      </c>
      <c r="J227" s="295">
        <f t="shared" si="9"/>
        <v>0</v>
      </c>
      <c r="K227" s="200">
        <f t="shared" si="10"/>
        <v>0</v>
      </c>
      <c r="L227" s="200">
        <f t="shared" si="11"/>
        <v>0</v>
      </c>
    </row>
    <row r="228" spans="1:12">
      <c r="A228" s="174"/>
      <c r="B228" s="174" t="s">
        <v>315</v>
      </c>
      <c r="C228" s="174" t="s">
        <v>333</v>
      </c>
      <c r="D228" s="174" t="s">
        <v>300</v>
      </c>
      <c r="E228" s="202">
        <v>15.4</v>
      </c>
      <c r="F228" s="174" t="s">
        <v>288</v>
      </c>
      <c r="G228" s="174">
        <v>3</v>
      </c>
      <c r="H228" s="199">
        <f>VLOOKUP(G228,'Invulblad normen'!$A$16:$C$20,3,FALSE)</f>
        <v>0</v>
      </c>
      <c r="I228" s="293">
        <v>1</v>
      </c>
      <c r="J228" s="295">
        <f t="shared" si="9"/>
        <v>0</v>
      </c>
      <c r="K228" s="200">
        <f t="shared" si="10"/>
        <v>0</v>
      </c>
      <c r="L228" s="200">
        <f t="shared" si="11"/>
        <v>0</v>
      </c>
    </row>
    <row r="229" spans="1:12">
      <c r="A229" s="174"/>
      <c r="B229" s="174" t="s">
        <v>315</v>
      </c>
      <c r="C229" s="174" t="s">
        <v>203</v>
      </c>
      <c r="D229" s="174" t="s">
        <v>300</v>
      </c>
      <c r="E229" s="202">
        <v>177.15</v>
      </c>
      <c r="F229" s="174" t="s">
        <v>288</v>
      </c>
      <c r="G229" s="174">
        <v>3</v>
      </c>
      <c r="H229" s="199">
        <f>VLOOKUP(G229,'Invulblad normen'!$A$16:$C$20,3,FALSE)</f>
        <v>0</v>
      </c>
      <c r="I229" s="293">
        <v>1</v>
      </c>
      <c r="J229" s="295">
        <f t="shared" si="9"/>
        <v>0</v>
      </c>
      <c r="K229" s="200">
        <f t="shared" si="10"/>
        <v>0</v>
      </c>
      <c r="L229" s="200">
        <f t="shared" si="11"/>
        <v>0</v>
      </c>
    </row>
    <row r="230" spans="1:12">
      <c r="A230" s="174"/>
      <c r="B230" s="174" t="s">
        <v>315</v>
      </c>
      <c r="C230" s="174" t="s">
        <v>284</v>
      </c>
      <c r="D230" s="174" t="s">
        <v>300</v>
      </c>
      <c r="E230" s="202">
        <v>53.8</v>
      </c>
      <c r="F230" s="174" t="s">
        <v>288</v>
      </c>
      <c r="G230" s="174">
        <v>4</v>
      </c>
      <c r="H230" s="199">
        <f>VLOOKUP(G230,'Invulblad normen'!$A$16:$C$20,3,FALSE)</f>
        <v>0</v>
      </c>
      <c r="I230" s="293">
        <v>1</v>
      </c>
      <c r="J230" s="295">
        <f t="shared" si="9"/>
        <v>0</v>
      </c>
      <c r="K230" s="200">
        <f t="shared" si="10"/>
        <v>0</v>
      </c>
      <c r="L230" s="200">
        <f t="shared" si="11"/>
        <v>0</v>
      </c>
    </row>
    <row r="231" spans="1:12">
      <c r="A231" s="174"/>
      <c r="B231" s="174" t="s">
        <v>315</v>
      </c>
      <c r="C231" s="174" t="s">
        <v>332</v>
      </c>
      <c r="D231" s="174" t="s">
        <v>287</v>
      </c>
      <c r="E231" s="202">
        <v>15.4</v>
      </c>
      <c r="F231" s="174" t="s">
        <v>289</v>
      </c>
      <c r="G231" s="174">
        <v>2</v>
      </c>
      <c r="H231" s="199">
        <f>VLOOKUP(G231,'Invulblad normen'!$A$16:$C$20,3,FALSE)</f>
        <v>0</v>
      </c>
      <c r="I231" s="293">
        <v>1</v>
      </c>
      <c r="J231" s="295">
        <f t="shared" si="9"/>
        <v>0</v>
      </c>
      <c r="K231" s="200">
        <f t="shared" si="10"/>
        <v>0</v>
      </c>
      <c r="L231" s="200">
        <f t="shared" si="11"/>
        <v>0</v>
      </c>
    </row>
    <row r="232" spans="1:12">
      <c r="A232" s="174"/>
      <c r="B232" s="174" t="s">
        <v>315</v>
      </c>
      <c r="C232" s="174" t="s">
        <v>332</v>
      </c>
      <c r="D232" s="174" t="s">
        <v>287</v>
      </c>
      <c r="E232" s="202">
        <v>12.3</v>
      </c>
      <c r="F232" s="174" t="s">
        <v>289</v>
      </c>
      <c r="G232" s="174">
        <v>2</v>
      </c>
      <c r="H232" s="199">
        <f>VLOOKUP(G232,'Invulblad normen'!$A$16:$C$20,3,FALSE)</f>
        <v>0</v>
      </c>
      <c r="I232" s="293">
        <v>1</v>
      </c>
      <c r="J232" s="295">
        <f t="shared" si="9"/>
        <v>0</v>
      </c>
      <c r="K232" s="200">
        <f t="shared" si="10"/>
        <v>0</v>
      </c>
      <c r="L232" s="200">
        <f t="shared" si="11"/>
        <v>0</v>
      </c>
    </row>
    <row r="233" spans="1:12">
      <c r="A233" s="197" t="s">
        <v>334</v>
      </c>
      <c r="B233" s="174" t="s">
        <v>307</v>
      </c>
      <c r="C233" s="174" t="s">
        <v>205</v>
      </c>
      <c r="D233" s="174" t="s">
        <v>287</v>
      </c>
      <c r="E233" s="202">
        <v>27.2</v>
      </c>
      <c r="F233" s="174" t="s">
        <v>289</v>
      </c>
      <c r="G233" s="174">
        <v>2</v>
      </c>
      <c r="H233" s="206">
        <f>VLOOKUP(G233,'Invulblad normen'!$A$16:$C$20,3,FALSE)</f>
        <v>0</v>
      </c>
      <c r="I233" s="293">
        <v>1</v>
      </c>
      <c r="J233" s="295">
        <f t="shared" si="9"/>
        <v>0</v>
      </c>
      <c r="K233" s="200">
        <f t="shared" si="10"/>
        <v>0</v>
      </c>
      <c r="L233" s="200">
        <f t="shared" si="11"/>
        <v>0</v>
      </c>
    </row>
    <row r="234" spans="1:12">
      <c r="A234" s="174"/>
      <c r="B234" s="174" t="s">
        <v>307</v>
      </c>
      <c r="C234" s="174" t="s">
        <v>205</v>
      </c>
      <c r="D234" s="174" t="s">
        <v>287</v>
      </c>
      <c r="E234" s="202">
        <v>18.5</v>
      </c>
      <c r="F234" s="174" t="s">
        <v>289</v>
      </c>
      <c r="G234" s="174">
        <v>2</v>
      </c>
      <c r="H234" s="199">
        <f>VLOOKUP(G234,'Invulblad normen'!$A$16:$C$20,3,FALSE)</f>
        <v>0</v>
      </c>
      <c r="I234" s="293">
        <v>1</v>
      </c>
      <c r="J234" s="295">
        <f t="shared" si="9"/>
        <v>0</v>
      </c>
      <c r="K234" s="200">
        <f t="shared" si="10"/>
        <v>0</v>
      </c>
      <c r="L234" s="200">
        <f t="shared" si="11"/>
        <v>0</v>
      </c>
    </row>
    <row r="235" spans="1:12">
      <c r="A235" s="174"/>
      <c r="B235" s="174" t="s">
        <v>307</v>
      </c>
      <c r="C235" s="174" t="s">
        <v>205</v>
      </c>
      <c r="D235" s="174" t="s">
        <v>287</v>
      </c>
      <c r="E235" s="202">
        <v>18.5</v>
      </c>
      <c r="F235" s="174" t="s">
        <v>289</v>
      </c>
      <c r="G235" s="174">
        <v>2</v>
      </c>
      <c r="H235" s="199">
        <f>VLOOKUP(G235,'Invulblad normen'!$A$16:$C$20,3,FALSE)</f>
        <v>0</v>
      </c>
      <c r="I235" s="293">
        <v>1</v>
      </c>
      <c r="J235" s="295">
        <f t="shared" si="9"/>
        <v>0</v>
      </c>
      <c r="K235" s="200">
        <f t="shared" si="10"/>
        <v>0</v>
      </c>
      <c r="L235" s="200">
        <f t="shared" si="11"/>
        <v>0</v>
      </c>
    </row>
    <row r="236" spans="1:12">
      <c r="A236" s="174"/>
      <c r="B236" s="174" t="s">
        <v>307</v>
      </c>
      <c r="C236" s="174" t="s">
        <v>285</v>
      </c>
      <c r="D236" s="174" t="s">
        <v>287</v>
      </c>
      <c r="E236" s="202">
        <v>18.5</v>
      </c>
      <c r="F236" s="174" t="s">
        <v>289</v>
      </c>
      <c r="G236" s="174">
        <v>1</v>
      </c>
      <c r="H236" s="199">
        <f>VLOOKUP(G236,'Invulblad normen'!$A$16:$C$20,3,FALSE)</f>
        <v>0</v>
      </c>
      <c r="I236" s="293">
        <v>1</v>
      </c>
      <c r="J236" s="295">
        <f t="shared" si="9"/>
        <v>0</v>
      </c>
      <c r="K236" s="200">
        <f t="shared" si="10"/>
        <v>0</v>
      </c>
      <c r="L236" s="200">
        <f t="shared" si="11"/>
        <v>0</v>
      </c>
    </row>
    <row r="237" spans="1:12">
      <c r="A237" s="174"/>
      <c r="B237" s="174" t="s">
        <v>307</v>
      </c>
      <c r="C237" s="174" t="s">
        <v>285</v>
      </c>
      <c r="D237" s="174" t="s">
        <v>287</v>
      </c>
      <c r="E237" s="202">
        <v>18.5</v>
      </c>
      <c r="F237" s="174" t="s">
        <v>289</v>
      </c>
      <c r="G237" s="174">
        <v>1</v>
      </c>
      <c r="H237" s="199">
        <f>VLOOKUP(G237,'Invulblad normen'!$A$16:$C$20,3,FALSE)</f>
        <v>0</v>
      </c>
      <c r="I237" s="293">
        <v>1</v>
      </c>
      <c r="J237" s="295">
        <f t="shared" si="9"/>
        <v>0</v>
      </c>
      <c r="K237" s="200">
        <f t="shared" si="10"/>
        <v>0</v>
      </c>
      <c r="L237" s="200">
        <f t="shared" si="11"/>
        <v>0</v>
      </c>
    </row>
    <row r="238" spans="1:12">
      <c r="A238" s="174"/>
      <c r="B238" s="174" t="s">
        <v>307</v>
      </c>
      <c r="C238" s="174" t="s">
        <v>285</v>
      </c>
      <c r="D238" s="174" t="s">
        <v>287</v>
      </c>
      <c r="E238" s="202">
        <v>18.5</v>
      </c>
      <c r="F238" s="174" t="s">
        <v>289</v>
      </c>
      <c r="G238" s="174">
        <v>1</v>
      </c>
      <c r="H238" s="199">
        <f>VLOOKUP(G238,'Invulblad normen'!$A$16:$C$20,3,FALSE)</f>
        <v>0</v>
      </c>
      <c r="I238" s="293">
        <v>1</v>
      </c>
      <c r="J238" s="295">
        <f t="shared" si="9"/>
        <v>0</v>
      </c>
      <c r="K238" s="200">
        <f t="shared" si="10"/>
        <v>0</v>
      </c>
      <c r="L238" s="200">
        <f t="shared" si="11"/>
        <v>0</v>
      </c>
    </row>
    <row r="239" spans="1:12">
      <c r="A239" s="174"/>
      <c r="B239" s="174" t="s">
        <v>307</v>
      </c>
      <c r="C239" s="174" t="s">
        <v>285</v>
      </c>
      <c r="D239" s="174" t="s">
        <v>287</v>
      </c>
      <c r="E239" s="202">
        <v>18.5</v>
      </c>
      <c r="F239" s="174" t="s">
        <v>289</v>
      </c>
      <c r="G239" s="174">
        <v>1</v>
      </c>
      <c r="H239" s="199">
        <f>VLOOKUP(G239,'Invulblad normen'!$A$16:$C$20,3,FALSE)</f>
        <v>0</v>
      </c>
      <c r="I239" s="293">
        <v>1</v>
      </c>
      <c r="J239" s="295">
        <f t="shared" si="9"/>
        <v>0</v>
      </c>
      <c r="K239" s="200">
        <f t="shared" si="10"/>
        <v>0</v>
      </c>
      <c r="L239" s="200">
        <f t="shared" si="11"/>
        <v>0</v>
      </c>
    </row>
    <row r="240" spans="1:12">
      <c r="A240" s="174"/>
      <c r="B240" s="174" t="s">
        <v>307</v>
      </c>
      <c r="C240" s="174" t="s">
        <v>285</v>
      </c>
      <c r="D240" s="174" t="s">
        <v>287</v>
      </c>
      <c r="E240" s="202">
        <v>27.2</v>
      </c>
      <c r="F240" s="174" t="s">
        <v>289</v>
      </c>
      <c r="G240" s="174">
        <v>1</v>
      </c>
      <c r="H240" s="199">
        <f>VLOOKUP(G240,'Invulblad normen'!$A$16:$C$20,3,FALSE)</f>
        <v>0</v>
      </c>
      <c r="I240" s="293">
        <v>1</v>
      </c>
      <c r="J240" s="295">
        <f t="shared" si="9"/>
        <v>0</v>
      </c>
      <c r="K240" s="200">
        <f t="shared" si="10"/>
        <v>0</v>
      </c>
      <c r="L240" s="200">
        <f t="shared" si="11"/>
        <v>0</v>
      </c>
    </row>
    <row r="241" spans="1:12">
      <c r="A241" s="174"/>
      <c r="B241" s="174" t="s">
        <v>307</v>
      </c>
      <c r="C241" s="174" t="s">
        <v>205</v>
      </c>
      <c r="D241" s="174" t="s">
        <v>287</v>
      </c>
      <c r="E241" s="202">
        <v>10.9</v>
      </c>
      <c r="F241" s="174" t="s">
        <v>289</v>
      </c>
      <c r="G241" s="174">
        <v>2</v>
      </c>
      <c r="H241" s="199">
        <f>VLOOKUP(G241,'Invulblad normen'!$A$16:$C$20,3,FALSE)</f>
        <v>0</v>
      </c>
      <c r="I241" s="293">
        <v>1</v>
      </c>
      <c r="J241" s="295">
        <f t="shared" si="9"/>
        <v>0</v>
      </c>
      <c r="K241" s="200">
        <f t="shared" si="10"/>
        <v>0</v>
      </c>
      <c r="L241" s="200">
        <f t="shared" si="11"/>
        <v>0</v>
      </c>
    </row>
    <row r="242" spans="1:12">
      <c r="A242" s="174"/>
      <c r="B242" s="174" t="s">
        <v>307</v>
      </c>
      <c r="C242" s="174" t="s">
        <v>285</v>
      </c>
      <c r="D242" s="174" t="s">
        <v>287</v>
      </c>
      <c r="E242" s="202">
        <v>27.2</v>
      </c>
      <c r="F242" s="174" t="s">
        <v>289</v>
      </c>
      <c r="G242" s="174">
        <v>1</v>
      </c>
      <c r="H242" s="199">
        <f>VLOOKUP(G242,'Invulblad normen'!$A$16:$C$20,3,FALSE)</f>
        <v>0</v>
      </c>
      <c r="I242" s="293">
        <v>1</v>
      </c>
      <c r="J242" s="295">
        <f t="shared" si="9"/>
        <v>0</v>
      </c>
      <c r="K242" s="200">
        <f t="shared" si="10"/>
        <v>0</v>
      </c>
      <c r="L242" s="200">
        <f t="shared" si="11"/>
        <v>0</v>
      </c>
    </row>
    <row r="243" spans="1:12">
      <c r="A243" s="174"/>
      <c r="B243" s="174" t="s">
        <v>307</v>
      </c>
      <c r="C243" s="174" t="s">
        <v>204</v>
      </c>
      <c r="D243" s="174" t="s">
        <v>287</v>
      </c>
      <c r="E243" s="202">
        <v>50.14</v>
      </c>
      <c r="F243" s="174" t="s">
        <v>289</v>
      </c>
      <c r="G243" s="174">
        <v>2</v>
      </c>
      <c r="H243" s="199">
        <f>VLOOKUP(G243,'Invulblad normen'!$A$16:$C$20,3,FALSE)</f>
        <v>0</v>
      </c>
      <c r="I243" s="293">
        <v>1</v>
      </c>
      <c r="J243" s="295">
        <f t="shared" si="9"/>
        <v>0</v>
      </c>
      <c r="K243" s="200">
        <f t="shared" si="10"/>
        <v>0</v>
      </c>
      <c r="L243" s="200">
        <f t="shared" si="11"/>
        <v>0</v>
      </c>
    </row>
    <row r="244" spans="1:12">
      <c r="A244" s="174"/>
      <c r="B244" s="174" t="s">
        <v>307</v>
      </c>
      <c r="C244" s="174" t="s">
        <v>284</v>
      </c>
      <c r="D244" s="174" t="s">
        <v>287</v>
      </c>
      <c r="E244" s="202">
        <v>43.6</v>
      </c>
      <c r="F244" s="174" t="s">
        <v>288</v>
      </c>
      <c r="G244" s="174">
        <v>4</v>
      </c>
      <c r="H244" s="199">
        <f>VLOOKUP(G244,'Invulblad normen'!$A$16:$C$20,3,FALSE)</f>
        <v>0</v>
      </c>
      <c r="I244" s="293">
        <v>1</v>
      </c>
      <c r="J244" s="295">
        <f t="shared" si="9"/>
        <v>0</v>
      </c>
      <c r="K244" s="200">
        <f t="shared" si="10"/>
        <v>0</v>
      </c>
      <c r="L244" s="200">
        <f t="shared" si="11"/>
        <v>0</v>
      </c>
    </row>
    <row r="245" spans="1:12">
      <c r="A245" s="174"/>
      <c r="B245" s="174" t="s">
        <v>307</v>
      </c>
      <c r="C245" s="174" t="s">
        <v>203</v>
      </c>
      <c r="D245" s="174" t="s">
        <v>287</v>
      </c>
      <c r="E245" s="202">
        <v>47.96</v>
      </c>
      <c r="F245" s="174" t="s">
        <v>288</v>
      </c>
      <c r="G245" s="174">
        <v>3</v>
      </c>
      <c r="H245" s="199">
        <f>VLOOKUP(G245,'Invulblad normen'!$A$16:$C$20,3,FALSE)</f>
        <v>0</v>
      </c>
      <c r="I245" s="293">
        <v>1</v>
      </c>
      <c r="J245" s="295">
        <f t="shared" si="9"/>
        <v>0</v>
      </c>
      <c r="K245" s="200">
        <f t="shared" si="10"/>
        <v>0</v>
      </c>
      <c r="L245" s="200">
        <f t="shared" si="11"/>
        <v>0</v>
      </c>
    </row>
    <row r="246" spans="1:12">
      <c r="A246" s="197" t="s">
        <v>335</v>
      </c>
      <c r="B246" s="174" t="s">
        <v>307</v>
      </c>
      <c r="C246" s="174" t="s">
        <v>336</v>
      </c>
      <c r="D246" s="174" t="s">
        <v>287</v>
      </c>
      <c r="E246" s="202">
        <v>14.63</v>
      </c>
      <c r="F246" s="174" t="s">
        <v>288</v>
      </c>
      <c r="G246" s="174">
        <v>3</v>
      </c>
      <c r="H246" s="206">
        <f>VLOOKUP(G246,'Invulblad normen'!$A$16:$C$20,3,FALSE)</f>
        <v>0</v>
      </c>
      <c r="I246" s="293">
        <v>1</v>
      </c>
      <c r="J246" s="295">
        <f t="shared" si="9"/>
        <v>0</v>
      </c>
      <c r="K246" s="200">
        <f t="shared" si="10"/>
        <v>0</v>
      </c>
      <c r="L246" s="200">
        <f t="shared" si="11"/>
        <v>0</v>
      </c>
    </row>
    <row r="247" spans="1:12">
      <c r="A247" s="174"/>
      <c r="B247" s="174" t="s">
        <v>307</v>
      </c>
      <c r="C247" s="174" t="s">
        <v>285</v>
      </c>
      <c r="D247" s="174" t="s">
        <v>287</v>
      </c>
      <c r="E247" s="202">
        <v>33.15</v>
      </c>
      <c r="F247" s="174" t="s">
        <v>289</v>
      </c>
      <c r="G247" s="174">
        <v>1</v>
      </c>
      <c r="H247" s="199">
        <f>VLOOKUP(G247,'Invulblad normen'!$A$16:$C$20,3,FALSE)</f>
        <v>0</v>
      </c>
      <c r="I247" s="293">
        <v>1</v>
      </c>
      <c r="J247" s="295">
        <f t="shared" si="9"/>
        <v>0</v>
      </c>
      <c r="K247" s="200">
        <f t="shared" si="10"/>
        <v>0</v>
      </c>
      <c r="L247" s="200">
        <f t="shared" si="11"/>
        <v>0</v>
      </c>
    </row>
    <row r="248" spans="1:12">
      <c r="A248" s="174"/>
      <c r="B248" s="174" t="s">
        <v>307</v>
      </c>
      <c r="C248" s="174" t="s">
        <v>285</v>
      </c>
      <c r="D248" s="174" t="s">
        <v>287</v>
      </c>
      <c r="E248" s="202">
        <v>19.5</v>
      </c>
      <c r="F248" s="174" t="s">
        <v>289</v>
      </c>
      <c r="G248" s="174">
        <v>1</v>
      </c>
      <c r="H248" s="199">
        <f>VLOOKUP(G248,'Invulblad normen'!$A$16:$C$20,3,FALSE)</f>
        <v>0</v>
      </c>
      <c r="I248" s="293">
        <v>1</v>
      </c>
      <c r="J248" s="295">
        <f t="shared" si="9"/>
        <v>0</v>
      </c>
      <c r="K248" s="200">
        <f t="shared" si="10"/>
        <v>0</v>
      </c>
      <c r="L248" s="200">
        <f t="shared" si="11"/>
        <v>0</v>
      </c>
    </row>
    <row r="249" spans="1:12">
      <c r="A249" s="174"/>
      <c r="B249" s="174" t="s">
        <v>307</v>
      </c>
      <c r="C249" s="174" t="s">
        <v>285</v>
      </c>
      <c r="D249" s="174" t="s">
        <v>287</v>
      </c>
      <c r="E249" s="202">
        <v>19.5</v>
      </c>
      <c r="F249" s="174" t="s">
        <v>289</v>
      </c>
      <c r="G249" s="174">
        <v>1</v>
      </c>
      <c r="H249" s="199">
        <f>VLOOKUP(G249,'Invulblad normen'!$A$16:$C$20,3,FALSE)</f>
        <v>0</v>
      </c>
      <c r="I249" s="293">
        <v>1</v>
      </c>
      <c r="J249" s="295">
        <f t="shared" si="9"/>
        <v>0</v>
      </c>
      <c r="K249" s="200">
        <f t="shared" si="10"/>
        <v>0</v>
      </c>
      <c r="L249" s="200">
        <f t="shared" si="11"/>
        <v>0</v>
      </c>
    </row>
    <row r="250" spans="1:12">
      <c r="A250" s="174"/>
      <c r="B250" s="174" t="s">
        <v>307</v>
      </c>
      <c r="C250" s="174" t="s">
        <v>285</v>
      </c>
      <c r="D250" s="174" t="s">
        <v>287</v>
      </c>
      <c r="E250" s="202">
        <v>19.5</v>
      </c>
      <c r="F250" s="174" t="s">
        <v>289</v>
      </c>
      <c r="G250" s="174">
        <v>1</v>
      </c>
      <c r="H250" s="199">
        <f>VLOOKUP(G250,'Invulblad normen'!$A$16:$C$20,3,FALSE)</f>
        <v>0</v>
      </c>
      <c r="I250" s="293">
        <v>1</v>
      </c>
      <c r="J250" s="295">
        <f t="shared" si="9"/>
        <v>0</v>
      </c>
      <c r="K250" s="200">
        <f t="shared" si="10"/>
        <v>0</v>
      </c>
      <c r="L250" s="200">
        <f t="shared" si="11"/>
        <v>0</v>
      </c>
    </row>
    <row r="251" spans="1:12">
      <c r="A251" s="174"/>
      <c r="B251" s="174" t="s">
        <v>307</v>
      </c>
      <c r="C251" s="174" t="s">
        <v>332</v>
      </c>
      <c r="D251" s="174" t="s">
        <v>287</v>
      </c>
      <c r="E251" s="202">
        <v>41.3</v>
      </c>
      <c r="F251" s="174" t="s">
        <v>289</v>
      </c>
      <c r="G251" s="174">
        <v>2</v>
      </c>
      <c r="H251" s="199">
        <f>VLOOKUP(G251,'Invulblad normen'!$A$16:$C$20,3,FALSE)</f>
        <v>0</v>
      </c>
      <c r="I251" s="293">
        <v>1</v>
      </c>
      <c r="J251" s="295">
        <f t="shared" si="9"/>
        <v>0</v>
      </c>
      <c r="K251" s="200">
        <f t="shared" si="10"/>
        <v>0</v>
      </c>
      <c r="L251" s="200">
        <f t="shared" si="11"/>
        <v>0</v>
      </c>
    </row>
    <row r="252" spans="1:12">
      <c r="A252" s="174"/>
      <c r="B252" s="174" t="s">
        <v>307</v>
      </c>
      <c r="C252" s="174" t="s">
        <v>284</v>
      </c>
      <c r="D252" s="174" t="s">
        <v>337</v>
      </c>
      <c r="E252" s="202">
        <v>9.75</v>
      </c>
      <c r="F252" s="174" t="s">
        <v>288</v>
      </c>
      <c r="G252" s="174">
        <v>4</v>
      </c>
      <c r="H252" s="199">
        <f>VLOOKUP(G252,'Invulblad normen'!$A$16:$C$20,3,FALSE)</f>
        <v>0</v>
      </c>
      <c r="I252" s="293">
        <v>1</v>
      </c>
      <c r="J252" s="295">
        <f t="shared" si="9"/>
        <v>0</v>
      </c>
      <c r="K252" s="200">
        <f t="shared" si="10"/>
        <v>0</v>
      </c>
      <c r="L252" s="200">
        <f t="shared" si="11"/>
        <v>0</v>
      </c>
    </row>
    <row r="253" spans="1:12">
      <c r="A253" s="174"/>
      <c r="B253" s="174" t="s">
        <v>307</v>
      </c>
      <c r="C253" s="174" t="s">
        <v>285</v>
      </c>
      <c r="D253" s="174" t="s">
        <v>287</v>
      </c>
      <c r="E253" s="202">
        <v>19.5</v>
      </c>
      <c r="F253" s="174" t="s">
        <v>289</v>
      </c>
      <c r="G253" s="174">
        <v>1</v>
      </c>
      <c r="H253" s="199">
        <f>VLOOKUP(G253,'Invulblad normen'!$A$16:$C$20,3,FALSE)</f>
        <v>0</v>
      </c>
      <c r="I253" s="293">
        <v>1</v>
      </c>
      <c r="J253" s="295">
        <f t="shared" si="9"/>
        <v>0</v>
      </c>
      <c r="K253" s="200">
        <f t="shared" si="10"/>
        <v>0</v>
      </c>
      <c r="L253" s="200">
        <f t="shared" si="11"/>
        <v>0</v>
      </c>
    </row>
    <row r="254" spans="1:12">
      <c r="A254" s="174"/>
      <c r="B254" s="174" t="s">
        <v>307</v>
      </c>
      <c r="C254" s="174" t="s">
        <v>285</v>
      </c>
      <c r="D254" s="174" t="s">
        <v>287</v>
      </c>
      <c r="E254" s="202">
        <v>34.130000000000003</v>
      </c>
      <c r="F254" s="174" t="s">
        <v>289</v>
      </c>
      <c r="G254" s="174">
        <v>1</v>
      </c>
      <c r="H254" s="199">
        <f>VLOOKUP(G254,'Invulblad normen'!$A$16:$C$20,3,FALSE)</f>
        <v>0</v>
      </c>
      <c r="I254" s="293">
        <v>1</v>
      </c>
      <c r="J254" s="295">
        <f t="shared" si="9"/>
        <v>0</v>
      </c>
      <c r="K254" s="200">
        <f t="shared" si="10"/>
        <v>0</v>
      </c>
      <c r="L254" s="200">
        <f t="shared" si="11"/>
        <v>0</v>
      </c>
    </row>
    <row r="255" spans="1:12">
      <c r="A255" s="174"/>
      <c r="B255" s="174" t="s">
        <v>307</v>
      </c>
      <c r="C255" s="174" t="s">
        <v>332</v>
      </c>
      <c r="D255" s="174" t="s">
        <v>287</v>
      </c>
      <c r="E255" s="202">
        <v>19.5</v>
      </c>
      <c r="F255" s="174" t="s">
        <v>289</v>
      </c>
      <c r="G255" s="174">
        <v>2</v>
      </c>
      <c r="H255" s="199">
        <f>VLOOKUP(G255,'Invulblad normen'!$A$16:$C$20,3,FALSE)</f>
        <v>0</v>
      </c>
      <c r="I255" s="293">
        <v>1</v>
      </c>
      <c r="J255" s="295">
        <f t="shared" si="9"/>
        <v>0</v>
      </c>
      <c r="K255" s="200">
        <f t="shared" si="10"/>
        <v>0</v>
      </c>
      <c r="L255" s="200">
        <f t="shared" si="11"/>
        <v>0</v>
      </c>
    </row>
    <row r="256" spans="1:12">
      <c r="A256" s="174"/>
      <c r="B256" s="174" t="s">
        <v>307</v>
      </c>
      <c r="C256" s="174" t="s">
        <v>332</v>
      </c>
      <c r="D256" s="174" t="s">
        <v>287</v>
      </c>
      <c r="E256" s="202">
        <v>19.5</v>
      </c>
      <c r="F256" s="174" t="s">
        <v>289</v>
      </c>
      <c r="G256" s="174">
        <v>2</v>
      </c>
      <c r="H256" s="199">
        <f>VLOOKUP(G256,'Invulblad normen'!$A$16:$C$20,3,FALSE)</f>
        <v>0</v>
      </c>
      <c r="I256" s="293">
        <v>1</v>
      </c>
      <c r="J256" s="295">
        <f t="shared" si="9"/>
        <v>0</v>
      </c>
      <c r="K256" s="200">
        <f t="shared" si="10"/>
        <v>0</v>
      </c>
      <c r="L256" s="200">
        <f t="shared" si="11"/>
        <v>0</v>
      </c>
    </row>
    <row r="257" spans="1:12">
      <c r="A257" s="174"/>
      <c r="B257" s="174" t="s">
        <v>307</v>
      </c>
      <c r="C257" s="174" t="s">
        <v>203</v>
      </c>
      <c r="D257" s="174" t="s">
        <v>338</v>
      </c>
      <c r="E257" s="202">
        <v>39.25</v>
      </c>
      <c r="F257" s="174" t="s">
        <v>288</v>
      </c>
      <c r="G257" s="174">
        <v>3</v>
      </c>
      <c r="H257" s="199">
        <f>VLOOKUP(G257,'Invulblad normen'!$A$16:$C$20,3,FALSE)</f>
        <v>0</v>
      </c>
      <c r="I257" s="293">
        <v>1</v>
      </c>
      <c r="J257" s="295">
        <f t="shared" si="9"/>
        <v>0</v>
      </c>
      <c r="K257" s="200">
        <f t="shared" si="10"/>
        <v>0</v>
      </c>
      <c r="L257" s="200">
        <f t="shared" si="11"/>
        <v>0</v>
      </c>
    </row>
    <row r="258" spans="1:12">
      <c r="A258" s="174"/>
      <c r="B258" s="174" t="s">
        <v>307</v>
      </c>
      <c r="C258" s="174" t="s">
        <v>309</v>
      </c>
      <c r="D258" s="174" t="s">
        <v>212</v>
      </c>
      <c r="E258" s="202">
        <v>4.8499999999999996</v>
      </c>
      <c r="F258" s="174" t="s">
        <v>299</v>
      </c>
      <c r="G258" s="174">
        <v>5</v>
      </c>
      <c r="H258" s="199">
        <f>VLOOKUP(G258,'Invulblad normen'!$A$16:$C$20,3,FALSE)</f>
        <v>0</v>
      </c>
      <c r="I258" s="293">
        <v>1</v>
      </c>
      <c r="J258" s="295">
        <f t="shared" si="9"/>
        <v>0</v>
      </c>
      <c r="K258" s="200">
        <f t="shared" si="10"/>
        <v>0</v>
      </c>
      <c r="L258" s="200">
        <f t="shared" si="11"/>
        <v>0</v>
      </c>
    </row>
    <row r="259" spans="1:12">
      <c r="A259" s="174"/>
      <c r="B259" s="174" t="s">
        <v>307</v>
      </c>
      <c r="C259" s="174" t="s">
        <v>309</v>
      </c>
      <c r="D259" s="174" t="s">
        <v>212</v>
      </c>
      <c r="E259" s="202">
        <v>9.75</v>
      </c>
      <c r="F259" s="174" t="s">
        <v>299</v>
      </c>
      <c r="G259" s="174">
        <v>5</v>
      </c>
      <c r="H259" s="199">
        <f>VLOOKUP(G259,'Invulblad normen'!$A$16:$C$20,3,FALSE)</f>
        <v>0</v>
      </c>
      <c r="I259" s="293">
        <v>1</v>
      </c>
      <c r="J259" s="295">
        <f t="shared" si="9"/>
        <v>0</v>
      </c>
      <c r="K259" s="200">
        <f t="shared" si="10"/>
        <v>0</v>
      </c>
      <c r="L259" s="200">
        <f t="shared" si="11"/>
        <v>0</v>
      </c>
    </row>
    <row r="260" spans="1:12">
      <c r="A260" s="197" t="s">
        <v>339</v>
      </c>
      <c r="B260" s="174" t="s">
        <v>292</v>
      </c>
      <c r="C260" s="174" t="s">
        <v>205</v>
      </c>
      <c r="D260" s="174" t="s">
        <v>287</v>
      </c>
      <c r="E260" s="202">
        <v>13.52</v>
      </c>
      <c r="F260" s="174" t="s">
        <v>289</v>
      </c>
      <c r="G260" s="174">
        <v>2</v>
      </c>
      <c r="H260" s="206">
        <f>VLOOKUP(G260,'Invulblad normen'!$A$16:$C$20,3,FALSE)</f>
        <v>0</v>
      </c>
      <c r="I260" s="293">
        <v>1</v>
      </c>
      <c r="J260" s="295">
        <f t="shared" si="9"/>
        <v>0</v>
      </c>
      <c r="K260" s="200">
        <f t="shared" si="10"/>
        <v>0</v>
      </c>
      <c r="L260" s="200">
        <f t="shared" si="11"/>
        <v>0</v>
      </c>
    </row>
    <row r="261" spans="1:12">
      <c r="A261" s="174"/>
      <c r="B261" s="174" t="s">
        <v>292</v>
      </c>
      <c r="C261" s="174" t="s">
        <v>205</v>
      </c>
      <c r="D261" s="174" t="s">
        <v>287</v>
      </c>
      <c r="E261" s="202">
        <v>13.52</v>
      </c>
      <c r="F261" s="174" t="s">
        <v>289</v>
      </c>
      <c r="G261" s="174">
        <v>2</v>
      </c>
      <c r="H261" s="199">
        <f>VLOOKUP(G261,'Invulblad normen'!$A$16:$C$20,3,FALSE)</f>
        <v>0</v>
      </c>
      <c r="I261" s="293">
        <v>1</v>
      </c>
      <c r="J261" s="295">
        <f t="shared" si="9"/>
        <v>0</v>
      </c>
      <c r="K261" s="200">
        <f t="shared" si="10"/>
        <v>0</v>
      </c>
      <c r="L261" s="200">
        <f t="shared" si="11"/>
        <v>0</v>
      </c>
    </row>
    <row r="262" spans="1:12">
      <c r="A262" s="174"/>
      <c r="B262" s="174" t="s">
        <v>292</v>
      </c>
      <c r="C262" s="174" t="s">
        <v>205</v>
      </c>
      <c r="D262" s="174" t="s">
        <v>287</v>
      </c>
      <c r="E262" s="202">
        <v>10.4</v>
      </c>
      <c r="F262" s="174" t="s">
        <v>289</v>
      </c>
      <c r="G262" s="174">
        <v>2</v>
      </c>
      <c r="H262" s="199">
        <f>VLOOKUP(G262,'Invulblad normen'!$A$16:$C$20,3,FALSE)</f>
        <v>0</v>
      </c>
      <c r="I262" s="293">
        <v>1</v>
      </c>
      <c r="J262" s="295">
        <f t="shared" si="9"/>
        <v>0</v>
      </c>
      <c r="K262" s="200">
        <f t="shared" si="10"/>
        <v>0</v>
      </c>
      <c r="L262" s="200">
        <f t="shared" si="11"/>
        <v>0</v>
      </c>
    </row>
    <row r="263" spans="1:12">
      <c r="A263" s="174"/>
      <c r="B263" s="174" t="s">
        <v>292</v>
      </c>
      <c r="C263" s="174" t="s">
        <v>340</v>
      </c>
      <c r="D263" s="174" t="s">
        <v>287</v>
      </c>
      <c r="E263" s="202">
        <v>15.6</v>
      </c>
      <c r="F263" s="174" t="s">
        <v>289</v>
      </c>
      <c r="G263" s="174">
        <v>3</v>
      </c>
      <c r="H263" s="199">
        <f>VLOOKUP(G263,'Invulblad normen'!$A$16:$C$20,3,FALSE)</f>
        <v>0</v>
      </c>
      <c r="I263" s="293">
        <v>1</v>
      </c>
      <c r="J263" s="295">
        <f t="shared" si="9"/>
        <v>0</v>
      </c>
      <c r="K263" s="200">
        <f t="shared" si="10"/>
        <v>0</v>
      </c>
      <c r="L263" s="200">
        <f t="shared" si="11"/>
        <v>0</v>
      </c>
    </row>
    <row r="264" spans="1:12">
      <c r="A264" s="174"/>
      <c r="B264" s="174" t="s">
        <v>292</v>
      </c>
      <c r="C264" s="174" t="s">
        <v>294</v>
      </c>
      <c r="D264" s="174" t="s">
        <v>287</v>
      </c>
      <c r="E264" s="202">
        <v>4.16</v>
      </c>
      <c r="F264" s="174" t="s">
        <v>299</v>
      </c>
      <c r="G264" s="174">
        <v>5</v>
      </c>
      <c r="H264" s="199">
        <f>VLOOKUP(G264,'Invulblad normen'!$A$16:$C$20,3,FALSE)</f>
        <v>0</v>
      </c>
      <c r="I264" s="293">
        <v>1</v>
      </c>
      <c r="J264" s="295">
        <f t="shared" si="9"/>
        <v>0</v>
      </c>
      <c r="K264" s="200">
        <f t="shared" si="10"/>
        <v>0</v>
      </c>
      <c r="L264" s="200">
        <f t="shared" si="11"/>
        <v>0</v>
      </c>
    </row>
    <row r="265" spans="1:12">
      <c r="A265" s="174"/>
      <c r="B265" s="174" t="s">
        <v>292</v>
      </c>
      <c r="C265" s="174" t="s">
        <v>302</v>
      </c>
      <c r="D265" s="174" t="s">
        <v>300</v>
      </c>
      <c r="E265" s="202">
        <v>6.24</v>
      </c>
      <c r="F265" s="174" t="s">
        <v>288</v>
      </c>
      <c r="G265" s="174">
        <v>3</v>
      </c>
      <c r="H265" s="199">
        <f>VLOOKUP(G265,'Invulblad normen'!$A$16:$C$20,3,FALSE)</f>
        <v>0</v>
      </c>
      <c r="I265" s="293">
        <v>1</v>
      </c>
      <c r="J265" s="295">
        <f t="shared" ref="J265:J328" si="12">H265*I265</f>
        <v>0</v>
      </c>
      <c r="K265" s="200">
        <f t="shared" ref="K265:K328" si="13">J265*E265</f>
        <v>0</v>
      </c>
      <c r="L265" s="200">
        <f t="shared" si="11"/>
        <v>0</v>
      </c>
    </row>
    <row r="266" spans="1:12">
      <c r="A266" s="174"/>
      <c r="B266" s="174" t="s">
        <v>292</v>
      </c>
      <c r="C266" s="174" t="s">
        <v>203</v>
      </c>
      <c r="D266" s="174" t="s">
        <v>287</v>
      </c>
      <c r="E266" s="202">
        <v>8.32</v>
      </c>
      <c r="F266" s="174" t="s">
        <v>288</v>
      </c>
      <c r="G266" s="174">
        <v>3</v>
      </c>
      <c r="H266" s="199">
        <f>VLOOKUP(G266,'Invulblad normen'!$A$16:$C$20,3,FALSE)</f>
        <v>0</v>
      </c>
      <c r="I266" s="293">
        <v>1</v>
      </c>
      <c r="J266" s="295">
        <f t="shared" si="12"/>
        <v>0</v>
      </c>
      <c r="K266" s="200">
        <f t="shared" si="13"/>
        <v>0</v>
      </c>
      <c r="L266" s="200">
        <f t="shared" ref="L266:L316" si="14">K266/156</f>
        <v>0</v>
      </c>
    </row>
    <row r="267" spans="1:12">
      <c r="A267" s="174"/>
      <c r="B267" s="174" t="s">
        <v>292</v>
      </c>
      <c r="C267" s="174" t="s">
        <v>284</v>
      </c>
      <c r="D267" s="174" t="s">
        <v>300</v>
      </c>
      <c r="E267" s="202">
        <v>14.56</v>
      </c>
      <c r="F267" s="174" t="s">
        <v>288</v>
      </c>
      <c r="G267" s="174">
        <v>4</v>
      </c>
      <c r="H267" s="199">
        <f>VLOOKUP(G267,'Invulblad normen'!$A$16:$C$20,3,FALSE)</f>
        <v>0</v>
      </c>
      <c r="I267" s="293">
        <v>1</v>
      </c>
      <c r="J267" s="295">
        <f t="shared" si="12"/>
        <v>0</v>
      </c>
      <c r="K267" s="200">
        <f t="shared" si="13"/>
        <v>0</v>
      </c>
      <c r="L267" s="200">
        <f t="shared" si="14"/>
        <v>0</v>
      </c>
    </row>
    <row r="268" spans="1:12">
      <c r="A268" s="174"/>
      <c r="B268" s="174" t="s">
        <v>292</v>
      </c>
      <c r="C268" s="174" t="s">
        <v>203</v>
      </c>
      <c r="D268" s="174" t="s">
        <v>287</v>
      </c>
      <c r="E268" s="202">
        <v>5.2</v>
      </c>
      <c r="F268" s="174" t="s">
        <v>288</v>
      </c>
      <c r="G268" s="174">
        <v>3</v>
      </c>
      <c r="H268" s="199">
        <f>VLOOKUP(G268,'Invulblad normen'!$A$16:$C$20,3,FALSE)</f>
        <v>0</v>
      </c>
      <c r="I268" s="293">
        <v>1</v>
      </c>
      <c r="J268" s="295">
        <f t="shared" si="12"/>
        <v>0</v>
      </c>
      <c r="K268" s="200">
        <f t="shared" si="13"/>
        <v>0</v>
      </c>
      <c r="L268" s="200">
        <f t="shared" si="14"/>
        <v>0</v>
      </c>
    </row>
    <row r="269" spans="1:12">
      <c r="A269" s="174"/>
      <c r="B269" s="174" t="s">
        <v>292</v>
      </c>
      <c r="C269" s="174" t="s">
        <v>204</v>
      </c>
      <c r="D269" s="174" t="s">
        <v>287</v>
      </c>
      <c r="E269" s="202">
        <v>24.96</v>
      </c>
      <c r="F269" s="174" t="s">
        <v>289</v>
      </c>
      <c r="G269" s="174">
        <v>2</v>
      </c>
      <c r="H269" s="199">
        <f>VLOOKUP(G269,'Invulblad normen'!$A$16:$C$20,3,FALSE)</f>
        <v>0</v>
      </c>
      <c r="I269" s="293">
        <v>1</v>
      </c>
      <c r="J269" s="295">
        <f t="shared" si="12"/>
        <v>0</v>
      </c>
      <c r="K269" s="200">
        <f t="shared" si="13"/>
        <v>0</v>
      </c>
      <c r="L269" s="200">
        <f t="shared" si="14"/>
        <v>0</v>
      </c>
    </row>
    <row r="270" spans="1:12">
      <c r="A270" s="174"/>
      <c r="B270" s="174" t="s">
        <v>292</v>
      </c>
      <c r="C270" s="174" t="s">
        <v>286</v>
      </c>
      <c r="D270" s="174" t="s">
        <v>287</v>
      </c>
      <c r="E270" s="202">
        <v>37.44</v>
      </c>
      <c r="F270" s="174" t="s">
        <v>289</v>
      </c>
      <c r="G270" s="174">
        <v>1</v>
      </c>
      <c r="H270" s="199">
        <f>VLOOKUP(G270,'Invulblad normen'!$A$16:$C$20,3,FALSE)</f>
        <v>0</v>
      </c>
      <c r="I270" s="293">
        <v>1</v>
      </c>
      <c r="J270" s="295">
        <f t="shared" si="12"/>
        <v>0</v>
      </c>
      <c r="K270" s="200">
        <f t="shared" si="13"/>
        <v>0</v>
      </c>
      <c r="L270" s="200">
        <f t="shared" si="14"/>
        <v>0</v>
      </c>
    </row>
    <row r="271" spans="1:12">
      <c r="A271" s="174"/>
      <c r="B271" s="174" t="s">
        <v>292</v>
      </c>
      <c r="C271" s="174" t="s">
        <v>286</v>
      </c>
      <c r="D271" s="174" t="s">
        <v>287</v>
      </c>
      <c r="E271" s="202">
        <v>39.520000000000003</v>
      </c>
      <c r="F271" s="174" t="s">
        <v>289</v>
      </c>
      <c r="G271" s="174">
        <v>1</v>
      </c>
      <c r="H271" s="199">
        <f>VLOOKUP(G271,'Invulblad normen'!$A$16:$C$20,3,FALSE)</f>
        <v>0</v>
      </c>
      <c r="I271" s="293">
        <v>1</v>
      </c>
      <c r="J271" s="295">
        <f t="shared" si="12"/>
        <v>0</v>
      </c>
      <c r="K271" s="200">
        <f t="shared" si="13"/>
        <v>0</v>
      </c>
      <c r="L271" s="200">
        <f t="shared" si="14"/>
        <v>0</v>
      </c>
    </row>
    <row r="272" spans="1:12">
      <c r="A272" s="174"/>
      <c r="B272" s="174" t="s">
        <v>292</v>
      </c>
      <c r="C272" s="174" t="s">
        <v>203</v>
      </c>
      <c r="D272" s="174" t="s">
        <v>287</v>
      </c>
      <c r="E272" s="202">
        <v>23.92</v>
      </c>
      <c r="F272" s="174" t="s">
        <v>288</v>
      </c>
      <c r="G272" s="174">
        <v>3</v>
      </c>
      <c r="H272" s="199">
        <f>VLOOKUP(G272,'Invulblad normen'!$A$16:$C$20,3,FALSE)</f>
        <v>0</v>
      </c>
      <c r="I272" s="293">
        <v>1</v>
      </c>
      <c r="J272" s="295">
        <f t="shared" si="12"/>
        <v>0</v>
      </c>
      <c r="K272" s="200">
        <f t="shared" si="13"/>
        <v>0</v>
      </c>
      <c r="L272" s="200">
        <f t="shared" si="14"/>
        <v>0</v>
      </c>
    </row>
    <row r="273" spans="1:12">
      <c r="A273" s="174"/>
      <c r="B273" s="174" t="s">
        <v>292</v>
      </c>
      <c r="C273" s="174" t="s">
        <v>311</v>
      </c>
      <c r="D273" s="174" t="s">
        <v>287</v>
      </c>
      <c r="E273" s="202">
        <v>6.24</v>
      </c>
      <c r="F273" s="174" t="s">
        <v>289</v>
      </c>
      <c r="G273" s="174">
        <v>1</v>
      </c>
      <c r="H273" s="199">
        <f>VLOOKUP(G273,'Invulblad normen'!$A$16:$C$20,3,FALSE)</f>
        <v>0</v>
      </c>
      <c r="I273" s="293">
        <v>1</v>
      </c>
      <c r="J273" s="295">
        <f t="shared" si="12"/>
        <v>0</v>
      </c>
      <c r="K273" s="200">
        <f t="shared" si="13"/>
        <v>0</v>
      </c>
      <c r="L273" s="200">
        <f t="shared" si="14"/>
        <v>0</v>
      </c>
    </row>
    <row r="274" spans="1:12">
      <c r="A274" s="174"/>
      <c r="B274" s="174" t="s">
        <v>292</v>
      </c>
      <c r="C274" s="174" t="s">
        <v>311</v>
      </c>
      <c r="D274" s="174" t="s">
        <v>287</v>
      </c>
      <c r="E274" s="202">
        <v>8.84</v>
      </c>
      <c r="F274" s="174" t="s">
        <v>289</v>
      </c>
      <c r="G274" s="174">
        <v>1</v>
      </c>
      <c r="H274" s="199">
        <f>VLOOKUP(G274,'Invulblad normen'!$A$16:$C$20,3,FALSE)</f>
        <v>0</v>
      </c>
      <c r="I274" s="293">
        <v>1</v>
      </c>
      <c r="J274" s="295">
        <f t="shared" si="12"/>
        <v>0</v>
      </c>
      <c r="K274" s="200">
        <f t="shared" si="13"/>
        <v>0</v>
      </c>
      <c r="L274" s="200">
        <f t="shared" si="14"/>
        <v>0</v>
      </c>
    </row>
    <row r="275" spans="1:12">
      <c r="A275" s="174"/>
      <c r="B275" s="174" t="s">
        <v>292</v>
      </c>
      <c r="C275" s="174" t="s">
        <v>311</v>
      </c>
      <c r="D275" s="174" t="s">
        <v>287</v>
      </c>
      <c r="E275" s="202">
        <v>12.48</v>
      </c>
      <c r="F275" s="174" t="s">
        <v>289</v>
      </c>
      <c r="G275" s="174">
        <v>1</v>
      </c>
      <c r="H275" s="199">
        <f>VLOOKUP(G275,'Invulblad normen'!$A$16:$C$20,3,FALSE)</f>
        <v>0</v>
      </c>
      <c r="I275" s="293">
        <v>1</v>
      </c>
      <c r="J275" s="295">
        <f t="shared" si="12"/>
        <v>0</v>
      </c>
      <c r="K275" s="200">
        <f t="shared" si="13"/>
        <v>0</v>
      </c>
      <c r="L275" s="200">
        <f t="shared" si="14"/>
        <v>0</v>
      </c>
    </row>
    <row r="276" spans="1:12">
      <c r="A276" s="174"/>
      <c r="B276" s="174" t="s">
        <v>292</v>
      </c>
      <c r="C276" s="174" t="s">
        <v>205</v>
      </c>
      <c r="D276" s="174" t="s">
        <v>287</v>
      </c>
      <c r="E276" s="202">
        <v>12.48</v>
      </c>
      <c r="F276" s="174" t="s">
        <v>289</v>
      </c>
      <c r="G276" s="174">
        <v>2</v>
      </c>
      <c r="H276" s="199">
        <f>VLOOKUP(G276,'Invulblad normen'!$A$16:$C$20,3,FALSE)</f>
        <v>0</v>
      </c>
      <c r="I276" s="293">
        <v>1</v>
      </c>
      <c r="J276" s="295">
        <f t="shared" si="12"/>
        <v>0</v>
      </c>
      <c r="K276" s="200">
        <f t="shared" si="13"/>
        <v>0</v>
      </c>
      <c r="L276" s="200">
        <f t="shared" si="14"/>
        <v>0</v>
      </c>
    </row>
    <row r="277" spans="1:12">
      <c r="A277" s="174"/>
      <c r="B277" s="174" t="s">
        <v>292</v>
      </c>
      <c r="C277" s="174" t="s">
        <v>341</v>
      </c>
      <c r="D277" s="174" t="s">
        <v>287</v>
      </c>
      <c r="E277" s="202">
        <v>26</v>
      </c>
      <c r="F277" s="174" t="s">
        <v>289</v>
      </c>
      <c r="G277" s="174">
        <v>2</v>
      </c>
      <c r="H277" s="199">
        <f>VLOOKUP(G277,'Invulblad normen'!$A$16:$C$20,3,FALSE)</f>
        <v>0</v>
      </c>
      <c r="I277" s="293">
        <v>1</v>
      </c>
      <c r="J277" s="295">
        <f t="shared" si="12"/>
        <v>0</v>
      </c>
      <c r="K277" s="200">
        <f t="shared" si="13"/>
        <v>0</v>
      </c>
      <c r="L277" s="200">
        <f t="shared" si="14"/>
        <v>0</v>
      </c>
    </row>
    <row r="278" spans="1:12">
      <c r="A278" s="197" t="s">
        <v>342</v>
      </c>
      <c r="B278" s="174" t="s">
        <v>283</v>
      </c>
      <c r="C278" s="174" t="s">
        <v>285</v>
      </c>
      <c r="D278" s="174" t="s">
        <v>287</v>
      </c>
      <c r="E278" s="202">
        <v>17.5</v>
      </c>
      <c r="F278" s="174" t="s">
        <v>289</v>
      </c>
      <c r="G278" s="174">
        <v>1</v>
      </c>
      <c r="H278" s="206">
        <f>VLOOKUP(G278,'Invulblad normen'!$A$16:$C$20,3,FALSE)</f>
        <v>0</v>
      </c>
      <c r="I278" s="293">
        <v>1</v>
      </c>
      <c r="J278" s="295">
        <f t="shared" si="12"/>
        <v>0</v>
      </c>
      <c r="K278" s="200">
        <f t="shared" si="13"/>
        <v>0</v>
      </c>
      <c r="L278" s="200">
        <f t="shared" si="14"/>
        <v>0</v>
      </c>
    </row>
    <row r="279" spans="1:12">
      <c r="A279" s="174"/>
      <c r="B279" s="174" t="s">
        <v>283</v>
      </c>
      <c r="C279" s="174" t="s">
        <v>285</v>
      </c>
      <c r="D279" s="174" t="s">
        <v>287</v>
      </c>
      <c r="E279" s="202">
        <v>17.5</v>
      </c>
      <c r="F279" s="174" t="s">
        <v>289</v>
      </c>
      <c r="G279" s="174">
        <v>1</v>
      </c>
      <c r="H279" s="199">
        <f>VLOOKUP(G279,'Invulblad normen'!$A$16:$C$20,3,FALSE)</f>
        <v>0</v>
      </c>
      <c r="I279" s="293">
        <v>1</v>
      </c>
      <c r="J279" s="295">
        <f t="shared" si="12"/>
        <v>0</v>
      </c>
      <c r="K279" s="200">
        <f t="shared" si="13"/>
        <v>0</v>
      </c>
      <c r="L279" s="200">
        <f t="shared" si="14"/>
        <v>0</v>
      </c>
    </row>
    <row r="280" spans="1:12">
      <c r="A280" s="174"/>
      <c r="B280" s="174" t="s">
        <v>283</v>
      </c>
      <c r="C280" s="174" t="s">
        <v>286</v>
      </c>
      <c r="D280" s="174" t="s">
        <v>287</v>
      </c>
      <c r="E280" s="202">
        <v>38.18</v>
      </c>
      <c r="F280" s="174" t="s">
        <v>289</v>
      </c>
      <c r="G280" s="174">
        <v>1</v>
      </c>
      <c r="H280" s="199">
        <f>VLOOKUP(G280,'Invulblad normen'!$A$16:$C$20,3,FALSE)</f>
        <v>0</v>
      </c>
      <c r="I280" s="293">
        <v>1</v>
      </c>
      <c r="J280" s="295">
        <f t="shared" si="12"/>
        <v>0</v>
      </c>
      <c r="K280" s="200">
        <f t="shared" si="13"/>
        <v>0</v>
      </c>
      <c r="L280" s="200">
        <f t="shared" si="14"/>
        <v>0</v>
      </c>
    </row>
    <row r="281" spans="1:12">
      <c r="A281" s="174"/>
      <c r="B281" s="174" t="s">
        <v>283</v>
      </c>
      <c r="C281" s="174" t="s">
        <v>285</v>
      </c>
      <c r="D281" s="174" t="s">
        <v>287</v>
      </c>
      <c r="E281" s="202">
        <v>17.5</v>
      </c>
      <c r="F281" s="174" t="s">
        <v>289</v>
      </c>
      <c r="G281" s="174">
        <v>1</v>
      </c>
      <c r="H281" s="199">
        <f>VLOOKUP(G281,'Invulblad normen'!$A$16:$C$20,3,FALSE)</f>
        <v>0</v>
      </c>
      <c r="I281" s="293">
        <v>1</v>
      </c>
      <c r="J281" s="295">
        <f t="shared" si="12"/>
        <v>0</v>
      </c>
      <c r="K281" s="200">
        <f t="shared" si="13"/>
        <v>0</v>
      </c>
      <c r="L281" s="200">
        <f t="shared" si="14"/>
        <v>0</v>
      </c>
    </row>
    <row r="282" spans="1:12">
      <c r="A282" s="174"/>
      <c r="B282" s="174" t="s">
        <v>283</v>
      </c>
      <c r="C282" s="174" t="s">
        <v>284</v>
      </c>
      <c r="D282" s="174" t="s">
        <v>300</v>
      </c>
      <c r="E282" s="202">
        <v>27.56</v>
      </c>
      <c r="F282" s="174" t="s">
        <v>288</v>
      </c>
      <c r="G282" s="174">
        <v>4</v>
      </c>
      <c r="H282" s="199">
        <f>VLOOKUP(G282,'Invulblad normen'!$A$16:$C$20,3,FALSE)</f>
        <v>0</v>
      </c>
      <c r="I282" s="293">
        <v>1</v>
      </c>
      <c r="J282" s="295">
        <f t="shared" si="12"/>
        <v>0</v>
      </c>
      <c r="K282" s="200">
        <f t="shared" si="13"/>
        <v>0</v>
      </c>
      <c r="L282" s="200">
        <f t="shared" si="14"/>
        <v>0</v>
      </c>
    </row>
    <row r="283" spans="1:12">
      <c r="A283" s="174"/>
      <c r="B283" s="174" t="s">
        <v>283</v>
      </c>
      <c r="C283" s="174" t="s">
        <v>285</v>
      </c>
      <c r="D283" s="174" t="s">
        <v>287</v>
      </c>
      <c r="E283" s="202">
        <v>6.64</v>
      </c>
      <c r="F283" s="174" t="s">
        <v>289</v>
      </c>
      <c r="G283" s="174">
        <v>1</v>
      </c>
      <c r="H283" s="199">
        <f>VLOOKUP(G283,'Invulblad normen'!$A$16:$C$20,3,FALSE)</f>
        <v>0</v>
      </c>
      <c r="I283" s="293">
        <v>1</v>
      </c>
      <c r="J283" s="295">
        <f t="shared" si="12"/>
        <v>0</v>
      </c>
      <c r="K283" s="200">
        <f t="shared" si="13"/>
        <v>0</v>
      </c>
      <c r="L283" s="200">
        <f t="shared" si="14"/>
        <v>0</v>
      </c>
    </row>
    <row r="284" spans="1:12">
      <c r="A284" s="174"/>
      <c r="B284" s="174" t="s">
        <v>283</v>
      </c>
      <c r="C284" s="174" t="s">
        <v>204</v>
      </c>
      <c r="D284" s="174" t="s">
        <v>287</v>
      </c>
      <c r="E284" s="202">
        <v>53.12</v>
      </c>
      <c r="F284" s="174" t="s">
        <v>289</v>
      </c>
      <c r="G284" s="174">
        <v>2</v>
      </c>
      <c r="H284" s="199">
        <f>VLOOKUP(G284,'Invulblad normen'!$A$16:$C$20,3,FALSE)</f>
        <v>0</v>
      </c>
      <c r="I284" s="293">
        <v>1</v>
      </c>
      <c r="J284" s="295">
        <f t="shared" si="12"/>
        <v>0</v>
      </c>
      <c r="K284" s="200">
        <f t="shared" si="13"/>
        <v>0</v>
      </c>
      <c r="L284" s="200">
        <f t="shared" si="14"/>
        <v>0</v>
      </c>
    </row>
    <row r="285" spans="1:12">
      <c r="A285" s="174"/>
      <c r="B285" s="174" t="s">
        <v>283</v>
      </c>
      <c r="C285" s="174" t="s">
        <v>205</v>
      </c>
      <c r="D285" s="174" t="s">
        <v>287</v>
      </c>
      <c r="E285" s="202">
        <v>14.94</v>
      </c>
      <c r="F285" s="174" t="s">
        <v>289</v>
      </c>
      <c r="G285" s="174">
        <v>2</v>
      </c>
      <c r="H285" s="199">
        <f>VLOOKUP(G285,'Invulblad normen'!$A$16:$C$20,3,FALSE)</f>
        <v>0</v>
      </c>
      <c r="I285" s="293">
        <v>1</v>
      </c>
      <c r="J285" s="295">
        <f t="shared" si="12"/>
        <v>0</v>
      </c>
      <c r="K285" s="200">
        <f t="shared" si="13"/>
        <v>0</v>
      </c>
      <c r="L285" s="200">
        <f t="shared" si="14"/>
        <v>0</v>
      </c>
    </row>
    <row r="286" spans="1:12">
      <c r="A286" s="174"/>
      <c r="B286" s="174" t="s">
        <v>283</v>
      </c>
      <c r="C286" s="174" t="s">
        <v>285</v>
      </c>
      <c r="D286" s="174" t="s">
        <v>287</v>
      </c>
      <c r="E286" s="202">
        <v>14.94</v>
      </c>
      <c r="F286" s="174" t="s">
        <v>289</v>
      </c>
      <c r="G286" s="174">
        <v>1</v>
      </c>
      <c r="H286" s="199">
        <f>VLOOKUP(G286,'Invulblad normen'!$A$16:$C$20,3,FALSE)</f>
        <v>0</v>
      </c>
      <c r="I286" s="293">
        <v>1</v>
      </c>
      <c r="J286" s="295">
        <f t="shared" si="12"/>
        <v>0</v>
      </c>
      <c r="K286" s="200">
        <f t="shared" si="13"/>
        <v>0</v>
      </c>
      <c r="L286" s="200">
        <f t="shared" si="14"/>
        <v>0</v>
      </c>
    </row>
    <row r="287" spans="1:12">
      <c r="A287" s="174"/>
      <c r="B287" s="174" t="s">
        <v>283</v>
      </c>
      <c r="C287" s="174" t="s">
        <v>285</v>
      </c>
      <c r="D287" s="174" t="s">
        <v>287</v>
      </c>
      <c r="E287" s="202">
        <v>14.94</v>
      </c>
      <c r="F287" s="174" t="s">
        <v>289</v>
      </c>
      <c r="G287" s="174">
        <v>1</v>
      </c>
      <c r="H287" s="199">
        <f>VLOOKUP(G287,'Invulblad normen'!$A$16:$C$20,3,FALSE)</f>
        <v>0</v>
      </c>
      <c r="I287" s="293">
        <v>1</v>
      </c>
      <c r="J287" s="295">
        <f t="shared" si="12"/>
        <v>0</v>
      </c>
      <c r="K287" s="200">
        <f t="shared" si="13"/>
        <v>0</v>
      </c>
      <c r="L287" s="200">
        <f t="shared" si="14"/>
        <v>0</v>
      </c>
    </row>
    <row r="288" spans="1:12">
      <c r="A288" s="174"/>
      <c r="B288" s="174" t="s">
        <v>283</v>
      </c>
      <c r="C288" s="174" t="s">
        <v>286</v>
      </c>
      <c r="D288" s="174" t="s">
        <v>287</v>
      </c>
      <c r="E288" s="202">
        <v>39.840000000000003</v>
      </c>
      <c r="F288" s="174" t="s">
        <v>289</v>
      </c>
      <c r="G288" s="174">
        <v>1</v>
      </c>
      <c r="H288" s="199">
        <f>VLOOKUP(G288,'Invulblad normen'!$A$16:$C$20,3,FALSE)</f>
        <v>0</v>
      </c>
      <c r="I288" s="293">
        <v>1</v>
      </c>
      <c r="J288" s="295">
        <f t="shared" si="12"/>
        <v>0</v>
      </c>
      <c r="K288" s="200">
        <f t="shared" si="13"/>
        <v>0</v>
      </c>
      <c r="L288" s="200">
        <f t="shared" si="14"/>
        <v>0</v>
      </c>
    </row>
    <row r="289" spans="1:12">
      <c r="A289" s="174"/>
      <c r="B289" s="174" t="s">
        <v>283</v>
      </c>
      <c r="C289" s="174" t="s">
        <v>205</v>
      </c>
      <c r="D289" s="174" t="s">
        <v>287</v>
      </c>
      <c r="E289" s="202">
        <v>4.9800000000000004</v>
      </c>
      <c r="F289" s="174" t="s">
        <v>289</v>
      </c>
      <c r="G289" s="174">
        <v>2</v>
      </c>
      <c r="H289" s="199">
        <f>VLOOKUP(G289,'Invulblad normen'!$A$16:$C$20,3,FALSE)</f>
        <v>0</v>
      </c>
      <c r="I289" s="293">
        <v>1</v>
      </c>
      <c r="J289" s="295">
        <f t="shared" si="12"/>
        <v>0</v>
      </c>
      <c r="K289" s="200">
        <f t="shared" si="13"/>
        <v>0</v>
      </c>
      <c r="L289" s="200">
        <f t="shared" si="14"/>
        <v>0</v>
      </c>
    </row>
    <row r="290" spans="1:12">
      <c r="A290" s="174"/>
      <c r="B290" s="174" t="s">
        <v>283</v>
      </c>
      <c r="C290" s="174" t="s">
        <v>205</v>
      </c>
      <c r="D290" s="174" t="s">
        <v>287</v>
      </c>
      <c r="E290" s="202">
        <v>4.9800000000000004</v>
      </c>
      <c r="F290" s="174" t="s">
        <v>289</v>
      </c>
      <c r="G290" s="174">
        <v>2</v>
      </c>
      <c r="H290" s="199">
        <f>VLOOKUP(G290,'Invulblad normen'!$A$16:$C$20,3,FALSE)</f>
        <v>0</v>
      </c>
      <c r="I290" s="293">
        <v>1</v>
      </c>
      <c r="J290" s="295">
        <f t="shared" si="12"/>
        <v>0</v>
      </c>
      <c r="K290" s="200">
        <f t="shared" si="13"/>
        <v>0</v>
      </c>
      <c r="L290" s="200">
        <f t="shared" si="14"/>
        <v>0</v>
      </c>
    </row>
    <row r="291" spans="1:12">
      <c r="A291" s="174"/>
      <c r="B291" s="174" t="s">
        <v>283</v>
      </c>
      <c r="C291" s="174" t="s">
        <v>295</v>
      </c>
      <c r="D291" s="174" t="s">
        <v>300</v>
      </c>
      <c r="E291" s="202">
        <v>28.9</v>
      </c>
      <c r="F291" s="174" t="s">
        <v>288</v>
      </c>
      <c r="G291" s="174">
        <v>3</v>
      </c>
      <c r="H291" s="199">
        <f>VLOOKUP(G291,'Invulblad normen'!$A$16:$C$20,3,FALSE)</f>
        <v>0</v>
      </c>
      <c r="I291" s="293">
        <v>1</v>
      </c>
      <c r="J291" s="295">
        <f t="shared" si="12"/>
        <v>0</v>
      </c>
      <c r="K291" s="200">
        <f t="shared" si="13"/>
        <v>0</v>
      </c>
      <c r="L291" s="200">
        <f t="shared" si="14"/>
        <v>0</v>
      </c>
    </row>
    <row r="292" spans="1:12">
      <c r="A292" s="174"/>
      <c r="B292" s="174" t="s">
        <v>283</v>
      </c>
      <c r="C292" s="174" t="s">
        <v>203</v>
      </c>
      <c r="D292" s="174" t="s">
        <v>300</v>
      </c>
      <c r="E292" s="202">
        <v>89.04</v>
      </c>
      <c r="F292" s="174" t="s">
        <v>288</v>
      </c>
      <c r="G292" s="174">
        <v>3</v>
      </c>
      <c r="H292" s="199">
        <f>VLOOKUP(G292,'Invulblad normen'!$A$16:$C$20,3,FALSE)</f>
        <v>0</v>
      </c>
      <c r="I292" s="293">
        <v>1</v>
      </c>
      <c r="J292" s="295">
        <f t="shared" si="12"/>
        <v>0</v>
      </c>
      <c r="K292" s="200">
        <f t="shared" si="13"/>
        <v>0</v>
      </c>
      <c r="L292" s="200">
        <f t="shared" si="14"/>
        <v>0</v>
      </c>
    </row>
    <row r="293" spans="1:12">
      <c r="A293" s="197" t="s">
        <v>343</v>
      </c>
      <c r="B293" s="174" t="s">
        <v>344</v>
      </c>
      <c r="C293" s="174" t="s">
        <v>205</v>
      </c>
      <c r="D293" s="174" t="s">
        <v>287</v>
      </c>
      <c r="E293" s="202">
        <v>12.6</v>
      </c>
      <c r="F293" s="174" t="s">
        <v>289</v>
      </c>
      <c r="G293" s="174">
        <v>2</v>
      </c>
      <c r="H293" s="206">
        <f>VLOOKUP(G293,'Invulblad normen'!$A$16:$C$20,3,FALSE)</f>
        <v>0</v>
      </c>
      <c r="I293" s="293">
        <v>1</v>
      </c>
      <c r="J293" s="295">
        <f t="shared" si="12"/>
        <v>0</v>
      </c>
      <c r="K293" s="200">
        <f t="shared" si="13"/>
        <v>0</v>
      </c>
      <c r="L293" s="200">
        <f t="shared" si="14"/>
        <v>0</v>
      </c>
    </row>
    <row r="294" spans="1:12">
      <c r="A294" s="174"/>
      <c r="B294" s="174" t="s">
        <v>344</v>
      </c>
      <c r="C294" s="174" t="s">
        <v>205</v>
      </c>
      <c r="D294" s="174" t="s">
        <v>287</v>
      </c>
      <c r="E294" s="202">
        <v>12.6</v>
      </c>
      <c r="F294" s="174" t="s">
        <v>289</v>
      </c>
      <c r="G294" s="174">
        <v>2</v>
      </c>
      <c r="H294" s="199">
        <f>VLOOKUP(G294,'Invulblad normen'!$A$16:$C$20,3,FALSE)</f>
        <v>0</v>
      </c>
      <c r="I294" s="293">
        <v>1</v>
      </c>
      <c r="J294" s="295">
        <f t="shared" si="12"/>
        <v>0</v>
      </c>
      <c r="K294" s="200">
        <f t="shared" si="13"/>
        <v>0</v>
      </c>
      <c r="L294" s="200">
        <f t="shared" si="14"/>
        <v>0</v>
      </c>
    </row>
    <row r="295" spans="1:12">
      <c r="A295" s="174"/>
      <c r="B295" s="174" t="s">
        <v>344</v>
      </c>
      <c r="C295" s="174" t="s">
        <v>205</v>
      </c>
      <c r="D295" s="174" t="s">
        <v>287</v>
      </c>
      <c r="E295" s="202">
        <v>12.6</v>
      </c>
      <c r="F295" s="174" t="s">
        <v>289</v>
      </c>
      <c r="G295" s="174">
        <v>2</v>
      </c>
      <c r="H295" s="199">
        <f>VLOOKUP(G295,'Invulblad normen'!$A$16:$C$20,3,FALSE)</f>
        <v>0</v>
      </c>
      <c r="I295" s="293">
        <v>1</v>
      </c>
      <c r="J295" s="295">
        <f t="shared" si="12"/>
        <v>0</v>
      </c>
      <c r="K295" s="200">
        <f t="shared" si="13"/>
        <v>0</v>
      </c>
      <c r="L295" s="200">
        <f t="shared" si="14"/>
        <v>0</v>
      </c>
    </row>
    <row r="296" spans="1:12">
      <c r="A296" s="174"/>
      <c r="B296" s="174" t="s">
        <v>344</v>
      </c>
      <c r="C296" s="174" t="s">
        <v>205</v>
      </c>
      <c r="D296" s="174" t="s">
        <v>287</v>
      </c>
      <c r="E296" s="202">
        <v>12.6</v>
      </c>
      <c r="F296" s="174" t="s">
        <v>289</v>
      </c>
      <c r="G296" s="174">
        <v>2</v>
      </c>
      <c r="H296" s="199">
        <f>VLOOKUP(G296,'Invulblad normen'!$A$16:$C$20,3,FALSE)</f>
        <v>0</v>
      </c>
      <c r="I296" s="293">
        <v>1</v>
      </c>
      <c r="J296" s="295">
        <f t="shared" si="12"/>
        <v>0</v>
      </c>
      <c r="K296" s="200">
        <f t="shared" si="13"/>
        <v>0</v>
      </c>
      <c r="L296" s="200">
        <f t="shared" si="14"/>
        <v>0</v>
      </c>
    </row>
    <row r="297" spans="1:12">
      <c r="A297" s="174"/>
      <c r="B297" s="174" t="s">
        <v>344</v>
      </c>
      <c r="C297" s="174" t="s">
        <v>205</v>
      </c>
      <c r="D297" s="174" t="s">
        <v>287</v>
      </c>
      <c r="E297" s="202">
        <v>12.6</v>
      </c>
      <c r="F297" s="174" t="s">
        <v>289</v>
      </c>
      <c r="G297" s="174">
        <v>2</v>
      </c>
      <c r="H297" s="199">
        <f>VLOOKUP(G297,'Invulblad normen'!$A$16:$C$20,3,FALSE)</f>
        <v>0</v>
      </c>
      <c r="I297" s="293">
        <v>1</v>
      </c>
      <c r="J297" s="295">
        <f t="shared" si="12"/>
        <v>0</v>
      </c>
      <c r="K297" s="200">
        <f t="shared" si="13"/>
        <v>0</v>
      </c>
      <c r="L297" s="200">
        <f t="shared" si="14"/>
        <v>0</v>
      </c>
    </row>
    <row r="298" spans="1:12">
      <c r="A298" s="174"/>
      <c r="B298" s="174" t="s">
        <v>344</v>
      </c>
      <c r="C298" s="174" t="s">
        <v>205</v>
      </c>
      <c r="D298" s="174" t="s">
        <v>287</v>
      </c>
      <c r="E298" s="202">
        <v>12.6</v>
      </c>
      <c r="F298" s="174" t="s">
        <v>289</v>
      </c>
      <c r="G298" s="174">
        <v>2</v>
      </c>
      <c r="H298" s="199">
        <f>VLOOKUP(G298,'Invulblad normen'!$A$16:$C$20,3,FALSE)</f>
        <v>0</v>
      </c>
      <c r="I298" s="293">
        <v>1</v>
      </c>
      <c r="J298" s="295">
        <f t="shared" si="12"/>
        <v>0</v>
      </c>
      <c r="K298" s="200">
        <f t="shared" si="13"/>
        <v>0</v>
      </c>
      <c r="L298" s="200">
        <f t="shared" si="14"/>
        <v>0</v>
      </c>
    </row>
    <row r="299" spans="1:12">
      <c r="A299" s="174"/>
      <c r="B299" s="174" t="s">
        <v>344</v>
      </c>
      <c r="C299" s="174" t="s">
        <v>285</v>
      </c>
      <c r="D299" s="174" t="s">
        <v>287</v>
      </c>
      <c r="E299" s="202">
        <v>50.28</v>
      </c>
      <c r="F299" s="174" t="s">
        <v>289</v>
      </c>
      <c r="G299" s="174">
        <v>1</v>
      </c>
      <c r="H299" s="199">
        <f>VLOOKUP(G299,'Invulblad normen'!$A$16:$C$20,3,FALSE)</f>
        <v>0</v>
      </c>
      <c r="I299" s="293">
        <v>1</v>
      </c>
      <c r="J299" s="295">
        <f t="shared" si="12"/>
        <v>0</v>
      </c>
      <c r="K299" s="200">
        <f t="shared" si="13"/>
        <v>0</v>
      </c>
      <c r="L299" s="200">
        <f t="shared" si="14"/>
        <v>0</v>
      </c>
    </row>
    <row r="300" spans="1:12">
      <c r="A300" s="174"/>
      <c r="B300" s="174" t="s">
        <v>344</v>
      </c>
      <c r="C300" s="174" t="s">
        <v>285</v>
      </c>
      <c r="D300" s="174" t="s">
        <v>287</v>
      </c>
      <c r="E300" s="202">
        <v>25.11</v>
      </c>
      <c r="F300" s="174" t="s">
        <v>289</v>
      </c>
      <c r="G300" s="174">
        <v>1</v>
      </c>
      <c r="H300" s="199">
        <f>VLOOKUP(G300,'Invulblad normen'!$A$16:$C$20,3,FALSE)</f>
        <v>0</v>
      </c>
      <c r="I300" s="293">
        <v>1</v>
      </c>
      <c r="J300" s="295">
        <f t="shared" si="12"/>
        <v>0</v>
      </c>
      <c r="K300" s="200">
        <f t="shared" si="13"/>
        <v>0</v>
      </c>
      <c r="L300" s="200">
        <f t="shared" si="14"/>
        <v>0</v>
      </c>
    </row>
    <row r="301" spans="1:12">
      <c r="A301" s="174"/>
      <c r="B301" s="174" t="s">
        <v>344</v>
      </c>
      <c r="C301" s="174" t="s">
        <v>285</v>
      </c>
      <c r="D301" s="174" t="s">
        <v>287</v>
      </c>
      <c r="E301" s="202">
        <v>62.85</v>
      </c>
      <c r="F301" s="174" t="s">
        <v>289</v>
      </c>
      <c r="G301" s="174">
        <v>1</v>
      </c>
      <c r="H301" s="199">
        <f>VLOOKUP(G301,'Invulblad normen'!$A$16:$C$20,3,FALSE)</f>
        <v>0</v>
      </c>
      <c r="I301" s="293">
        <v>1</v>
      </c>
      <c r="J301" s="295">
        <f t="shared" si="12"/>
        <v>0</v>
      </c>
      <c r="K301" s="200">
        <f t="shared" si="13"/>
        <v>0</v>
      </c>
      <c r="L301" s="200">
        <f t="shared" si="14"/>
        <v>0</v>
      </c>
    </row>
    <row r="302" spans="1:12">
      <c r="A302" s="174"/>
      <c r="B302" s="174" t="s">
        <v>344</v>
      </c>
      <c r="C302" s="174" t="s">
        <v>286</v>
      </c>
      <c r="D302" s="174" t="s">
        <v>287</v>
      </c>
      <c r="E302" s="202">
        <v>100.56</v>
      </c>
      <c r="F302" s="174" t="s">
        <v>289</v>
      </c>
      <c r="G302" s="174">
        <v>1</v>
      </c>
      <c r="H302" s="199">
        <f>VLOOKUP(G302,'Invulblad normen'!$A$16:$C$20,3,FALSE)</f>
        <v>0</v>
      </c>
      <c r="I302" s="293">
        <v>1</v>
      </c>
      <c r="J302" s="295">
        <f t="shared" si="12"/>
        <v>0</v>
      </c>
      <c r="K302" s="200">
        <f t="shared" si="13"/>
        <v>0</v>
      </c>
      <c r="L302" s="200">
        <f t="shared" si="14"/>
        <v>0</v>
      </c>
    </row>
    <row r="303" spans="1:12">
      <c r="A303" s="174"/>
      <c r="B303" s="174" t="s">
        <v>344</v>
      </c>
      <c r="C303" s="174" t="s">
        <v>204</v>
      </c>
      <c r="D303" s="174" t="s">
        <v>287</v>
      </c>
      <c r="E303" s="202">
        <v>53.43</v>
      </c>
      <c r="F303" s="174" t="s">
        <v>289</v>
      </c>
      <c r="G303" s="174">
        <v>2</v>
      </c>
      <c r="H303" s="199">
        <f>VLOOKUP(G303,'Invulblad normen'!$A$16:$C$20,3,FALSE)</f>
        <v>0</v>
      </c>
      <c r="I303" s="293">
        <v>1</v>
      </c>
      <c r="J303" s="295">
        <f t="shared" si="12"/>
        <v>0</v>
      </c>
      <c r="K303" s="200">
        <f t="shared" si="13"/>
        <v>0</v>
      </c>
      <c r="L303" s="200">
        <f t="shared" si="14"/>
        <v>0</v>
      </c>
    </row>
    <row r="304" spans="1:12">
      <c r="A304" s="174"/>
      <c r="B304" s="174" t="s">
        <v>344</v>
      </c>
      <c r="C304" s="174" t="s">
        <v>284</v>
      </c>
      <c r="D304" s="174" t="s">
        <v>300</v>
      </c>
      <c r="E304" s="202">
        <v>43.99</v>
      </c>
      <c r="F304" s="174" t="s">
        <v>288</v>
      </c>
      <c r="G304" s="174">
        <v>4</v>
      </c>
      <c r="H304" s="199">
        <f>VLOOKUP(G304,'Invulblad normen'!$A$16:$C$20,3,FALSE)</f>
        <v>0</v>
      </c>
      <c r="I304" s="293">
        <v>1</v>
      </c>
      <c r="J304" s="295">
        <f t="shared" si="12"/>
        <v>0</v>
      </c>
      <c r="K304" s="200">
        <f t="shared" si="13"/>
        <v>0</v>
      </c>
      <c r="L304" s="200">
        <f t="shared" si="14"/>
        <v>0</v>
      </c>
    </row>
    <row r="305" spans="1:12">
      <c r="A305" s="174"/>
      <c r="B305" s="174" t="s">
        <v>344</v>
      </c>
      <c r="C305" s="174" t="s">
        <v>203</v>
      </c>
      <c r="D305" s="174" t="s">
        <v>300</v>
      </c>
      <c r="E305" s="202">
        <v>100.56</v>
      </c>
      <c r="F305" s="174" t="s">
        <v>288</v>
      </c>
      <c r="G305" s="174">
        <v>3</v>
      </c>
      <c r="H305" s="199">
        <f>VLOOKUP(G305,'Invulblad normen'!$A$16:$C$20,3,FALSE)</f>
        <v>0</v>
      </c>
      <c r="I305" s="293">
        <v>1</v>
      </c>
      <c r="J305" s="295">
        <f t="shared" si="12"/>
        <v>0</v>
      </c>
      <c r="K305" s="200">
        <f t="shared" si="13"/>
        <v>0</v>
      </c>
      <c r="L305" s="200">
        <f t="shared" si="14"/>
        <v>0</v>
      </c>
    </row>
    <row r="306" spans="1:12">
      <c r="A306" s="174"/>
      <c r="B306" s="174" t="s">
        <v>344</v>
      </c>
      <c r="C306" s="174" t="s">
        <v>400</v>
      </c>
      <c r="D306" s="174" t="s">
        <v>300</v>
      </c>
      <c r="E306" s="202"/>
      <c r="F306" s="174" t="s">
        <v>288</v>
      </c>
      <c r="G306" s="174" t="s">
        <v>367</v>
      </c>
      <c r="H306" s="199">
        <v>0</v>
      </c>
      <c r="I306" s="294"/>
      <c r="J306" s="295">
        <f t="shared" si="12"/>
        <v>0</v>
      </c>
      <c r="K306" s="200">
        <f t="shared" si="13"/>
        <v>0</v>
      </c>
      <c r="L306" s="200">
        <f t="shared" si="14"/>
        <v>0</v>
      </c>
    </row>
    <row r="307" spans="1:12">
      <c r="A307" s="197" t="s">
        <v>348</v>
      </c>
      <c r="B307" s="174" t="s">
        <v>315</v>
      </c>
      <c r="C307" s="174" t="s">
        <v>309</v>
      </c>
      <c r="D307" s="174" t="s">
        <v>212</v>
      </c>
      <c r="E307" s="202">
        <v>3.1</v>
      </c>
      <c r="F307" s="174" t="s">
        <v>299</v>
      </c>
      <c r="G307" s="174">
        <v>5</v>
      </c>
      <c r="H307" s="206">
        <f>VLOOKUP(G307,'Invulblad normen'!$A$16:$C$20,3,FALSE)</f>
        <v>0</v>
      </c>
      <c r="I307" s="293">
        <v>1</v>
      </c>
      <c r="J307" s="295">
        <f t="shared" si="12"/>
        <v>0</v>
      </c>
      <c r="K307" s="200">
        <f t="shared" si="13"/>
        <v>0</v>
      </c>
      <c r="L307" s="200">
        <f t="shared" si="14"/>
        <v>0</v>
      </c>
    </row>
    <row r="308" spans="1:12">
      <c r="A308" s="174"/>
      <c r="B308" s="174" t="s">
        <v>315</v>
      </c>
      <c r="C308" s="174" t="s">
        <v>309</v>
      </c>
      <c r="D308" s="174" t="s">
        <v>212</v>
      </c>
      <c r="E308" s="202">
        <v>3.1</v>
      </c>
      <c r="F308" s="174" t="s">
        <v>299</v>
      </c>
      <c r="G308" s="174">
        <v>5</v>
      </c>
      <c r="H308" s="199">
        <f>VLOOKUP(G308,'Invulblad normen'!$A$16:$C$20,3,FALSE)</f>
        <v>0</v>
      </c>
      <c r="I308" s="293">
        <v>1</v>
      </c>
      <c r="J308" s="295">
        <f t="shared" si="12"/>
        <v>0</v>
      </c>
      <c r="K308" s="200">
        <f t="shared" si="13"/>
        <v>0</v>
      </c>
      <c r="L308" s="200">
        <f t="shared" si="14"/>
        <v>0</v>
      </c>
    </row>
    <row r="309" spans="1:12">
      <c r="A309" s="174"/>
      <c r="B309" s="174" t="s">
        <v>315</v>
      </c>
      <c r="C309" s="174" t="s">
        <v>349</v>
      </c>
      <c r="D309" s="174" t="s">
        <v>287</v>
      </c>
      <c r="E309" s="202">
        <v>7.74</v>
      </c>
      <c r="F309" s="174" t="s">
        <v>288</v>
      </c>
      <c r="G309" s="174" t="s">
        <v>367</v>
      </c>
      <c r="H309" s="199">
        <v>0</v>
      </c>
      <c r="I309" s="294"/>
      <c r="J309" s="295">
        <f t="shared" si="12"/>
        <v>0</v>
      </c>
      <c r="K309" s="200">
        <f t="shared" si="13"/>
        <v>0</v>
      </c>
      <c r="L309" s="200">
        <f t="shared" si="14"/>
        <v>0</v>
      </c>
    </row>
    <row r="310" spans="1:12">
      <c r="A310" s="174"/>
      <c r="B310" s="174" t="s">
        <v>315</v>
      </c>
      <c r="C310" s="174" t="s">
        <v>350</v>
      </c>
      <c r="D310" s="174" t="s">
        <v>287</v>
      </c>
      <c r="E310" s="202">
        <v>55.05</v>
      </c>
      <c r="F310" s="174" t="s">
        <v>288</v>
      </c>
      <c r="G310" s="174">
        <v>3</v>
      </c>
      <c r="H310" s="199">
        <f>VLOOKUP(G310,'Invulblad normen'!$A$16:$C$20,3,FALSE)</f>
        <v>0</v>
      </c>
      <c r="I310" s="293">
        <v>1</v>
      </c>
      <c r="J310" s="295">
        <f t="shared" si="12"/>
        <v>0</v>
      </c>
      <c r="K310" s="200">
        <f t="shared" si="13"/>
        <v>0</v>
      </c>
      <c r="L310" s="200">
        <f t="shared" si="14"/>
        <v>0</v>
      </c>
    </row>
    <row r="311" spans="1:12">
      <c r="A311" s="174"/>
      <c r="B311" s="174" t="s">
        <v>315</v>
      </c>
      <c r="C311" s="174" t="s">
        <v>205</v>
      </c>
      <c r="D311" s="174" t="s">
        <v>287</v>
      </c>
      <c r="E311" s="202">
        <v>7.75</v>
      </c>
      <c r="F311" s="174" t="s">
        <v>289</v>
      </c>
      <c r="G311" s="174">
        <v>2</v>
      </c>
      <c r="H311" s="199">
        <f>VLOOKUP(G311,'Invulblad normen'!$A$16:$C$20,3,FALSE)</f>
        <v>0</v>
      </c>
      <c r="I311" s="293">
        <v>1</v>
      </c>
      <c r="J311" s="295">
        <f t="shared" si="12"/>
        <v>0</v>
      </c>
      <c r="K311" s="200">
        <f t="shared" si="13"/>
        <v>0</v>
      </c>
      <c r="L311" s="200">
        <f t="shared" si="14"/>
        <v>0</v>
      </c>
    </row>
    <row r="312" spans="1:12">
      <c r="A312" s="174"/>
      <c r="B312" s="174" t="s">
        <v>315</v>
      </c>
      <c r="C312" s="174" t="s">
        <v>205</v>
      </c>
      <c r="D312" s="174" t="s">
        <v>287</v>
      </c>
      <c r="E312" s="202">
        <v>7.75</v>
      </c>
      <c r="F312" s="174" t="s">
        <v>289</v>
      </c>
      <c r="G312" s="174">
        <v>2</v>
      </c>
      <c r="H312" s="199">
        <f>VLOOKUP(G312,'Invulblad normen'!$A$16:$C$20,3,FALSE)</f>
        <v>0</v>
      </c>
      <c r="I312" s="293">
        <v>1</v>
      </c>
      <c r="J312" s="295">
        <f t="shared" si="12"/>
        <v>0</v>
      </c>
      <c r="K312" s="200">
        <f t="shared" si="13"/>
        <v>0</v>
      </c>
      <c r="L312" s="200">
        <f t="shared" si="14"/>
        <v>0</v>
      </c>
    </row>
    <row r="313" spans="1:12">
      <c r="A313" s="174"/>
      <c r="B313" s="174" t="s">
        <v>315</v>
      </c>
      <c r="C313" s="174" t="s">
        <v>204</v>
      </c>
      <c r="D313" s="174" t="s">
        <v>287</v>
      </c>
      <c r="E313" s="202">
        <v>48.37</v>
      </c>
      <c r="F313" s="174" t="s">
        <v>289</v>
      </c>
      <c r="G313" s="174">
        <v>2</v>
      </c>
      <c r="H313" s="199">
        <f>VLOOKUP(G313,'Invulblad normen'!$A$16:$C$20,3,FALSE)</f>
        <v>0</v>
      </c>
      <c r="I313" s="293">
        <v>1</v>
      </c>
      <c r="J313" s="295">
        <f t="shared" si="12"/>
        <v>0</v>
      </c>
      <c r="K313" s="200">
        <f t="shared" si="13"/>
        <v>0</v>
      </c>
      <c r="L313" s="200">
        <f t="shared" si="14"/>
        <v>0</v>
      </c>
    </row>
    <row r="314" spans="1:12">
      <c r="A314" s="174"/>
      <c r="B314" s="174" t="s">
        <v>315</v>
      </c>
      <c r="C314" s="174" t="s">
        <v>285</v>
      </c>
      <c r="D314" s="174" t="s">
        <v>287</v>
      </c>
      <c r="E314" s="202">
        <v>50.31</v>
      </c>
      <c r="F314" s="174" t="s">
        <v>289</v>
      </c>
      <c r="G314" s="174">
        <v>1</v>
      </c>
      <c r="H314" s="199">
        <f>VLOOKUP(G314,'Invulblad normen'!$A$16:$C$20,3,FALSE)</f>
        <v>0</v>
      </c>
      <c r="I314" s="293">
        <v>1</v>
      </c>
      <c r="J314" s="295">
        <f t="shared" si="12"/>
        <v>0</v>
      </c>
      <c r="K314" s="200">
        <f t="shared" si="13"/>
        <v>0</v>
      </c>
      <c r="L314" s="200">
        <f t="shared" si="14"/>
        <v>0</v>
      </c>
    </row>
    <row r="315" spans="1:12">
      <c r="A315" s="174"/>
      <c r="B315" s="174" t="s">
        <v>315</v>
      </c>
      <c r="C315" s="174" t="s">
        <v>285</v>
      </c>
      <c r="D315" s="174" t="s">
        <v>287</v>
      </c>
      <c r="E315" s="202">
        <v>19.329999999999998</v>
      </c>
      <c r="F315" s="174" t="s">
        <v>289</v>
      </c>
      <c r="G315" s="174">
        <v>1</v>
      </c>
      <c r="H315" s="199">
        <f>VLOOKUP(G315,'Invulblad normen'!$A$16:$C$20,3,FALSE)</f>
        <v>0</v>
      </c>
      <c r="I315" s="293">
        <v>1</v>
      </c>
      <c r="J315" s="295">
        <f t="shared" si="12"/>
        <v>0</v>
      </c>
      <c r="K315" s="200">
        <f t="shared" si="13"/>
        <v>0</v>
      </c>
      <c r="L315" s="200">
        <f t="shared" si="14"/>
        <v>0</v>
      </c>
    </row>
    <row r="316" spans="1:12">
      <c r="A316" s="174"/>
      <c r="B316" s="174" t="s">
        <v>315</v>
      </c>
      <c r="C316" s="174" t="s">
        <v>284</v>
      </c>
      <c r="D316" s="174" t="s">
        <v>351</v>
      </c>
      <c r="E316" s="202">
        <v>3</v>
      </c>
      <c r="F316" s="174" t="s">
        <v>288</v>
      </c>
      <c r="G316" s="174">
        <v>4</v>
      </c>
      <c r="H316" s="199">
        <f>VLOOKUP(G316,'Invulblad normen'!$A$16:$C$20,3,FALSE)</f>
        <v>0</v>
      </c>
      <c r="I316" s="293">
        <v>1</v>
      </c>
      <c r="J316" s="295">
        <f t="shared" si="12"/>
        <v>0</v>
      </c>
      <c r="K316" s="200">
        <f t="shared" si="13"/>
        <v>0</v>
      </c>
      <c r="L316" s="200">
        <f t="shared" si="14"/>
        <v>0</v>
      </c>
    </row>
    <row r="317" spans="1:12">
      <c r="A317" s="197" t="s">
        <v>345</v>
      </c>
      <c r="B317" s="174" t="s">
        <v>344</v>
      </c>
      <c r="C317" s="174" t="s">
        <v>285</v>
      </c>
      <c r="D317" s="174" t="s">
        <v>287</v>
      </c>
      <c r="E317" s="202">
        <v>9.25</v>
      </c>
      <c r="F317" s="174"/>
      <c r="G317" s="174">
        <v>1</v>
      </c>
      <c r="H317" s="199">
        <f>VLOOKUP(G317,'Invulblad normen'!$A$24:$C$28,3,FALSE)</f>
        <v>0</v>
      </c>
      <c r="I317" s="293">
        <v>1</v>
      </c>
      <c r="J317" s="295">
        <f t="shared" si="12"/>
        <v>0</v>
      </c>
      <c r="K317" s="200">
        <f t="shared" si="13"/>
        <v>0</v>
      </c>
      <c r="L317" s="207">
        <f t="shared" ref="L317:L332" si="15">K317/255</f>
        <v>0</v>
      </c>
    </row>
    <row r="318" spans="1:12">
      <c r="A318" s="174"/>
      <c r="B318" s="174" t="s">
        <v>344</v>
      </c>
      <c r="C318" s="174" t="s">
        <v>285</v>
      </c>
      <c r="D318" s="174" t="s">
        <v>287</v>
      </c>
      <c r="E318" s="202">
        <v>7.43</v>
      </c>
      <c r="F318" s="174"/>
      <c r="G318" s="174">
        <v>1</v>
      </c>
      <c r="H318" s="199">
        <f>VLOOKUP(G318,'Invulblad normen'!$A$24:$C$28,3,FALSE)</f>
        <v>0</v>
      </c>
      <c r="I318" s="293">
        <v>1</v>
      </c>
      <c r="J318" s="295">
        <f t="shared" si="12"/>
        <v>0</v>
      </c>
      <c r="K318" s="200">
        <f t="shared" si="13"/>
        <v>0</v>
      </c>
      <c r="L318" s="200">
        <f t="shared" si="15"/>
        <v>0</v>
      </c>
    </row>
    <row r="319" spans="1:12">
      <c r="A319" s="174"/>
      <c r="B319" s="174" t="s">
        <v>344</v>
      </c>
      <c r="C319" s="174" t="s">
        <v>316</v>
      </c>
      <c r="D319" s="174" t="s">
        <v>287</v>
      </c>
      <c r="E319" s="202">
        <v>9.25</v>
      </c>
      <c r="F319" s="174"/>
      <c r="G319" s="174">
        <v>2</v>
      </c>
      <c r="H319" s="199">
        <f>VLOOKUP(G319,'Invulblad normen'!$A$24:$C$28,3,FALSE)</f>
        <v>0</v>
      </c>
      <c r="I319" s="293">
        <v>1</v>
      </c>
      <c r="J319" s="295">
        <f t="shared" si="12"/>
        <v>0</v>
      </c>
      <c r="K319" s="200">
        <f t="shared" si="13"/>
        <v>0</v>
      </c>
      <c r="L319" s="200">
        <f t="shared" si="15"/>
        <v>0</v>
      </c>
    </row>
    <row r="320" spans="1:12">
      <c r="A320" s="174"/>
      <c r="B320" s="174" t="s">
        <v>344</v>
      </c>
      <c r="C320" s="174" t="s">
        <v>316</v>
      </c>
      <c r="D320" s="174" t="s">
        <v>287</v>
      </c>
      <c r="E320" s="202">
        <v>24.38</v>
      </c>
      <c r="F320" s="174"/>
      <c r="G320" s="174">
        <v>2</v>
      </c>
      <c r="H320" s="199">
        <f>VLOOKUP(G320,'Invulblad normen'!$A$24:$C$28,3,FALSE)</f>
        <v>0</v>
      </c>
      <c r="I320" s="293">
        <v>1</v>
      </c>
      <c r="J320" s="295">
        <f t="shared" si="12"/>
        <v>0</v>
      </c>
      <c r="K320" s="200">
        <f t="shared" si="13"/>
        <v>0</v>
      </c>
      <c r="L320" s="200">
        <f t="shared" si="15"/>
        <v>0</v>
      </c>
    </row>
    <row r="321" spans="1:12">
      <c r="A321" s="174"/>
      <c r="B321" s="174" t="s">
        <v>344</v>
      </c>
      <c r="C321" s="174" t="s">
        <v>286</v>
      </c>
      <c r="D321" s="174" t="s">
        <v>287</v>
      </c>
      <c r="E321" s="202">
        <v>191.1</v>
      </c>
      <c r="F321" s="174"/>
      <c r="G321" s="174">
        <v>1</v>
      </c>
      <c r="H321" s="199">
        <f>VLOOKUP(G321,'Invulblad normen'!$A$24:$C$28,3,FALSE)</f>
        <v>0</v>
      </c>
      <c r="I321" s="293">
        <v>1</v>
      </c>
      <c r="J321" s="295">
        <f t="shared" si="12"/>
        <v>0</v>
      </c>
      <c r="K321" s="200">
        <f t="shared" si="13"/>
        <v>0</v>
      </c>
      <c r="L321" s="200">
        <f t="shared" si="15"/>
        <v>0</v>
      </c>
    </row>
    <row r="322" spans="1:12">
      <c r="A322" s="174"/>
      <c r="B322" s="174" t="s">
        <v>344</v>
      </c>
      <c r="C322" s="174" t="s">
        <v>352</v>
      </c>
      <c r="D322" s="174" t="s">
        <v>212</v>
      </c>
      <c r="E322" s="202">
        <v>9.2899999999999991</v>
      </c>
      <c r="F322" s="174"/>
      <c r="G322" s="174">
        <v>5</v>
      </c>
      <c r="H322" s="199">
        <f>VLOOKUP(G322,'Invulblad normen'!$A$24:$C$28,3,FALSE)</f>
        <v>0</v>
      </c>
      <c r="I322" s="293">
        <v>1</v>
      </c>
      <c r="J322" s="295">
        <f t="shared" si="12"/>
        <v>0</v>
      </c>
      <c r="K322" s="200">
        <f t="shared" si="13"/>
        <v>0</v>
      </c>
      <c r="L322" s="200">
        <f t="shared" si="15"/>
        <v>0</v>
      </c>
    </row>
    <row r="323" spans="1:12">
      <c r="A323" s="174"/>
      <c r="B323" s="174" t="s">
        <v>344</v>
      </c>
      <c r="C323" s="174" t="s">
        <v>353</v>
      </c>
      <c r="D323" s="174" t="s">
        <v>212</v>
      </c>
      <c r="E323" s="202">
        <v>9.2899999999999991</v>
      </c>
      <c r="F323" s="174"/>
      <c r="G323" s="174">
        <v>5</v>
      </c>
      <c r="H323" s="199">
        <f>VLOOKUP(G323,'Invulblad normen'!$A$24:$C$28,3,FALSE)</f>
        <v>0</v>
      </c>
      <c r="I323" s="293">
        <v>1</v>
      </c>
      <c r="J323" s="295">
        <f t="shared" si="12"/>
        <v>0</v>
      </c>
      <c r="K323" s="200">
        <f t="shared" si="13"/>
        <v>0</v>
      </c>
      <c r="L323" s="200">
        <f t="shared" si="15"/>
        <v>0</v>
      </c>
    </row>
    <row r="324" spans="1:12">
      <c r="A324" s="174"/>
      <c r="B324" s="174" t="s">
        <v>344</v>
      </c>
      <c r="C324" s="174" t="s">
        <v>316</v>
      </c>
      <c r="D324" s="174" t="s">
        <v>287</v>
      </c>
      <c r="E324" s="202">
        <v>27.86</v>
      </c>
      <c r="F324" s="174"/>
      <c r="G324" s="174">
        <v>2</v>
      </c>
      <c r="H324" s="199">
        <f>VLOOKUP(G324,'Invulblad normen'!$A$24:$C$28,3,FALSE)</f>
        <v>0</v>
      </c>
      <c r="I324" s="293">
        <v>1</v>
      </c>
      <c r="J324" s="295">
        <f t="shared" si="12"/>
        <v>0</v>
      </c>
      <c r="K324" s="200">
        <f t="shared" si="13"/>
        <v>0</v>
      </c>
      <c r="L324" s="200">
        <f t="shared" si="15"/>
        <v>0</v>
      </c>
    </row>
    <row r="325" spans="1:12">
      <c r="A325" s="174"/>
      <c r="B325" s="174" t="s">
        <v>344</v>
      </c>
      <c r="C325" s="174" t="s">
        <v>316</v>
      </c>
      <c r="D325" s="174" t="s">
        <v>287</v>
      </c>
      <c r="E325" s="202">
        <v>13.93</v>
      </c>
      <c r="F325" s="174"/>
      <c r="G325" s="174">
        <v>2</v>
      </c>
      <c r="H325" s="199">
        <f>VLOOKUP(G325,'Invulblad normen'!$A$24:$C$28,3,FALSE)</f>
        <v>0</v>
      </c>
      <c r="I325" s="293">
        <v>1</v>
      </c>
      <c r="J325" s="295">
        <f t="shared" si="12"/>
        <v>0</v>
      </c>
      <c r="K325" s="200">
        <f t="shared" si="13"/>
        <v>0</v>
      </c>
      <c r="L325" s="200">
        <f t="shared" si="15"/>
        <v>0</v>
      </c>
    </row>
    <row r="326" spans="1:12">
      <c r="A326" s="174"/>
      <c r="B326" s="174" t="s">
        <v>344</v>
      </c>
      <c r="C326" s="174" t="s">
        <v>316</v>
      </c>
      <c r="D326" s="174" t="s">
        <v>287</v>
      </c>
      <c r="E326" s="202">
        <v>14.86</v>
      </c>
      <c r="F326" s="174"/>
      <c r="G326" s="174">
        <v>2</v>
      </c>
      <c r="H326" s="199">
        <f>VLOOKUP(G326,'Invulblad normen'!$A$24:$C$28,3,FALSE)</f>
        <v>0</v>
      </c>
      <c r="I326" s="293">
        <v>1</v>
      </c>
      <c r="J326" s="295">
        <f t="shared" si="12"/>
        <v>0</v>
      </c>
      <c r="K326" s="200">
        <f t="shared" si="13"/>
        <v>0</v>
      </c>
      <c r="L326" s="200">
        <f t="shared" si="15"/>
        <v>0</v>
      </c>
    </row>
    <row r="327" spans="1:12">
      <c r="A327" s="174"/>
      <c r="B327" s="174" t="s">
        <v>344</v>
      </c>
      <c r="C327" s="174" t="s">
        <v>286</v>
      </c>
      <c r="D327" s="174" t="s">
        <v>287</v>
      </c>
      <c r="E327" s="202">
        <v>221.89</v>
      </c>
      <c r="F327" s="174"/>
      <c r="G327" s="174">
        <v>1</v>
      </c>
      <c r="H327" s="199">
        <f>VLOOKUP(G327,'Invulblad normen'!$A$24:$C$28,3,FALSE)</f>
        <v>0</v>
      </c>
      <c r="I327" s="293">
        <v>1</v>
      </c>
      <c r="J327" s="295">
        <f t="shared" si="12"/>
        <v>0</v>
      </c>
      <c r="K327" s="200">
        <f t="shared" si="13"/>
        <v>0</v>
      </c>
      <c r="L327" s="200">
        <f t="shared" si="15"/>
        <v>0</v>
      </c>
    </row>
    <row r="328" spans="1:12">
      <c r="A328" s="174"/>
      <c r="B328" s="174" t="s">
        <v>344</v>
      </c>
      <c r="C328" s="174" t="s">
        <v>203</v>
      </c>
      <c r="D328" s="174" t="s">
        <v>287</v>
      </c>
      <c r="E328" s="202">
        <v>12.99</v>
      </c>
      <c r="F328" s="174"/>
      <c r="G328" s="174">
        <v>3</v>
      </c>
      <c r="H328" s="199">
        <f>VLOOKUP(G328,'Invulblad normen'!$A$24:$C$28,3,FALSE)</f>
        <v>0</v>
      </c>
      <c r="I328" s="293">
        <v>1</v>
      </c>
      <c r="J328" s="295">
        <f t="shared" si="12"/>
        <v>0</v>
      </c>
      <c r="K328" s="200">
        <f t="shared" si="13"/>
        <v>0</v>
      </c>
      <c r="L328" s="200">
        <f t="shared" si="15"/>
        <v>0</v>
      </c>
    </row>
    <row r="329" spans="1:12">
      <c r="A329" s="174"/>
      <c r="B329" s="174" t="s">
        <v>344</v>
      </c>
      <c r="C329" s="174" t="s">
        <v>354</v>
      </c>
      <c r="D329" s="174" t="s">
        <v>212</v>
      </c>
      <c r="E329" s="202"/>
      <c r="F329" s="174"/>
      <c r="G329" s="174" t="s">
        <v>367</v>
      </c>
      <c r="H329" s="199">
        <v>0</v>
      </c>
      <c r="I329" s="294"/>
      <c r="J329" s="295">
        <f t="shared" ref="J329:J392" si="16">H329*I329</f>
        <v>0</v>
      </c>
      <c r="K329" s="200">
        <f t="shared" ref="K329:K392" si="17">J329*E329</f>
        <v>0</v>
      </c>
      <c r="L329" s="200">
        <f t="shared" si="15"/>
        <v>0</v>
      </c>
    </row>
    <row r="330" spans="1:12">
      <c r="A330" s="174"/>
      <c r="B330" s="174" t="s">
        <v>344</v>
      </c>
      <c r="C330" s="174" t="s">
        <v>316</v>
      </c>
      <c r="D330" s="174" t="s">
        <v>287</v>
      </c>
      <c r="E330" s="202">
        <v>18.57</v>
      </c>
      <c r="F330" s="174"/>
      <c r="G330" s="174">
        <v>2</v>
      </c>
      <c r="H330" s="199">
        <f>VLOOKUP(G330,'Invulblad normen'!$A$24:$C$28,3,FALSE)</f>
        <v>0</v>
      </c>
      <c r="I330" s="293">
        <v>1</v>
      </c>
      <c r="J330" s="295">
        <f t="shared" si="16"/>
        <v>0</v>
      </c>
      <c r="K330" s="200">
        <f t="shared" si="17"/>
        <v>0</v>
      </c>
      <c r="L330" s="200">
        <f t="shared" si="15"/>
        <v>0</v>
      </c>
    </row>
    <row r="331" spans="1:12">
      <c r="A331" s="174"/>
      <c r="B331" s="174" t="s">
        <v>344</v>
      </c>
      <c r="C331" s="174" t="s">
        <v>316</v>
      </c>
      <c r="D331" s="174" t="s">
        <v>287</v>
      </c>
      <c r="E331" s="202">
        <v>18.57</v>
      </c>
      <c r="F331" s="174"/>
      <c r="G331" s="174">
        <v>2</v>
      </c>
      <c r="H331" s="199">
        <f>VLOOKUP(G331,'Invulblad normen'!$A$24:$C$28,3,FALSE)</f>
        <v>0</v>
      </c>
      <c r="I331" s="293">
        <v>1</v>
      </c>
      <c r="J331" s="295">
        <f t="shared" si="16"/>
        <v>0</v>
      </c>
      <c r="K331" s="200">
        <f t="shared" si="17"/>
        <v>0</v>
      </c>
      <c r="L331" s="200">
        <f t="shared" si="15"/>
        <v>0</v>
      </c>
    </row>
    <row r="332" spans="1:12">
      <c r="A332" s="174"/>
      <c r="B332" s="174" t="s">
        <v>344</v>
      </c>
      <c r="C332" s="174" t="s">
        <v>316</v>
      </c>
      <c r="D332" s="174" t="s">
        <v>287</v>
      </c>
      <c r="E332" s="202">
        <v>37.14</v>
      </c>
      <c r="F332" s="174"/>
      <c r="G332" s="174">
        <v>2</v>
      </c>
      <c r="H332" s="199">
        <f>VLOOKUP(G332,'Invulblad normen'!$A$24:$C$28,3,FALSE)</f>
        <v>0</v>
      </c>
      <c r="I332" s="293">
        <v>1</v>
      </c>
      <c r="J332" s="295">
        <f t="shared" si="16"/>
        <v>0</v>
      </c>
      <c r="K332" s="200">
        <f t="shared" si="17"/>
        <v>0</v>
      </c>
      <c r="L332" s="200">
        <f t="shared" si="15"/>
        <v>0</v>
      </c>
    </row>
    <row r="333" spans="1:12">
      <c r="A333" s="174"/>
      <c r="B333" s="174" t="s">
        <v>344</v>
      </c>
      <c r="C333" s="174" t="s">
        <v>203</v>
      </c>
      <c r="D333" s="174" t="s">
        <v>287</v>
      </c>
      <c r="E333" s="202">
        <v>27.86</v>
      </c>
      <c r="F333" s="174"/>
      <c r="G333" s="174">
        <v>3</v>
      </c>
      <c r="H333" s="199">
        <f>VLOOKUP(G333,'Invulblad normen'!$A$24:$C$28,3,FALSE)</f>
        <v>0</v>
      </c>
      <c r="I333" s="293">
        <v>1</v>
      </c>
      <c r="J333" s="295">
        <f t="shared" si="16"/>
        <v>0</v>
      </c>
      <c r="K333" s="200">
        <f t="shared" si="17"/>
        <v>0</v>
      </c>
      <c r="L333" s="200">
        <f t="shared" ref="L333:L391" si="18">K333/255</f>
        <v>0</v>
      </c>
    </row>
    <row r="334" spans="1:12">
      <c r="A334" s="174"/>
      <c r="B334" s="174" t="s">
        <v>344</v>
      </c>
      <c r="C334" s="174" t="s">
        <v>353</v>
      </c>
      <c r="D334" s="174" t="s">
        <v>212</v>
      </c>
      <c r="E334" s="202">
        <v>11.14</v>
      </c>
      <c r="F334" s="174"/>
      <c r="G334" s="174">
        <v>5</v>
      </c>
      <c r="H334" s="199">
        <f>VLOOKUP(G334,'Invulblad normen'!$A$24:$C$28,3,FALSE)</f>
        <v>0</v>
      </c>
      <c r="I334" s="293">
        <v>1</v>
      </c>
      <c r="J334" s="295">
        <f t="shared" si="16"/>
        <v>0</v>
      </c>
      <c r="K334" s="200">
        <f t="shared" si="17"/>
        <v>0</v>
      </c>
      <c r="L334" s="200">
        <f t="shared" si="18"/>
        <v>0</v>
      </c>
    </row>
    <row r="335" spans="1:12">
      <c r="A335" s="174"/>
      <c r="B335" s="174" t="s">
        <v>344</v>
      </c>
      <c r="C335" s="174" t="s">
        <v>352</v>
      </c>
      <c r="D335" s="174" t="s">
        <v>212</v>
      </c>
      <c r="E335" s="202">
        <v>11.14</v>
      </c>
      <c r="F335" s="174"/>
      <c r="G335" s="174">
        <v>5</v>
      </c>
      <c r="H335" s="199">
        <f>VLOOKUP(G335,'Invulblad normen'!$A$24:$C$28,3,FALSE)</f>
        <v>0</v>
      </c>
      <c r="I335" s="293">
        <v>1</v>
      </c>
      <c r="J335" s="295">
        <f t="shared" si="16"/>
        <v>0</v>
      </c>
      <c r="K335" s="200">
        <f t="shared" si="17"/>
        <v>0</v>
      </c>
      <c r="L335" s="200">
        <f t="shared" si="18"/>
        <v>0</v>
      </c>
    </row>
    <row r="336" spans="1:12">
      <c r="A336" s="174"/>
      <c r="B336" s="174" t="s">
        <v>344</v>
      </c>
      <c r="C336" s="174" t="s">
        <v>316</v>
      </c>
      <c r="D336" s="174" t="s">
        <v>287</v>
      </c>
      <c r="E336" s="202">
        <v>9.2799999999999994</v>
      </c>
      <c r="F336" s="174"/>
      <c r="G336" s="174">
        <v>2</v>
      </c>
      <c r="H336" s="199">
        <f>VLOOKUP(G336,'Invulblad normen'!$A$24:$C$28,3,FALSE)</f>
        <v>0</v>
      </c>
      <c r="I336" s="293">
        <v>1</v>
      </c>
      <c r="J336" s="295">
        <f t="shared" si="16"/>
        <v>0</v>
      </c>
      <c r="K336" s="200">
        <f t="shared" si="17"/>
        <v>0</v>
      </c>
      <c r="L336" s="200">
        <f t="shared" si="18"/>
        <v>0</v>
      </c>
    </row>
    <row r="337" spans="1:12">
      <c r="A337" s="174"/>
      <c r="B337" s="174" t="s">
        <v>344</v>
      </c>
      <c r="C337" s="174" t="s">
        <v>203</v>
      </c>
      <c r="D337" s="174" t="s">
        <v>287</v>
      </c>
      <c r="E337" s="202">
        <v>25.07</v>
      </c>
      <c r="F337" s="174"/>
      <c r="G337" s="174">
        <v>3</v>
      </c>
      <c r="H337" s="199">
        <f>VLOOKUP(G337,'Invulblad normen'!$A$24:$C$28,3,FALSE)</f>
        <v>0</v>
      </c>
      <c r="I337" s="293">
        <v>1</v>
      </c>
      <c r="J337" s="295">
        <f t="shared" si="16"/>
        <v>0</v>
      </c>
      <c r="K337" s="200">
        <f t="shared" si="17"/>
        <v>0</v>
      </c>
      <c r="L337" s="200">
        <f t="shared" si="18"/>
        <v>0</v>
      </c>
    </row>
    <row r="338" spans="1:12">
      <c r="A338" s="174"/>
      <c r="B338" s="174" t="s">
        <v>344</v>
      </c>
      <c r="C338" s="174" t="s">
        <v>286</v>
      </c>
      <c r="D338" s="174" t="s">
        <v>287</v>
      </c>
      <c r="E338" s="202">
        <v>13.92</v>
      </c>
      <c r="F338" s="174"/>
      <c r="G338" s="174">
        <v>1</v>
      </c>
      <c r="H338" s="199">
        <f>VLOOKUP(G338,'Invulblad normen'!$A$24:$C$28,3,FALSE)</f>
        <v>0</v>
      </c>
      <c r="I338" s="293">
        <v>1</v>
      </c>
      <c r="J338" s="295">
        <f t="shared" si="16"/>
        <v>0</v>
      </c>
      <c r="K338" s="200">
        <f t="shared" si="17"/>
        <v>0</v>
      </c>
      <c r="L338" s="200">
        <f t="shared" si="18"/>
        <v>0</v>
      </c>
    </row>
    <row r="339" spans="1:12">
      <c r="A339" s="174"/>
      <c r="B339" s="174" t="s">
        <v>344</v>
      </c>
      <c r="C339" s="174" t="s">
        <v>286</v>
      </c>
      <c r="D339" s="174" t="s">
        <v>287</v>
      </c>
      <c r="E339" s="202">
        <v>26</v>
      </c>
      <c r="F339" s="174"/>
      <c r="G339" s="174">
        <v>1</v>
      </c>
      <c r="H339" s="199">
        <f>VLOOKUP(G339,'Invulblad normen'!$A$24:$C$28,3,FALSE)</f>
        <v>0</v>
      </c>
      <c r="I339" s="293">
        <v>1</v>
      </c>
      <c r="J339" s="295">
        <f t="shared" si="16"/>
        <v>0</v>
      </c>
      <c r="K339" s="200">
        <f t="shared" si="17"/>
        <v>0</v>
      </c>
      <c r="L339" s="200">
        <f t="shared" si="18"/>
        <v>0</v>
      </c>
    </row>
    <row r="340" spans="1:12">
      <c r="A340" s="174"/>
      <c r="B340" s="174" t="s">
        <v>344</v>
      </c>
      <c r="C340" s="174" t="s">
        <v>302</v>
      </c>
      <c r="D340" s="174" t="s">
        <v>287</v>
      </c>
      <c r="E340" s="202">
        <v>98.58</v>
      </c>
      <c r="F340" s="174"/>
      <c r="G340" s="174">
        <v>3</v>
      </c>
      <c r="H340" s="199">
        <f>VLOOKUP(G340,'Invulblad normen'!$A$24:$C$28,3,FALSE)</f>
        <v>0</v>
      </c>
      <c r="I340" s="293">
        <v>1</v>
      </c>
      <c r="J340" s="295">
        <f t="shared" si="16"/>
        <v>0</v>
      </c>
      <c r="K340" s="200">
        <f t="shared" si="17"/>
        <v>0</v>
      </c>
      <c r="L340" s="200">
        <f t="shared" si="18"/>
        <v>0</v>
      </c>
    </row>
    <row r="341" spans="1:12">
      <c r="A341" s="174"/>
      <c r="B341" s="174" t="s">
        <v>344</v>
      </c>
      <c r="C341" s="174" t="s">
        <v>284</v>
      </c>
      <c r="D341" s="174" t="s">
        <v>300</v>
      </c>
      <c r="E341" s="202">
        <v>13.92</v>
      </c>
      <c r="F341" s="174"/>
      <c r="G341" s="174">
        <v>4</v>
      </c>
      <c r="H341" s="199">
        <f>VLOOKUP(G341,'Invulblad normen'!$A$24:$C$28,3,FALSE)</f>
        <v>0</v>
      </c>
      <c r="I341" s="293">
        <v>1</v>
      </c>
      <c r="J341" s="295">
        <f t="shared" si="16"/>
        <v>0</v>
      </c>
      <c r="K341" s="200">
        <f t="shared" si="17"/>
        <v>0</v>
      </c>
      <c r="L341" s="200">
        <f t="shared" si="18"/>
        <v>0</v>
      </c>
    </row>
    <row r="342" spans="1:12">
      <c r="A342" s="174"/>
      <c r="B342" s="174" t="s">
        <v>344</v>
      </c>
      <c r="C342" s="174" t="s">
        <v>286</v>
      </c>
      <c r="D342" s="174" t="s">
        <v>287</v>
      </c>
      <c r="E342" s="202">
        <v>37.14</v>
      </c>
      <c r="F342" s="174"/>
      <c r="G342" s="174">
        <v>1</v>
      </c>
      <c r="H342" s="199">
        <f>VLOOKUP(G342,'Invulblad normen'!$A$24:$C$28,3,FALSE)</f>
        <v>0</v>
      </c>
      <c r="I342" s="293">
        <v>1</v>
      </c>
      <c r="J342" s="295">
        <f t="shared" si="16"/>
        <v>0</v>
      </c>
      <c r="K342" s="200">
        <f t="shared" si="17"/>
        <v>0</v>
      </c>
      <c r="L342" s="200">
        <f t="shared" si="18"/>
        <v>0</v>
      </c>
    </row>
    <row r="343" spans="1:12">
      <c r="A343" s="174"/>
      <c r="B343" s="174" t="s">
        <v>344</v>
      </c>
      <c r="C343" s="174" t="s">
        <v>316</v>
      </c>
      <c r="D343" s="174" t="s">
        <v>287</v>
      </c>
      <c r="E343" s="202">
        <v>27.86</v>
      </c>
      <c r="F343" s="174"/>
      <c r="G343" s="174">
        <v>2</v>
      </c>
      <c r="H343" s="199">
        <f>VLOOKUP(G343,'Invulblad normen'!$A$24:$C$28,3,FALSE)</f>
        <v>0</v>
      </c>
      <c r="I343" s="293">
        <v>1</v>
      </c>
      <c r="J343" s="295">
        <f t="shared" si="16"/>
        <v>0</v>
      </c>
      <c r="K343" s="200">
        <f t="shared" si="17"/>
        <v>0</v>
      </c>
      <c r="L343" s="200">
        <f t="shared" si="18"/>
        <v>0</v>
      </c>
    </row>
    <row r="344" spans="1:12">
      <c r="A344" s="174"/>
      <c r="B344" s="174" t="s">
        <v>344</v>
      </c>
      <c r="C344" s="174" t="s">
        <v>316</v>
      </c>
      <c r="D344" s="174" t="s">
        <v>287</v>
      </c>
      <c r="E344" s="202">
        <v>13.92</v>
      </c>
      <c r="F344" s="174"/>
      <c r="G344" s="174">
        <v>2</v>
      </c>
      <c r="H344" s="199">
        <f>VLOOKUP(G344,'Invulblad normen'!$A$24:$C$28,3,FALSE)</f>
        <v>0</v>
      </c>
      <c r="I344" s="293">
        <v>1</v>
      </c>
      <c r="J344" s="295">
        <f t="shared" si="16"/>
        <v>0</v>
      </c>
      <c r="K344" s="200">
        <f t="shared" si="17"/>
        <v>0</v>
      </c>
      <c r="L344" s="200">
        <f t="shared" si="18"/>
        <v>0</v>
      </c>
    </row>
    <row r="345" spans="1:12">
      <c r="A345" s="174"/>
      <c r="B345" s="174" t="s">
        <v>344</v>
      </c>
      <c r="C345" s="174" t="s">
        <v>316</v>
      </c>
      <c r="D345" s="174" t="s">
        <v>287</v>
      </c>
      <c r="E345" s="202">
        <v>13.92</v>
      </c>
      <c r="F345" s="174"/>
      <c r="G345" s="174">
        <v>2</v>
      </c>
      <c r="H345" s="199">
        <f>VLOOKUP(G345,'Invulblad normen'!$A$24:$C$28,3,FALSE)</f>
        <v>0</v>
      </c>
      <c r="I345" s="293">
        <v>1</v>
      </c>
      <c r="J345" s="295">
        <f t="shared" si="16"/>
        <v>0</v>
      </c>
      <c r="K345" s="200">
        <f t="shared" si="17"/>
        <v>0</v>
      </c>
      <c r="L345" s="200">
        <f t="shared" si="18"/>
        <v>0</v>
      </c>
    </row>
    <row r="346" spans="1:12">
      <c r="A346" s="174"/>
      <c r="B346" s="174" t="s">
        <v>344</v>
      </c>
      <c r="C346" s="174" t="s">
        <v>316</v>
      </c>
      <c r="D346" s="174" t="s">
        <v>287</v>
      </c>
      <c r="E346" s="202">
        <v>4.6500000000000004</v>
      </c>
      <c r="F346" s="174"/>
      <c r="G346" s="174">
        <v>2</v>
      </c>
      <c r="H346" s="199">
        <f>VLOOKUP(G346,'Invulblad normen'!$A$24:$C$28,3,FALSE)</f>
        <v>0</v>
      </c>
      <c r="I346" s="293">
        <v>1</v>
      </c>
      <c r="J346" s="295">
        <f t="shared" si="16"/>
        <v>0</v>
      </c>
      <c r="K346" s="200">
        <f t="shared" si="17"/>
        <v>0</v>
      </c>
      <c r="L346" s="200">
        <f t="shared" si="18"/>
        <v>0</v>
      </c>
    </row>
    <row r="347" spans="1:12">
      <c r="A347" s="174"/>
      <c r="B347" s="174" t="s">
        <v>344</v>
      </c>
      <c r="C347" s="174" t="s">
        <v>316</v>
      </c>
      <c r="D347" s="174" t="s">
        <v>287</v>
      </c>
      <c r="E347" s="202">
        <v>4.6500000000000004</v>
      </c>
      <c r="F347" s="174"/>
      <c r="G347" s="174">
        <v>2</v>
      </c>
      <c r="H347" s="199">
        <f>VLOOKUP(G347,'Invulblad normen'!$A$24:$C$28,3,FALSE)</f>
        <v>0</v>
      </c>
      <c r="I347" s="293">
        <v>1</v>
      </c>
      <c r="J347" s="295">
        <f t="shared" si="16"/>
        <v>0</v>
      </c>
      <c r="K347" s="200">
        <f t="shared" si="17"/>
        <v>0</v>
      </c>
      <c r="L347" s="200">
        <f t="shared" si="18"/>
        <v>0</v>
      </c>
    </row>
    <row r="348" spans="1:12">
      <c r="A348" s="174"/>
      <c r="B348" s="174" t="s">
        <v>344</v>
      </c>
      <c r="C348" s="174" t="s">
        <v>286</v>
      </c>
      <c r="D348" s="174" t="s">
        <v>287</v>
      </c>
      <c r="E348" s="202">
        <v>125.35</v>
      </c>
      <c r="F348" s="174"/>
      <c r="G348" s="174">
        <v>1</v>
      </c>
      <c r="H348" s="199">
        <f>VLOOKUP(G348,'Invulblad normen'!$A$24:$C$28,3,FALSE)</f>
        <v>0</v>
      </c>
      <c r="I348" s="293">
        <v>1</v>
      </c>
      <c r="J348" s="295">
        <f t="shared" si="16"/>
        <v>0</v>
      </c>
      <c r="K348" s="200">
        <f t="shared" si="17"/>
        <v>0</v>
      </c>
      <c r="L348" s="200">
        <f t="shared" si="18"/>
        <v>0</v>
      </c>
    </row>
    <row r="349" spans="1:12">
      <c r="A349" s="174"/>
      <c r="B349" s="174" t="s">
        <v>344</v>
      </c>
      <c r="C349" s="174" t="s">
        <v>316</v>
      </c>
      <c r="D349" s="174" t="s">
        <v>287</v>
      </c>
      <c r="E349" s="202">
        <v>12.07</v>
      </c>
      <c r="F349" s="174"/>
      <c r="G349" s="174">
        <v>2</v>
      </c>
      <c r="H349" s="199">
        <f>VLOOKUP(G349,'Invulblad normen'!$A$24:$C$28,3,FALSE)</f>
        <v>0</v>
      </c>
      <c r="I349" s="293">
        <v>1</v>
      </c>
      <c r="J349" s="295">
        <f t="shared" si="16"/>
        <v>0</v>
      </c>
      <c r="K349" s="200">
        <f t="shared" si="17"/>
        <v>0</v>
      </c>
      <c r="L349" s="200">
        <f t="shared" si="18"/>
        <v>0</v>
      </c>
    </row>
    <row r="350" spans="1:12">
      <c r="A350" s="174"/>
      <c r="B350" s="174" t="s">
        <v>344</v>
      </c>
      <c r="C350" s="174" t="s">
        <v>316</v>
      </c>
      <c r="D350" s="174" t="s">
        <v>287</v>
      </c>
      <c r="E350" s="202">
        <v>12.07</v>
      </c>
      <c r="F350" s="174"/>
      <c r="G350" s="174">
        <v>2</v>
      </c>
      <c r="H350" s="199">
        <f>VLOOKUP(G350,'Invulblad normen'!$A$24:$C$28,3,FALSE)</f>
        <v>0</v>
      </c>
      <c r="I350" s="293">
        <v>1</v>
      </c>
      <c r="J350" s="295">
        <f t="shared" si="16"/>
        <v>0</v>
      </c>
      <c r="K350" s="200">
        <f t="shared" si="17"/>
        <v>0</v>
      </c>
      <c r="L350" s="200">
        <f t="shared" si="18"/>
        <v>0</v>
      </c>
    </row>
    <row r="351" spans="1:12">
      <c r="A351" s="174"/>
      <c r="B351" s="174" t="s">
        <v>344</v>
      </c>
      <c r="C351" s="174" t="s">
        <v>316</v>
      </c>
      <c r="D351" s="174" t="s">
        <v>287</v>
      </c>
      <c r="E351" s="202">
        <v>18.57</v>
      </c>
      <c r="F351" s="174"/>
      <c r="G351" s="174">
        <v>2</v>
      </c>
      <c r="H351" s="199">
        <f>VLOOKUP(G351,'Invulblad normen'!$A$24:$C$28,3,FALSE)</f>
        <v>0</v>
      </c>
      <c r="I351" s="293">
        <v>1</v>
      </c>
      <c r="J351" s="295">
        <f t="shared" si="16"/>
        <v>0</v>
      </c>
      <c r="K351" s="200">
        <f t="shared" si="17"/>
        <v>0</v>
      </c>
      <c r="L351" s="200">
        <f t="shared" si="18"/>
        <v>0</v>
      </c>
    </row>
    <row r="352" spans="1:12">
      <c r="A352" s="174"/>
      <c r="B352" s="174" t="s">
        <v>344</v>
      </c>
      <c r="C352" s="174" t="s">
        <v>316</v>
      </c>
      <c r="D352" s="174" t="s">
        <v>287</v>
      </c>
      <c r="E352" s="202">
        <v>18.57</v>
      </c>
      <c r="F352" s="174"/>
      <c r="G352" s="174">
        <v>2</v>
      </c>
      <c r="H352" s="199">
        <f>VLOOKUP(G352,'Invulblad normen'!$A$24:$C$28,3,FALSE)</f>
        <v>0</v>
      </c>
      <c r="I352" s="293">
        <v>1</v>
      </c>
      <c r="J352" s="295">
        <f t="shared" si="16"/>
        <v>0</v>
      </c>
      <c r="K352" s="200">
        <f t="shared" si="17"/>
        <v>0</v>
      </c>
      <c r="L352" s="200">
        <f t="shared" si="18"/>
        <v>0</v>
      </c>
    </row>
    <row r="353" spans="1:12">
      <c r="A353" s="174"/>
      <c r="B353" s="174" t="s">
        <v>344</v>
      </c>
      <c r="C353" s="174" t="s">
        <v>316</v>
      </c>
      <c r="D353" s="174" t="s">
        <v>287</v>
      </c>
      <c r="E353" s="202">
        <v>9.25</v>
      </c>
      <c r="F353" s="174"/>
      <c r="G353" s="174">
        <v>2</v>
      </c>
      <c r="H353" s="199">
        <f>VLOOKUP(G353,'Invulblad normen'!$A$24:$C$28,3,FALSE)</f>
        <v>0</v>
      </c>
      <c r="I353" s="293">
        <v>1</v>
      </c>
      <c r="J353" s="295">
        <f t="shared" si="16"/>
        <v>0</v>
      </c>
      <c r="K353" s="200">
        <f t="shared" si="17"/>
        <v>0</v>
      </c>
      <c r="L353" s="200">
        <f t="shared" si="18"/>
        <v>0</v>
      </c>
    </row>
    <row r="354" spans="1:12">
      <c r="A354" s="174"/>
      <c r="B354" s="174" t="s">
        <v>344</v>
      </c>
      <c r="C354" s="174" t="s">
        <v>286</v>
      </c>
      <c r="D354" s="174" t="s">
        <v>287</v>
      </c>
      <c r="E354" s="202">
        <v>166.23</v>
      </c>
      <c r="F354" s="174"/>
      <c r="G354" s="174">
        <v>1</v>
      </c>
      <c r="H354" s="199">
        <f>VLOOKUP(G354,'Invulblad normen'!$A$24:$C$28,3,FALSE)</f>
        <v>0</v>
      </c>
      <c r="I354" s="293">
        <v>1</v>
      </c>
      <c r="J354" s="295">
        <f t="shared" si="16"/>
        <v>0</v>
      </c>
      <c r="K354" s="200">
        <f t="shared" si="17"/>
        <v>0</v>
      </c>
      <c r="L354" s="200">
        <f t="shared" si="18"/>
        <v>0</v>
      </c>
    </row>
    <row r="355" spans="1:12">
      <c r="A355" s="174"/>
      <c r="B355" s="174" t="s">
        <v>307</v>
      </c>
      <c r="C355" s="174" t="s">
        <v>316</v>
      </c>
      <c r="D355" s="174" t="s">
        <v>287</v>
      </c>
      <c r="E355" s="202">
        <v>9.2799999999999994</v>
      </c>
      <c r="F355" s="174"/>
      <c r="G355" s="174">
        <v>2</v>
      </c>
      <c r="H355" s="199">
        <f>VLOOKUP(G355,'Invulblad normen'!$A$24:$C$28,3,FALSE)</f>
        <v>0</v>
      </c>
      <c r="I355" s="293">
        <v>1</v>
      </c>
      <c r="J355" s="295">
        <f t="shared" si="16"/>
        <v>0</v>
      </c>
      <c r="K355" s="200">
        <f t="shared" si="17"/>
        <v>0</v>
      </c>
      <c r="L355" s="200">
        <f t="shared" si="18"/>
        <v>0</v>
      </c>
    </row>
    <row r="356" spans="1:12">
      <c r="A356" s="174"/>
      <c r="B356" s="174" t="s">
        <v>307</v>
      </c>
      <c r="C356" s="174" t="s">
        <v>286</v>
      </c>
      <c r="D356" s="174" t="s">
        <v>287</v>
      </c>
      <c r="E356" s="202">
        <v>148.57</v>
      </c>
      <c r="F356" s="174"/>
      <c r="G356" s="174">
        <v>1</v>
      </c>
      <c r="H356" s="199">
        <f>VLOOKUP(G356,'Invulblad normen'!$A$24:$C$28,3,FALSE)</f>
        <v>0</v>
      </c>
      <c r="I356" s="293">
        <v>1</v>
      </c>
      <c r="J356" s="295">
        <f t="shared" si="16"/>
        <v>0</v>
      </c>
      <c r="K356" s="200">
        <f t="shared" si="17"/>
        <v>0</v>
      </c>
      <c r="L356" s="200">
        <f t="shared" si="18"/>
        <v>0</v>
      </c>
    </row>
    <row r="357" spans="1:12">
      <c r="A357" s="174"/>
      <c r="B357" s="174" t="s">
        <v>307</v>
      </c>
      <c r="C357" s="174" t="s">
        <v>316</v>
      </c>
      <c r="D357" s="174" t="s">
        <v>287</v>
      </c>
      <c r="E357" s="202">
        <v>9.2799999999999994</v>
      </c>
      <c r="F357" s="174"/>
      <c r="G357" s="174">
        <v>2</v>
      </c>
      <c r="H357" s="199">
        <f>VLOOKUP(G357,'Invulblad normen'!$A$24:$C$28,3,FALSE)</f>
        <v>0</v>
      </c>
      <c r="I357" s="293">
        <v>1</v>
      </c>
      <c r="J357" s="295">
        <f t="shared" si="16"/>
        <v>0</v>
      </c>
      <c r="K357" s="200">
        <f t="shared" si="17"/>
        <v>0</v>
      </c>
      <c r="L357" s="200">
        <f t="shared" si="18"/>
        <v>0</v>
      </c>
    </row>
    <row r="358" spans="1:12">
      <c r="A358" s="174"/>
      <c r="B358" s="174" t="s">
        <v>307</v>
      </c>
      <c r="C358" s="174" t="s">
        <v>203</v>
      </c>
      <c r="D358" s="174" t="s">
        <v>287</v>
      </c>
      <c r="E358" s="202">
        <v>9.2799999999999994</v>
      </c>
      <c r="F358" s="174"/>
      <c r="G358" s="174">
        <v>3</v>
      </c>
      <c r="H358" s="199">
        <f>VLOOKUP(G358,'Invulblad normen'!$A$24:$C$28,3,FALSE)</f>
        <v>0</v>
      </c>
      <c r="I358" s="293">
        <v>1</v>
      </c>
      <c r="J358" s="295">
        <f t="shared" si="16"/>
        <v>0</v>
      </c>
      <c r="K358" s="200">
        <f t="shared" si="17"/>
        <v>0</v>
      </c>
      <c r="L358" s="200">
        <f t="shared" si="18"/>
        <v>0</v>
      </c>
    </row>
    <row r="359" spans="1:12">
      <c r="A359" s="174"/>
      <c r="B359" s="174" t="s">
        <v>307</v>
      </c>
      <c r="C359" s="174" t="s">
        <v>285</v>
      </c>
      <c r="D359" s="174" t="s">
        <v>287</v>
      </c>
      <c r="E359" s="202">
        <v>27.86</v>
      </c>
      <c r="F359" s="174"/>
      <c r="G359" s="174">
        <v>1</v>
      </c>
      <c r="H359" s="199">
        <f>VLOOKUP(G359,'Invulblad normen'!$A$24:$C$28,3,FALSE)</f>
        <v>0</v>
      </c>
      <c r="I359" s="293">
        <v>1</v>
      </c>
      <c r="J359" s="295">
        <f t="shared" si="16"/>
        <v>0</v>
      </c>
      <c r="K359" s="200">
        <f t="shared" si="17"/>
        <v>0</v>
      </c>
      <c r="L359" s="200">
        <f t="shared" si="18"/>
        <v>0</v>
      </c>
    </row>
    <row r="360" spans="1:12">
      <c r="A360" s="174"/>
      <c r="B360" s="174" t="s">
        <v>307</v>
      </c>
      <c r="C360" s="174" t="s">
        <v>203</v>
      </c>
      <c r="D360" s="174" t="s">
        <v>287</v>
      </c>
      <c r="E360" s="202">
        <v>41.78</v>
      </c>
      <c r="F360" s="174"/>
      <c r="G360" s="174">
        <v>3</v>
      </c>
      <c r="H360" s="199">
        <f>VLOOKUP(G360,'Invulblad normen'!$A$24:$C$28,3,FALSE)</f>
        <v>0</v>
      </c>
      <c r="I360" s="293">
        <v>1</v>
      </c>
      <c r="J360" s="295">
        <f t="shared" si="16"/>
        <v>0</v>
      </c>
      <c r="K360" s="200">
        <f t="shared" si="17"/>
        <v>0</v>
      </c>
      <c r="L360" s="200">
        <f t="shared" si="18"/>
        <v>0</v>
      </c>
    </row>
    <row r="361" spans="1:12">
      <c r="A361" s="174"/>
      <c r="B361" s="174" t="s">
        <v>307</v>
      </c>
      <c r="C361" s="174" t="s">
        <v>355</v>
      </c>
      <c r="D361" s="174" t="s">
        <v>287</v>
      </c>
      <c r="E361" s="202">
        <v>37.14</v>
      </c>
      <c r="F361" s="174"/>
      <c r="G361" s="174">
        <v>2</v>
      </c>
      <c r="H361" s="199">
        <f>VLOOKUP(G361,'Invulblad normen'!$A$24:$C$28,3,FALSE)</f>
        <v>0</v>
      </c>
      <c r="I361" s="293">
        <v>1</v>
      </c>
      <c r="J361" s="295">
        <f t="shared" si="16"/>
        <v>0</v>
      </c>
      <c r="K361" s="200">
        <f t="shared" si="17"/>
        <v>0</v>
      </c>
      <c r="L361" s="200">
        <f t="shared" si="18"/>
        <v>0</v>
      </c>
    </row>
    <row r="362" spans="1:12">
      <c r="A362" s="174"/>
      <c r="B362" s="174" t="s">
        <v>307</v>
      </c>
      <c r="C362" s="174" t="s">
        <v>355</v>
      </c>
      <c r="D362" s="174" t="s">
        <v>287</v>
      </c>
      <c r="E362" s="202">
        <v>32.5</v>
      </c>
      <c r="F362" s="174"/>
      <c r="G362" s="174">
        <v>2</v>
      </c>
      <c r="H362" s="199">
        <f>VLOOKUP(G362,'Invulblad normen'!$A$24:$C$28,3,FALSE)</f>
        <v>0</v>
      </c>
      <c r="I362" s="293">
        <v>1</v>
      </c>
      <c r="J362" s="295">
        <f t="shared" si="16"/>
        <v>0</v>
      </c>
      <c r="K362" s="200">
        <f t="shared" si="17"/>
        <v>0</v>
      </c>
      <c r="L362" s="200">
        <f t="shared" si="18"/>
        <v>0</v>
      </c>
    </row>
    <row r="363" spans="1:12">
      <c r="A363" s="174"/>
      <c r="B363" s="174" t="s">
        <v>307</v>
      </c>
      <c r="C363" s="174" t="s">
        <v>355</v>
      </c>
      <c r="D363" s="174" t="s">
        <v>287</v>
      </c>
      <c r="E363" s="202">
        <v>27.86</v>
      </c>
      <c r="F363" s="174"/>
      <c r="G363" s="174">
        <v>2</v>
      </c>
      <c r="H363" s="199">
        <f>VLOOKUP(G363,'Invulblad normen'!$A$24:$C$28,3,FALSE)</f>
        <v>0</v>
      </c>
      <c r="I363" s="293">
        <v>1</v>
      </c>
      <c r="J363" s="295">
        <f t="shared" si="16"/>
        <v>0</v>
      </c>
      <c r="K363" s="200">
        <f t="shared" si="17"/>
        <v>0</v>
      </c>
      <c r="L363" s="200">
        <f t="shared" si="18"/>
        <v>0</v>
      </c>
    </row>
    <row r="364" spans="1:12">
      <c r="A364" s="174"/>
      <c r="B364" s="174" t="s">
        <v>307</v>
      </c>
      <c r="C364" s="174" t="s">
        <v>355</v>
      </c>
      <c r="D364" s="174" t="s">
        <v>287</v>
      </c>
      <c r="E364" s="202">
        <v>51.07</v>
      </c>
      <c r="F364" s="174"/>
      <c r="G364" s="174">
        <v>2</v>
      </c>
      <c r="H364" s="199">
        <f>VLOOKUP(G364,'Invulblad normen'!$A$24:$C$28,3,FALSE)</f>
        <v>0</v>
      </c>
      <c r="I364" s="293">
        <v>1</v>
      </c>
      <c r="J364" s="295">
        <f t="shared" si="16"/>
        <v>0</v>
      </c>
      <c r="K364" s="200">
        <f t="shared" si="17"/>
        <v>0</v>
      </c>
      <c r="L364" s="200">
        <f t="shared" si="18"/>
        <v>0</v>
      </c>
    </row>
    <row r="365" spans="1:12">
      <c r="A365" s="174"/>
      <c r="B365" s="174" t="s">
        <v>307</v>
      </c>
      <c r="C365" s="174" t="s">
        <v>356</v>
      </c>
      <c r="D365" s="174" t="s">
        <v>300</v>
      </c>
      <c r="E365" s="202">
        <v>224.69</v>
      </c>
      <c r="F365" s="174"/>
      <c r="G365" s="174">
        <v>4</v>
      </c>
      <c r="H365" s="199">
        <f>VLOOKUP(G365,'Invulblad normen'!$A$24:$C$28,3,FALSE)</f>
        <v>0</v>
      </c>
      <c r="I365" s="293">
        <v>1</v>
      </c>
      <c r="J365" s="295">
        <f t="shared" si="16"/>
        <v>0</v>
      </c>
      <c r="K365" s="200">
        <f t="shared" si="17"/>
        <v>0</v>
      </c>
      <c r="L365" s="200">
        <f t="shared" si="18"/>
        <v>0</v>
      </c>
    </row>
    <row r="366" spans="1:12">
      <c r="A366" s="174"/>
      <c r="B366" s="174" t="s">
        <v>307</v>
      </c>
      <c r="C366" s="174" t="s">
        <v>352</v>
      </c>
      <c r="D366" s="174" t="s">
        <v>212</v>
      </c>
      <c r="E366" s="202">
        <v>9.2899999999999991</v>
      </c>
      <c r="F366" s="174"/>
      <c r="G366" s="174">
        <v>5</v>
      </c>
      <c r="H366" s="199">
        <f>VLOOKUP(G366,'Invulblad normen'!$A$24:$C$28,3,FALSE)</f>
        <v>0</v>
      </c>
      <c r="I366" s="293">
        <v>1</v>
      </c>
      <c r="J366" s="295">
        <f t="shared" si="16"/>
        <v>0</v>
      </c>
      <c r="K366" s="200">
        <f t="shared" si="17"/>
        <v>0</v>
      </c>
      <c r="L366" s="200">
        <f t="shared" si="18"/>
        <v>0</v>
      </c>
    </row>
    <row r="367" spans="1:12">
      <c r="A367" s="174"/>
      <c r="B367" s="174" t="s">
        <v>307</v>
      </c>
      <c r="C367" s="174" t="s">
        <v>353</v>
      </c>
      <c r="D367" s="174" t="s">
        <v>212</v>
      </c>
      <c r="E367" s="202">
        <v>9.2899999999999991</v>
      </c>
      <c r="F367" s="174"/>
      <c r="G367" s="174">
        <v>5</v>
      </c>
      <c r="H367" s="199">
        <f>VLOOKUP(G367,'Invulblad normen'!$A$24:$C$28,3,FALSE)</f>
        <v>0</v>
      </c>
      <c r="I367" s="293">
        <v>1</v>
      </c>
      <c r="J367" s="295">
        <f t="shared" si="16"/>
        <v>0</v>
      </c>
      <c r="K367" s="200">
        <f t="shared" si="17"/>
        <v>0</v>
      </c>
      <c r="L367" s="200">
        <f t="shared" si="18"/>
        <v>0</v>
      </c>
    </row>
    <row r="368" spans="1:12">
      <c r="A368" s="174"/>
      <c r="B368" s="174" t="s">
        <v>307</v>
      </c>
      <c r="C368" s="174" t="s">
        <v>285</v>
      </c>
      <c r="D368" s="174" t="s">
        <v>300</v>
      </c>
      <c r="E368" s="202">
        <v>13.92</v>
      </c>
      <c r="F368" s="174"/>
      <c r="G368" s="174">
        <v>1</v>
      </c>
      <c r="H368" s="199">
        <f>VLOOKUP(G368,'Invulblad normen'!$A$24:$C$28,3,FALSE)</f>
        <v>0</v>
      </c>
      <c r="I368" s="293">
        <v>1</v>
      </c>
      <c r="J368" s="295">
        <f t="shared" si="16"/>
        <v>0</v>
      </c>
      <c r="K368" s="200">
        <f t="shared" si="17"/>
        <v>0</v>
      </c>
      <c r="L368" s="200">
        <f t="shared" si="18"/>
        <v>0</v>
      </c>
    </row>
    <row r="369" spans="1:12">
      <c r="A369" s="174"/>
      <c r="B369" s="174" t="s">
        <v>307</v>
      </c>
      <c r="C369" s="174" t="s">
        <v>285</v>
      </c>
      <c r="D369" s="174" t="s">
        <v>300</v>
      </c>
      <c r="E369" s="202">
        <v>9.2899999999999991</v>
      </c>
      <c r="F369" s="174"/>
      <c r="G369" s="174">
        <v>1</v>
      </c>
      <c r="H369" s="199">
        <f>VLOOKUP(G369,'Invulblad normen'!$A$24:$C$28,3,FALSE)</f>
        <v>0</v>
      </c>
      <c r="I369" s="293">
        <v>1</v>
      </c>
      <c r="J369" s="295">
        <f t="shared" si="16"/>
        <v>0</v>
      </c>
      <c r="K369" s="200">
        <f t="shared" si="17"/>
        <v>0</v>
      </c>
      <c r="L369" s="200">
        <f t="shared" si="18"/>
        <v>0</v>
      </c>
    </row>
    <row r="370" spans="1:12">
      <c r="A370" s="174"/>
      <c r="B370" s="174" t="s">
        <v>307</v>
      </c>
      <c r="C370" s="174" t="s">
        <v>357</v>
      </c>
      <c r="D370" s="174" t="s">
        <v>212</v>
      </c>
      <c r="E370" s="202">
        <v>9.2899999999999991</v>
      </c>
      <c r="F370" s="174"/>
      <c r="G370" s="174">
        <v>5</v>
      </c>
      <c r="H370" s="199">
        <f>VLOOKUP(G370,'Invulblad normen'!$A$24:$C$28,3,FALSE)</f>
        <v>0</v>
      </c>
      <c r="I370" s="293">
        <v>1</v>
      </c>
      <c r="J370" s="295">
        <f t="shared" si="16"/>
        <v>0</v>
      </c>
      <c r="K370" s="200">
        <f t="shared" si="17"/>
        <v>0</v>
      </c>
      <c r="L370" s="200">
        <f t="shared" si="18"/>
        <v>0</v>
      </c>
    </row>
    <row r="371" spans="1:12">
      <c r="A371" s="174"/>
      <c r="B371" s="174" t="s">
        <v>307</v>
      </c>
      <c r="C371" s="174" t="s">
        <v>296</v>
      </c>
      <c r="D371" s="174" t="s">
        <v>212</v>
      </c>
      <c r="E371" s="202">
        <v>4.6399999999999997</v>
      </c>
      <c r="F371" s="174"/>
      <c r="G371" s="174">
        <v>5</v>
      </c>
      <c r="H371" s="199">
        <f>VLOOKUP(G371,'Invulblad normen'!$A$24:$C$28,3,FALSE)</f>
        <v>0</v>
      </c>
      <c r="I371" s="293">
        <v>1</v>
      </c>
      <c r="J371" s="295">
        <f t="shared" si="16"/>
        <v>0</v>
      </c>
      <c r="K371" s="200">
        <f t="shared" si="17"/>
        <v>0</v>
      </c>
      <c r="L371" s="200">
        <f t="shared" si="18"/>
        <v>0</v>
      </c>
    </row>
    <row r="372" spans="1:12">
      <c r="A372" s="174"/>
      <c r="B372" s="174" t="s">
        <v>307</v>
      </c>
      <c r="C372" s="174" t="s">
        <v>358</v>
      </c>
      <c r="D372" s="174" t="s">
        <v>212</v>
      </c>
      <c r="E372" s="202">
        <v>13.93</v>
      </c>
      <c r="F372" s="174"/>
      <c r="G372" s="174">
        <v>5</v>
      </c>
      <c r="H372" s="199">
        <f>VLOOKUP(G372,'Invulblad normen'!$A$24:$C$28,3,FALSE)</f>
        <v>0</v>
      </c>
      <c r="I372" s="293">
        <v>1</v>
      </c>
      <c r="J372" s="295">
        <f t="shared" si="16"/>
        <v>0</v>
      </c>
      <c r="K372" s="200">
        <f t="shared" si="17"/>
        <v>0</v>
      </c>
      <c r="L372" s="200">
        <f t="shared" si="18"/>
        <v>0</v>
      </c>
    </row>
    <row r="373" spans="1:12">
      <c r="A373" s="174"/>
      <c r="B373" s="174" t="s">
        <v>307</v>
      </c>
      <c r="C373" s="174" t="s">
        <v>316</v>
      </c>
      <c r="D373" s="174" t="s">
        <v>287</v>
      </c>
      <c r="E373" s="202">
        <v>18.57</v>
      </c>
      <c r="F373" s="174"/>
      <c r="G373" s="174">
        <v>2</v>
      </c>
      <c r="H373" s="199">
        <f>VLOOKUP(G373,'Invulblad normen'!$A$24:$C$28,3,FALSE)</f>
        <v>0</v>
      </c>
      <c r="I373" s="293">
        <v>1</v>
      </c>
      <c r="J373" s="295">
        <f t="shared" si="16"/>
        <v>0</v>
      </c>
      <c r="K373" s="200">
        <f t="shared" si="17"/>
        <v>0</v>
      </c>
      <c r="L373" s="200">
        <f t="shared" si="18"/>
        <v>0</v>
      </c>
    </row>
    <row r="374" spans="1:12">
      <c r="A374" s="174"/>
      <c r="B374" s="174" t="s">
        <v>307</v>
      </c>
      <c r="C374" s="174" t="s">
        <v>316</v>
      </c>
      <c r="D374" s="174" t="s">
        <v>287</v>
      </c>
      <c r="E374" s="202">
        <v>4.6500000000000004</v>
      </c>
      <c r="F374" s="174"/>
      <c r="G374" s="174">
        <v>2</v>
      </c>
      <c r="H374" s="199">
        <f>VLOOKUP(G374,'Invulblad normen'!$A$24:$C$28,3,FALSE)</f>
        <v>0</v>
      </c>
      <c r="I374" s="293">
        <v>1</v>
      </c>
      <c r="J374" s="295">
        <f t="shared" si="16"/>
        <v>0</v>
      </c>
      <c r="K374" s="200">
        <f t="shared" si="17"/>
        <v>0</v>
      </c>
      <c r="L374" s="200">
        <f t="shared" si="18"/>
        <v>0</v>
      </c>
    </row>
    <row r="375" spans="1:12">
      <c r="A375" s="174"/>
      <c r="B375" s="174" t="s">
        <v>307</v>
      </c>
      <c r="C375" s="174" t="s">
        <v>285</v>
      </c>
      <c r="D375" s="174" t="s">
        <v>287</v>
      </c>
      <c r="E375" s="202">
        <v>4.6500000000000004</v>
      </c>
      <c r="F375" s="174"/>
      <c r="G375" s="174">
        <v>1</v>
      </c>
      <c r="H375" s="199">
        <f>VLOOKUP(G375,'Invulblad normen'!$A$24:$C$28,3,FALSE)</f>
        <v>0</v>
      </c>
      <c r="I375" s="293">
        <v>1</v>
      </c>
      <c r="J375" s="295">
        <f t="shared" si="16"/>
        <v>0</v>
      </c>
      <c r="K375" s="200">
        <f t="shared" si="17"/>
        <v>0</v>
      </c>
      <c r="L375" s="200">
        <f t="shared" si="18"/>
        <v>0</v>
      </c>
    </row>
    <row r="376" spans="1:12">
      <c r="A376" s="174"/>
      <c r="B376" s="174" t="s">
        <v>307</v>
      </c>
      <c r="C376" s="174" t="s">
        <v>285</v>
      </c>
      <c r="D376" s="174" t="s">
        <v>287</v>
      </c>
      <c r="E376" s="202">
        <v>4.6500000000000004</v>
      </c>
      <c r="F376" s="174"/>
      <c r="G376" s="174">
        <v>1</v>
      </c>
      <c r="H376" s="199">
        <f>VLOOKUP(G376,'Invulblad normen'!$A$24:$C$28,3,FALSE)</f>
        <v>0</v>
      </c>
      <c r="I376" s="293">
        <v>1</v>
      </c>
      <c r="J376" s="295">
        <f t="shared" si="16"/>
        <v>0</v>
      </c>
      <c r="K376" s="200">
        <f t="shared" si="17"/>
        <v>0</v>
      </c>
      <c r="L376" s="200">
        <f t="shared" si="18"/>
        <v>0</v>
      </c>
    </row>
    <row r="377" spans="1:12">
      <c r="A377" s="174"/>
      <c r="B377" s="174" t="s">
        <v>307</v>
      </c>
      <c r="C377" s="174" t="s">
        <v>352</v>
      </c>
      <c r="D377" s="174" t="s">
        <v>212</v>
      </c>
      <c r="E377" s="202">
        <v>11.14</v>
      </c>
      <c r="F377" s="174"/>
      <c r="G377" s="174">
        <v>5</v>
      </c>
      <c r="H377" s="199">
        <f>VLOOKUP(G377,'Invulblad normen'!$A$24:$C$28,3,FALSE)</f>
        <v>0</v>
      </c>
      <c r="I377" s="293">
        <v>1</v>
      </c>
      <c r="J377" s="295">
        <f t="shared" si="16"/>
        <v>0</v>
      </c>
      <c r="K377" s="200">
        <f t="shared" si="17"/>
        <v>0</v>
      </c>
      <c r="L377" s="200">
        <f t="shared" si="18"/>
        <v>0</v>
      </c>
    </row>
    <row r="378" spans="1:12">
      <c r="A378" s="174"/>
      <c r="B378" s="174" t="s">
        <v>307</v>
      </c>
      <c r="C378" s="174" t="s">
        <v>353</v>
      </c>
      <c r="D378" s="174" t="s">
        <v>212</v>
      </c>
      <c r="E378" s="202">
        <v>11.14</v>
      </c>
      <c r="F378" s="174"/>
      <c r="G378" s="174">
        <v>5</v>
      </c>
      <c r="H378" s="199">
        <f>VLOOKUP(G378,'Invulblad normen'!$A$24:$C$28,3,FALSE)</f>
        <v>0</v>
      </c>
      <c r="I378" s="293">
        <v>1</v>
      </c>
      <c r="J378" s="295">
        <f t="shared" si="16"/>
        <v>0</v>
      </c>
      <c r="K378" s="200">
        <f t="shared" si="17"/>
        <v>0</v>
      </c>
      <c r="L378" s="200">
        <f t="shared" si="18"/>
        <v>0</v>
      </c>
    </row>
    <row r="379" spans="1:12">
      <c r="A379" s="174"/>
      <c r="B379" s="174" t="s">
        <v>307</v>
      </c>
      <c r="C379" s="174" t="s">
        <v>286</v>
      </c>
      <c r="D379" s="174" t="s">
        <v>287</v>
      </c>
      <c r="E379" s="202">
        <v>107.7</v>
      </c>
      <c r="F379" s="174"/>
      <c r="G379" s="174">
        <v>1</v>
      </c>
      <c r="H379" s="199">
        <f>VLOOKUP(G379,'Invulblad normen'!$A$24:$C$28,3,FALSE)</f>
        <v>0</v>
      </c>
      <c r="I379" s="293">
        <v>1</v>
      </c>
      <c r="J379" s="295">
        <f t="shared" si="16"/>
        <v>0</v>
      </c>
      <c r="K379" s="200">
        <f t="shared" si="17"/>
        <v>0</v>
      </c>
      <c r="L379" s="200">
        <f t="shared" si="18"/>
        <v>0</v>
      </c>
    </row>
    <row r="380" spans="1:12">
      <c r="A380" s="174"/>
      <c r="B380" s="174" t="s">
        <v>307</v>
      </c>
      <c r="C380" s="174" t="s">
        <v>203</v>
      </c>
      <c r="D380" s="174" t="s">
        <v>287</v>
      </c>
      <c r="E380" s="202">
        <v>37.14</v>
      </c>
      <c r="F380" s="174"/>
      <c r="G380" s="174">
        <v>3</v>
      </c>
      <c r="H380" s="199">
        <f>VLOOKUP(G380,'Invulblad normen'!$A$24:$C$28,3,FALSE)</f>
        <v>0</v>
      </c>
      <c r="I380" s="293">
        <v>1</v>
      </c>
      <c r="J380" s="295">
        <f t="shared" si="16"/>
        <v>0</v>
      </c>
      <c r="K380" s="200">
        <f t="shared" si="17"/>
        <v>0</v>
      </c>
      <c r="L380" s="200">
        <f t="shared" si="18"/>
        <v>0</v>
      </c>
    </row>
    <row r="381" spans="1:12">
      <c r="A381" s="174"/>
      <c r="B381" s="174" t="s">
        <v>307</v>
      </c>
      <c r="C381" s="174" t="s">
        <v>205</v>
      </c>
      <c r="D381" s="174" t="s">
        <v>287</v>
      </c>
      <c r="E381" s="202">
        <v>11.15</v>
      </c>
      <c r="F381" s="174"/>
      <c r="G381" s="174">
        <v>2</v>
      </c>
      <c r="H381" s="199">
        <f>VLOOKUP(G381,'Invulblad normen'!$A$24:$C$28,3,FALSE)</f>
        <v>0</v>
      </c>
      <c r="I381" s="293">
        <v>1</v>
      </c>
      <c r="J381" s="295">
        <f t="shared" si="16"/>
        <v>0</v>
      </c>
      <c r="K381" s="200">
        <f t="shared" si="17"/>
        <v>0</v>
      </c>
      <c r="L381" s="200">
        <f t="shared" si="18"/>
        <v>0</v>
      </c>
    </row>
    <row r="382" spans="1:12">
      <c r="A382" s="174"/>
      <c r="B382" s="174" t="s">
        <v>307</v>
      </c>
      <c r="C382" s="174" t="s">
        <v>205</v>
      </c>
      <c r="D382" s="174" t="s">
        <v>287</v>
      </c>
      <c r="E382" s="202">
        <v>11.15</v>
      </c>
      <c r="F382" s="174"/>
      <c r="G382" s="174">
        <v>2</v>
      </c>
      <c r="H382" s="199">
        <f>VLOOKUP(G382,'Invulblad normen'!$A$24:$C$28,3,FALSE)</f>
        <v>0</v>
      </c>
      <c r="I382" s="293">
        <v>1</v>
      </c>
      <c r="J382" s="295">
        <f t="shared" si="16"/>
        <v>0</v>
      </c>
      <c r="K382" s="200">
        <f t="shared" si="17"/>
        <v>0</v>
      </c>
      <c r="L382" s="200">
        <f t="shared" si="18"/>
        <v>0</v>
      </c>
    </row>
    <row r="383" spans="1:12">
      <c r="A383" s="174"/>
      <c r="B383" s="174" t="s">
        <v>307</v>
      </c>
      <c r="C383" s="174" t="s">
        <v>205</v>
      </c>
      <c r="D383" s="174" t="s">
        <v>287</v>
      </c>
      <c r="E383" s="202">
        <v>11.15</v>
      </c>
      <c r="F383" s="174"/>
      <c r="G383" s="174">
        <v>2</v>
      </c>
      <c r="H383" s="199">
        <f>VLOOKUP(G383,'Invulblad normen'!$A$24:$C$28,3,FALSE)</f>
        <v>0</v>
      </c>
      <c r="I383" s="293">
        <v>1</v>
      </c>
      <c r="J383" s="295">
        <f t="shared" si="16"/>
        <v>0</v>
      </c>
      <c r="K383" s="200">
        <f t="shared" si="17"/>
        <v>0</v>
      </c>
      <c r="L383" s="200">
        <f t="shared" si="18"/>
        <v>0</v>
      </c>
    </row>
    <row r="384" spans="1:12">
      <c r="A384" s="174"/>
      <c r="B384" s="174" t="s">
        <v>307</v>
      </c>
      <c r="C384" s="174" t="s">
        <v>205</v>
      </c>
      <c r="D384" s="174" t="s">
        <v>287</v>
      </c>
      <c r="E384" s="202">
        <v>11.15</v>
      </c>
      <c r="F384" s="174"/>
      <c r="G384" s="174">
        <v>2</v>
      </c>
      <c r="H384" s="199">
        <f>VLOOKUP(G384,'Invulblad normen'!$A$24:$C$28,3,FALSE)</f>
        <v>0</v>
      </c>
      <c r="I384" s="293">
        <v>1</v>
      </c>
      <c r="J384" s="295">
        <f t="shared" si="16"/>
        <v>0</v>
      </c>
      <c r="K384" s="200">
        <f t="shared" si="17"/>
        <v>0</v>
      </c>
      <c r="L384" s="200">
        <f t="shared" si="18"/>
        <v>0</v>
      </c>
    </row>
    <row r="385" spans="1:12">
      <c r="A385" s="174"/>
      <c r="B385" s="174" t="s">
        <v>307</v>
      </c>
      <c r="C385" s="174" t="s">
        <v>205</v>
      </c>
      <c r="D385" s="174" t="s">
        <v>287</v>
      </c>
      <c r="E385" s="202">
        <v>11.15</v>
      </c>
      <c r="F385" s="174"/>
      <c r="G385" s="174">
        <v>2</v>
      </c>
      <c r="H385" s="199">
        <f>VLOOKUP(G385,'Invulblad normen'!$A$24:$C$28,3,FALSE)</f>
        <v>0</v>
      </c>
      <c r="I385" s="293">
        <v>1</v>
      </c>
      <c r="J385" s="295">
        <f t="shared" si="16"/>
        <v>0</v>
      </c>
      <c r="K385" s="200">
        <f t="shared" si="17"/>
        <v>0</v>
      </c>
      <c r="L385" s="200">
        <f t="shared" si="18"/>
        <v>0</v>
      </c>
    </row>
    <row r="386" spans="1:12">
      <c r="A386" s="174"/>
      <c r="B386" s="174" t="s">
        <v>307</v>
      </c>
      <c r="C386" s="174" t="s">
        <v>286</v>
      </c>
      <c r="D386" s="174" t="s">
        <v>287</v>
      </c>
      <c r="E386" s="202">
        <v>37.14</v>
      </c>
      <c r="F386" s="174"/>
      <c r="G386" s="174">
        <v>1</v>
      </c>
      <c r="H386" s="199">
        <f>VLOOKUP(G386,'Invulblad normen'!$A$24:$C$28,3,FALSE)</f>
        <v>0</v>
      </c>
      <c r="I386" s="293">
        <v>1</v>
      </c>
      <c r="J386" s="295">
        <f t="shared" si="16"/>
        <v>0</v>
      </c>
      <c r="K386" s="200">
        <f t="shared" si="17"/>
        <v>0</v>
      </c>
      <c r="L386" s="200">
        <f t="shared" si="18"/>
        <v>0</v>
      </c>
    </row>
    <row r="387" spans="1:12">
      <c r="A387" s="174"/>
      <c r="B387" s="174" t="s">
        <v>307</v>
      </c>
      <c r="C387" s="174" t="s">
        <v>316</v>
      </c>
      <c r="D387" s="174" t="s">
        <v>287</v>
      </c>
      <c r="E387" s="202">
        <v>65</v>
      </c>
      <c r="F387" s="174"/>
      <c r="G387" s="174">
        <v>2</v>
      </c>
      <c r="H387" s="199">
        <f>VLOOKUP(G387,'Invulblad normen'!$A$24:$C$28,3,FALSE)</f>
        <v>0</v>
      </c>
      <c r="I387" s="293">
        <v>1</v>
      </c>
      <c r="J387" s="295">
        <f t="shared" si="16"/>
        <v>0</v>
      </c>
      <c r="K387" s="200">
        <f t="shared" si="17"/>
        <v>0</v>
      </c>
      <c r="L387" s="200">
        <f t="shared" si="18"/>
        <v>0</v>
      </c>
    </row>
    <row r="388" spans="1:12">
      <c r="A388" s="174"/>
      <c r="B388" s="174" t="s">
        <v>307</v>
      </c>
      <c r="C388" s="174" t="s">
        <v>316</v>
      </c>
      <c r="D388" s="174" t="s">
        <v>287</v>
      </c>
      <c r="E388" s="202">
        <v>39</v>
      </c>
      <c r="F388" s="174"/>
      <c r="G388" s="174">
        <v>2</v>
      </c>
      <c r="H388" s="199">
        <f>VLOOKUP(G388,'Invulblad normen'!$A$24:$C$28,3,FALSE)</f>
        <v>0</v>
      </c>
      <c r="I388" s="293">
        <v>1</v>
      </c>
      <c r="J388" s="295">
        <f t="shared" si="16"/>
        <v>0</v>
      </c>
      <c r="K388" s="200">
        <f t="shared" si="17"/>
        <v>0</v>
      </c>
      <c r="L388" s="200">
        <f t="shared" si="18"/>
        <v>0</v>
      </c>
    </row>
    <row r="389" spans="1:12">
      <c r="A389" s="174"/>
      <c r="B389" s="174" t="s">
        <v>307</v>
      </c>
      <c r="C389" s="174" t="s">
        <v>316</v>
      </c>
      <c r="D389" s="174" t="s">
        <v>287</v>
      </c>
      <c r="E389" s="202">
        <v>48.58</v>
      </c>
      <c r="F389" s="174"/>
      <c r="G389" s="174">
        <v>2</v>
      </c>
      <c r="H389" s="199">
        <f>VLOOKUP(G389,'Invulblad normen'!$A$24:$C$28,3,FALSE)</f>
        <v>0</v>
      </c>
      <c r="I389" s="293">
        <v>1</v>
      </c>
      <c r="J389" s="295">
        <f t="shared" si="16"/>
        <v>0</v>
      </c>
      <c r="K389" s="200">
        <f t="shared" si="17"/>
        <v>0</v>
      </c>
      <c r="L389" s="200">
        <f t="shared" si="18"/>
        <v>0</v>
      </c>
    </row>
    <row r="390" spans="1:12">
      <c r="A390" s="174"/>
      <c r="B390" s="174" t="s">
        <v>307</v>
      </c>
      <c r="C390" s="174" t="s">
        <v>285</v>
      </c>
      <c r="D390" s="174" t="s">
        <v>287</v>
      </c>
      <c r="E390" s="202">
        <v>7.42</v>
      </c>
      <c r="F390" s="174"/>
      <c r="G390" s="174">
        <v>1</v>
      </c>
      <c r="H390" s="199">
        <f>VLOOKUP(G390,'Invulblad normen'!$A$24:$C$28,3,FALSE)</f>
        <v>0</v>
      </c>
      <c r="I390" s="293">
        <v>1</v>
      </c>
      <c r="J390" s="295">
        <f t="shared" si="16"/>
        <v>0</v>
      </c>
      <c r="K390" s="200">
        <f t="shared" si="17"/>
        <v>0</v>
      </c>
      <c r="L390" s="200">
        <f t="shared" si="18"/>
        <v>0</v>
      </c>
    </row>
    <row r="391" spans="1:12">
      <c r="A391" s="174"/>
      <c r="B391" s="174" t="s">
        <v>307</v>
      </c>
      <c r="C391" s="174" t="s">
        <v>286</v>
      </c>
      <c r="D391" s="174" t="s">
        <v>287</v>
      </c>
      <c r="E391" s="202">
        <v>304.25</v>
      </c>
      <c r="F391" s="174"/>
      <c r="G391" s="174">
        <v>1</v>
      </c>
      <c r="H391" s="199">
        <f>VLOOKUP(G391,'Invulblad normen'!$A$24:$C$28,3,FALSE)</f>
        <v>0</v>
      </c>
      <c r="I391" s="293">
        <v>1</v>
      </c>
      <c r="J391" s="295">
        <f t="shared" si="16"/>
        <v>0</v>
      </c>
      <c r="K391" s="200">
        <f t="shared" si="17"/>
        <v>0</v>
      </c>
      <c r="L391" s="200">
        <f t="shared" si="18"/>
        <v>0</v>
      </c>
    </row>
    <row r="392" spans="1:12">
      <c r="A392" s="197" t="s">
        <v>359</v>
      </c>
      <c r="B392" s="174" t="s">
        <v>315</v>
      </c>
      <c r="C392" s="174" t="s">
        <v>293</v>
      </c>
      <c r="D392" s="174" t="s">
        <v>287</v>
      </c>
      <c r="E392" s="202">
        <v>4.8</v>
      </c>
      <c r="F392" s="174" t="s">
        <v>288</v>
      </c>
      <c r="G392" s="174">
        <v>3</v>
      </c>
      <c r="H392" s="206">
        <f>VLOOKUP(G392,'Invulblad normen'!$A$16:$C$20,3,FALSE)</f>
        <v>0</v>
      </c>
      <c r="I392" s="293">
        <v>1</v>
      </c>
      <c r="J392" s="295">
        <f t="shared" si="16"/>
        <v>0</v>
      </c>
      <c r="K392" s="200">
        <f t="shared" si="17"/>
        <v>0</v>
      </c>
      <c r="L392" s="207">
        <f>K392/156</f>
        <v>0</v>
      </c>
    </row>
    <row r="393" spans="1:12">
      <c r="A393" s="174"/>
      <c r="B393" s="174" t="s">
        <v>315</v>
      </c>
      <c r="C393" s="174" t="s">
        <v>285</v>
      </c>
      <c r="D393" s="174" t="s">
        <v>287</v>
      </c>
      <c r="E393" s="202">
        <v>28</v>
      </c>
      <c r="F393" s="174" t="s">
        <v>289</v>
      </c>
      <c r="G393" s="174">
        <v>1</v>
      </c>
      <c r="H393" s="199">
        <f>VLOOKUP(G393,'Invulblad normen'!$A$16:$C$20,3,FALSE)</f>
        <v>0</v>
      </c>
      <c r="I393" s="293">
        <v>1</v>
      </c>
      <c r="J393" s="295">
        <f t="shared" ref="J393:J434" si="19">H393*I393</f>
        <v>0</v>
      </c>
      <c r="K393" s="200">
        <f t="shared" ref="K393:K434" si="20">J393*E393</f>
        <v>0</v>
      </c>
      <c r="L393" s="207">
        <f t="shared" ref="L393:L434" si="21">K393/156</f>
        <v>0</v>
      </c>
    </row>
    <row r="394" spans="1:12">
      <c r="A394" s="174"/>
      <c r="B394" s="174" t="s">
        <v>315</v>
      </c>
      <c r="C394" s="174" t="s">
        <v>401</v>
      </c>
      <c r="D394" s="174" t="s">
        <v>287</v>
      </c>
      <c r="E394" s="202">
        <v>0</v>
      </c>
      <c r="F394" s="174" t="s">
        <v>288</v>
      </c>
      <c r="G394" s="174" t="s">
        <v>366</v>
      </c>
      <c r="H394" s="199">
        <v>0</v>
      </c>
      <c r="I394" s="294"/>
      <c r="J394" s="295">
        <f t="shared" si="19"/>
        <v>0</v>
      </c>
      <c r="K394" s="200">
        <f t="shared" si="20"/>
        <v>0</v>
      </c>
      <c r="L394" s="207">
        <f t="shared" si="21"/>
        <v>0</v>
      </c>
    </row>
    <row r="395" spans="1:12">
      <c r="A395" s="174"/>
      <c r="B395" s="174" t="s">
        <v>315</v>
      </c>
      <c r="C395" s="174" t="s">
        <v>284</v>
      </c>
      <c r="D395" s="174" t="s">
        <v>212</v>
      </c>
      <c r="E395" s="202">
        <v>2.4</v>
      </c>
      <c r="F395" s="174" t="s">
        <v>288</v>
      </c>
      <c r="G395" s="174">
        <v>4</v>
      </c>
      <c r="H395" s="199">
        <f>VLOOKUP(G395,'Invulblad normen'!$A$16:$C$20,3,FALSE)</f>
        <v>0</v>
      </c>
      <c r="I395" s="293">
        <v>1</v>
      </c>
      <c r="J395" s="295">
        <f t="shared" si="19"/>
        <v>0</v>
      </c>
      <c r="K395" s="200">
        <f t="shared" si="20"/>
        <v>0</v>
      </c>
      <c r="L395" s="207">
        <f t="shared" si="21"/>
        <v>0</v>
      </c>
    </row>
    <row r="396" spans="1:12">
      <c r="A396" s="174"/>
      <c r="B396" s="174" t="s">
        <v>315</v>
      </c>
      <c r="C396" s="174" t="s">
        <v>203</v>
      </c>
      <c r="D396" s="174" t="s">
        <v>287</v>
      </c>
      <c r="E396" s="202">
        <v>24</v>
      </c>
      <c r="F396" s="174" t="s">
        <v>288</v>
      </c>
      <c r="G396" s="174">
        <v>3</v>
      </c>
      <c r="H396" s="199">
        <f>VLOOKUP(G396,'Invulblad normen'!$A$16:$C$20,3,FALSE)</f>
        <v>0</v>
      </c>
      <c r="I396" s="293">
        <v>1</v>
      </c>
      <c r="J396" s="295">
        <f t="shared" si="19"/>
        <v>0</v>
      </c>
      <c r="K396" s="200">
        <f t="shared" si="20"/>
        <v>0</v>
      </c>
      <c r="L396" s="207">
        <f t="shared" si="21"/>
        <v>0</v>
      </c>
    </row>
    <row r="397" spans="1:12">
      <c r="A397" s="174"/>
      <c r="B397" s="174" t="s">
        <v>315</v>
      </c>
      <c r="C397" s="174" t="s">
        <v>204</v>
      </c>
      <c r="D397" s="174" t="s">
        <v>287</v>
      </c>
      <c r="E397" s="202">
        <v>52</v>
      </c>
      <c r="F397" s="174" t="s">
        <v>289</v>
      </c>
      <c r="G397" s="174">
        <v>2</v>
      </c>
      <c r="H397" s="199">
        <f>VLOOKUP(G397,'Invulblad normen'!$A$16:$C$20,3,FALSE)</f>
        <v>0</v>
      </c>
      <c r="I397" s="293">
        <v>1</v>
      </c>
      <c r="J397" s="295">
        <f t="shared" si="19"/>
        <v>0</v>
      </c>
      <c r="K397" s="200">
        <f t="shared" si="20"/>
        <v>0</v>
      </c>
      <c r="L397" s="207">
        <f t="shared" si="21"/>
        <v>0</v>
      </c>
    </row>
    <row r="398" spans="1:12">
      <c r="A398" s="174"/>
      <c r="B398" s="174" t="s">
        <v>315</v>
      </c>
      <c r="C398" s="174" t="s">
        <v>285</v>
      </c>
      <c r="D398" s="174" t="s">
        <v>287</v>
      </c>
      <c r="E398" s="202">
        <v>22</v>
      </c>
      <c r="F398" s="174" t="s">
        <v>289</v>
      </c>
      <c r="G398" s="174">
        <v>1</v>
      </c>
      <c r="H398" s="199">
        <f>VLOOKUP(G398,'Invulblad normen'!$A$16:$C$20,3,FALSE)</f>
        <v>0</v>
      </c>
      <c r="I398" s="293">
        <v>1</v>
      </c>
      <c r="J398" s="295">
        <f t="shared" si="19"/>
        <v>0</v>
      </c>
      <c r="K398" s="200">
        <f t="shared" si="20"/>
        <v>0</v>
      </c>
      <c r="L398" s="207">
        <f t="shared" si="21"/>
        <v>0</v>
      </c>
    </row>
    <row r="399" spans="1:12">
      <c r="A399" s="174"/>
      <c r="B399" s="174" t="s">
        <v>315</v>
      </c>
      <c r="C399" s="174" t="s">
        <v>285</v>
      </c>
      <c r="D399" s="174" t="s">
        <v>287</v>
      </c>
      <c r="E399" s="202">
        <v>22</v>
      </c>
      <c r="F399" s="174" t="s">
        <v>289</v>
      </c>
      <c r="G399" s="174">
        <v>1</v>
      </c>
      <c r="H399" s="199">
        <f>VLOOKUP(G399,'Invulblad normen'!$A$16:$C$20,3,FALSE)</f>
        <v>0</v>
      </c>
      <c r="I399" s="293">
        <v>1</v>
      </c>
      <c r="J399" s="295">
        <f t="shared" si="19"/>
        <v>0</v>
      </c>
      <c r="K399" s="200">
        <f t="shared" si="20"/>
        <v>0</v>
      </c>
      <c r="L399" s="207">
        <f t="shared" si="21"/>
        <v>0</v>
      </c>
    </row>
    <row r="400" spans="1:12">
      <c r="A400" s="174"/>
      <c r="B400" s="174" t="s">
        <v>315</v>
      </c>
      <c r="C400" s="174" t="s">
        <v>285</v>
      </c>
      <c r="D400" s="174" t="s">
        <v>287</v>
      </c>
      <c r="E400" s="202">
        <v>14</v>
      </c>
      <c r="F400" s="174" t="s">
        <v>289</v>
      </c>
      <c r="G400" s="174">
        <v>1</v>
      </c>
      <c r="H400" s="199">
        <f>VLOOKUP(G400,'Invulblad normen'!$A$16:$C$20,3,FALSE)</f>
        <v>0</v>
      </c>
      <c r="I400" s="293">
        <v>1</v>
      </c>
      <c r="J400" s="295">
        <f t="shared" si="19"/>
        <v>0</v>
      </c>
      <c r="K400" s="200">
        <f t="shared" si="20"/>
        <v>0</v>
      </c>
      <c r="L400" s="207">
        <f t="shared" si="21"/>
        <v>0</v>
      </c>
    </row>
    <row r="401" spans="1:12">
      <c r="A401" s="174"/>
      <c r="B401" s="174" t="s">
        <v>315</v>
      </c>
      <c r="C401" s="174" t="s">
        <v>294</v>
      </c>
      <c r="D401" s="174" t="s">
        <v>212</v>
      </c>
      <c r="E401" s="202">
        <v>20</v>
      </c>
      <c r="F401" s="174" t="s">
        <v>299</v>
      </c>
      <c r="G401" s="174">
        <v>5</v>
      </c>
      <c r="H401" s="199">
        <f>VLOOKUP(G401,'Invulblad normen'!$A$16:$C$20,3,FALSE)</f>
        <v>0</v>
      </c>
      <c r="I401" s="293">
        <v>1</v>
      </c>
      <c r="J401" s="295">
        <f t="shared" si="19"/>
        <v>0</v>
      </c>
      <c r="K401" s="200">
        <f t="shared" si="20"/>
        <v>0</v>
      </c>
      <c r="L401" s="207">
        <f t="shared" si="21"/>
        <v>0</v>
      </c>
    </row>
    <row r="402" spans="1:12">
      <c r="A402" s="174"/>
      <c r="B402" s="174" t="s">
        <v>315</v>
      </c>
      <c r="C402" s="174" t="s">
        <v>397</v>
      </c>
      <c r="D402" s="174" t="s">
        <v>287</v>
      </c>
      <c r="E402" s="202">
        <v>208</v>
      </c>
      <c r="F402" s="174" t="s">
        <v>289</v>
      </c>
      <c r="G402" s="174">
        <v>2</v>
      </c>
      <c r="H402" s="199">
        <f>VLOOKUP(G402,'Invulblad normen'!$A$16:$C$20,3,FALSE)</f>
        <v>0</v>
      </c>
      <c r="I402" s="293">
        <v>1</v>
      </c>
      <c r="J402" s="295">
        <f t="shared" si="19"/>
        <v>0</v>
      </c>
      <c r="K402" s="200">
        <f t="shared" si="20"/>
        <v>0</v>
      </c>
      <c r="L402" s="207">
        <f t="shared" si="21"/>
        <v>0</v>
      </c>
    </row>
    <row r="403" spans="1:12">
      <c r="A403" s="174"/>
      <c r="B403" s="174" t="s">
        <v>315</v>
      </c>
      <c r="C403" s="174" t="s">
        <v>285</v>
      </c>
      <c r="D403" s="174" t="s">
        <v>287</v>
      </c>
      <c r="E403" s="202">
        <v>24</v>
      </c>
      <c r="F403" s="174" t="s">
        <v>289</v>
      </c>
      <c r="G403" s="174">
        <v>1</v>
      </c>
      <c r="H403" s="199">
        <f>VLOOKUP(G403,'Invulblad normen'!$A$16:$C$20,3,FALSE)</f>
        <v>0</v>
      </c>
      <c r="I403" s="293">
        <v>1</v>
      </c>
      <c r="J403" s="295">
        <f t="shared" si="19"/>
        <v>0</v>
      </c>
      <c r="K403" s="200">
        <f t="shared" si="20"/>
        <v>0</v>
      </c>
      <c r="L403" s="207">
        <f t="shared" si="21"/>
        <v>0</v>
      </c>
    </row>
    <row r="404" spans="1:12">
      <c r="A404" s="174"/>
      <c r="B404" s="174" t="s">
        <v>315</v>
      </c>
      <c r="C404" s="174" t="s">
        <v>360</v>
      </c>
      <c r="D404" s="174" t="s">
        <v>287</v>
      </c>
      <c r="E404" s="202">
        <v>36</v>
      </c>
      <c r="F404" s="174" t="s">
        <v>288</v>
      </c>
      <c r="G404" s="174">
        <v>4</v>
      </c>
      <c r="H404" s="199">
        <f>VLOOKUP(G404,'Invulblad normen'!$A$16:$C$20,3,FALSE)</f>
        <v>0</v>
      </c>
      <c r="I404" s="293">
        <v>1</v>
      </c>
      <c r="J404" s="295">
        <f t="shared" si="19"/>
        <v>0</v>
      </c>
      <c r="K404" s="200">
        <f t="shared" si="20"/>
        <v>0</v>
      </c>
      <c r="L404" s="207">
        <f t="shared" si="21"/>
        <v>0</v>
      </c>
    </row>
    <row r="405" spans="1:12">
      <c r="A405" s="174"/>
      <c r="B405" s="174" t="s">
        <v>315</v>
      </c>
      <c r="C405" s="174" t="s">
        <v>294</v>
      </c>
      <c r="D405" s="174" t="s">
        <v>212</v>
      </c>
      <c r="E405" s="202">
        <v>8</v>
      </c>
      <c r="F405" s="174" t="s">
        <v>299</v>
      </c>
      <c r="G405" s="174">
        <v>5</v>
      </c>
      <c r="H405" s="199">
        <f>VLOOKUP(G405,'Invulblad normen'!$A$16:$C$20,3,FALSE)</f>
        <v>0</v>
      </c>
      <c r="I405" s="293">
        <v>1</v>
      </c>
      <c r="J405" s="295">
        <f t="shared" si="19"/>
        <v>0</v>
      </c>
      <c r="K405" s="200">
        <f t="shared" si="20"/>
        <v>0</v>
      </c>
      <c r="L405" s="207">
        <f t="shared" si="21"/>
        <v>0</v>
      </c>
    </row>
    <row r="406" spans="1:12">
      <c r="A406" s="174"/>
      <c r="B406" s="174" t="s">
        <v>315</v>
      </c>
      <c r="C406" s="174" t="s">
        <v>347</v>
      </c>
      <c r="D406" s="174" t="s">
        <v>212</v>
      </c>
      <c r="E406" s="202">
        <v>12</v>
      </c>
      <c r="F406" s="174" t="s">
        <v>288</v>
      </c>
      <c r="G406" s="174">
        <v>4</v>
      </c>
      <c r="H406" s="199">
        <f>VLOOKUP(G406,'Invulblad normen'!$A$16:$C$20,3,FALSE)</f>
        <v>0</v>
      </c>
      <c r="I406" s="293">
        <v>1</v>
      </c>
      <c r="J406" s="295">
        <f t="shared" si="19"/>
        <v>0</v>
      </c>
      <c r="K406" s="200">
        <f t="shared" si="20"/>
        <v>0</v>
      </c>
      <c r="L406" s="207">
        <f t="shared" si="21"/>
        <v>0</v>
      </c>
    </row>
    <row r="407" spans="1:12">
      <c r="A407" s="174"/>
      <c r="B407" s="174" t="s">
        <v>315</v>
      </c>
      <c r="C407" s="174" t="s">
        <v>324</v>
      </c>
      <c r="D407" s="174" t="s">
        <v>287</v>
      </c>
      <c r="E407" s="202">
        <v>12</v>
      </c>
      <c r="F407" s="174" t="s">
        <v>289</v>
      </c>
      <c r="G407" s="174">
        <v>1</v>
      </c>
      <c r="H407" s="199">
        <f>VLOOKUP(G407,'Invulblad normen'!$A$16:$C$20,3,FALSE)</f>
        <v>0</v>
      </c>
      <c r="I407" s="293">
        <v>1</v>
      </c>
      <c r="J407" s="295">
        <f t="shared" si="19"/>
        <v>0</v>
      </c>
      <c r="K407" s="200">
        <f t="shared" si="20"/>
        <v>0</v>
      </c>
      <c r="L407" s="207">
        <f t="shared" si="21"/>
        <v>0</v>
      </c>
    </row>
    <row r="408" spans="1:12">
      <c r="A408" s="174"/>
      <c r="B408" s="174" t="s">
        <v>315</v>
      </c>
      <c r="C408" s="174" t="s">
        <v>324</v>
      </c>
      <c r="D408" s="174" t="s">
        <v>287</v>
      </c>
      <c r="E408" s="202">
        <v>14</v>
      </c>
      <c r="F408" s="174" t="s">
        <v>289</v>
      </c>
      <c r="G408" s="174">
        <v>1</v>
      </c>
      <c r="H408" s="199">
        <f>VLOOKUP(G408,'Invulblad normen'!$A$16:$C$20,3,FALSE)</f>
        <v>0</v>
      </c>
      <c r="I408" s="293">
        <v>1</v>
      </c>
      <c r="J408" s="295">
        <f t="shared" si="19"/>
        <v>0</v>
      </c>
      <c r="K408" s="200">
        <f t="shared" si="20"/>
        <v>0</v>
      </c>
      <c r="L408" s="207">
        <f t="shared" si="21"/>
        <v>0</v>
      </c>
    </row>
    <row r="409" spans="1:12">
      <c r="A409" s="174"/>
      <c r="B409" s="174" t="s">
        <v>315</v>
      </c>
      <c r="C409" s="174" t="s">
        <v>295</v>
      </c>
      <c r="D409" s="174" t="s">
        <v>287</v>
      </c>
      <c r="E409" s="202">
        <v>24</v>
      </c>
      <c r="F409" s="174" t="s">
        <v>288</v>
      </c>
      <c r="G409" s="174">
        <v>3</v>
      </c>
      <c r="H409" s="199">
        <f>VLOOKUP(G409,'Invulblad normen'!$A$16:$C$20,3,FALSE)</f>
        <v>0</v>
      </c>
      <c r="I409" s="293">
        <v>1</v>
      </c>
      <c r="J409" s="295">
        <f t="shared" si="19"/>
        <v>0</v>
      </c>
      <c r="K409" s="200">
        <f t="shared" si="20"/>
        <v>0</v>
      </c>
      <c r="L409" s="207">
        <f t="shared" si="21"/>
        <v>0</v>
      </c>
    </row>
    <row r="410" spans="1:12">
      <c r="A410" s="174"/>
      <c r="B410" s="174" t="s">
        <v>315</v>
      </c>
      <c r="C410" s="174" t="s">
        <v>285</v>
      </c>
      <c r="D410" s="174" t="s">
        <v>287</v>
      </c>
      <c r="E410" s="202">
        <v>12</v>
      </c>
      <c r="F410" s="174" t="s">
        <v>289</v>
      </c>
      <c r="G410" s="174">
        <v>1</v>
      </c>
      <c r="H410" s="199">
        <f>VLOOKUP(G410,'Invulblad normen'!$A$16:$C$20,3,FALSE)</f>
        <v>0</v>
      </c>
      <c r="I410" s="293">
        <v>1</v>
      </c>
      <c r="J410" s="295">
        <f t="shared" si="19"/>
        <v>0</v>
      </c>
      <c r="K410" s="200">
        <f t="shared" si="20"/>
        <v>0</v>
      </c>
      <c r="L410" s="207">
        <f t="shared" si="21"/>
        <v>0</v>
      </c>
    </row>
    <row r="411" spans="1:12">
      <c r="A411" s="174"/>
      <c r="B411" s="174" t="s">
        <v>315</v>
      </c>
      <c r="C411" s="174" t="s">
        <v>285</v>
      </c>
      <c r="D411" s="174" t="s">
        <v>287</v>
      </c>
      <c r="E411" s="202">
        <v>20</v>
      </c>
      <c r="F411" s="174" t="s">
        <v>289</v>
      </c>
      <c r="G411" s="174">
        <v>1</v>
      </c>
      <c r="H411" s="199">
        <f>VLOOKUP(G411,'Invulblad normen'!$A$16:$C$20,3,FALSE)</f>
        <v>0</v>
      </c>
      <c r="I411" s="293">
        <v>1</v>
      </c>
      <c r="J411" s="295">
        <f t="shared" si="19"/>
        <v>0</v>
      </c>
      <c r="K411" s="200">
        <f t="shared" si="20"/>
        <v>0</v>
      </c>
      <c r="L411" s="207">
        <f t="shared" si="21"/>
        <v>0</v>
      </c>
    </row>
    <row r="412" spans="1:12">
      <c r="A412" s="174"/>
      <c r="B412" s="174" t="s">
        <v>315</v>
      </c>
      <c r="C412" s="174" t="s">
        <v>285</v>
      </c>
      <c r="D412" s="174" t="s">
        <v>287</v>
      </c>
      <c r="E412" s="202">
        <v>28</v>
      </c>
      <c r="F412" s="174" t="s">
        <v>289</v>
      </c>
      <c r="G412" s="174">
        <v>1</v>
      </c>
      <c r="H412" s="199">
        <f>VLOOKUP(G412,'Invulblad normen'!$A$16:$C$20,3,FALSE)</f>
        <v>0</v>
      </c>
      <c r="I412" s="293">
        <v>1</v>
      </c>
      <c r="J412" s="295">
        <f t="shared" si="19"/>
        <v>0</v>
      </c>
      <c r="K412" s="200">
        <f t="shared" si="20"/>
        <v>0</v>
      </c>
      <c r="L412" s="207">
        <f t="shared" si="21"/>
        <v>0</v>
      </c>
    </row>
    <row r="413" spans="1:12">
      <c r="A413" s="174"/>
      <c r="B413" s="174" t="s">
        <v>315</v>
      </c>
      <c r="C413" s="174" t="s">
        <v>205</v>
      </c>
      <c r="D413" s="174" t="s">
        <v>287</v>
      </c>
      <c r="E413" s="202">
        <v>6</v>
      </c>
      <c r="F413" s="174" t="s">
        <v>289</v>
      </c>
      <c r="G413" s="174">
        <v>2</v>
      </c>
      <c r="H413" s="199">
        <f>VLOOKUP(G413,'Invulblad normen'!$A$16:$C$20,3,FALSE)</f>
        <v>0</v>
      </c>
      <c r="I413" s="293">
        <v>1</v>
      </c>
      <c r="J413" s="295">
        <f t="shared" si="19"/>
        <v>0</v>
      </c>
      <c r="K413" s="200">
        <f t="shared" si="20"/>
        <v>0</v>
      </c>
      <c r="L413" s="207">
        <f t="shared" si="21"/>
        <v>0</v>
      </c>
    </row>
    <row r="414" spans="1:12">
      <c r="A414" s="174"/>
      <c r="B414" s="174" t="s">
        <v>315</v>
      </c>
      <c r="C414" s="174" t="s">
        <v>285</v>
      </c>
      <c r="D414" s="174" t="s">
        <v>287</v>
      </c>
      <c r="E414" s="202">
        <v>6.4</v>
      </c>
      <c r="F414" s="174" t="s">
        <v>289</v>
      </c>
      <c r="G414" s="174">
        <v>1</v>
      </c>
      <c r="H414" s="199">
        <f>VLOOKUP(G414,'Invulblad normen'!$A$16:$C$20,3,FALSE)</f>
        <v>0</v>
      </c>
      <c r="I414" s="293">
        <v>1</v>
      </c>
      <c r="J414" s="295">
        <f t="shared" si="19"/>
        <v>0</v>
      </c>
      <c r="K414" s="200">
        <f t="shared" si="20"/>
        <v>0</v>
      </c>
      <c r="L414" s="207">
        <f t="shared" si="21"/>
        <v>0</v>
      </c>
    </row>
    <row r="415" spans="1:12">
      <c r="A415" s="174"/>
      <c r="B415" s="174" t="s">
        <v>315</v>
      </c>
      <c r="C415" s="174" t="s">
        <v>203</v>
      </c>
      <c r="D415" s="174" t="s">
        <v>287</v>
      </c>
      <c r="E415" s="202">
        <v>50</v>
      </c>
      <c r="F415" s="174" t="s">
        <v>288</v>
      </c>
      <c r="G415" s="174">
        <v>3</v>
      </c>
      <c r="H415" s="199">
        <f>VLOOKUP(G415,'Invulblad normen'!$A$16:$C$20,3,FALSE)</f>
        <v>0</v>
      </c>
      <c r="I415" s="293">
        <v>1</v>
      </c>
      <c r="J415" s="295">
        <f t="shared" si="19"/>
        <v>0</v>
      </c>
      <c r="K415" s="200">
        <f t="shared" si="20"/>
        <v>0</v>
      </c>
      <c r="L415" s="207">
        <f t="shared" si="21"/>
        <v>0</v>
      </c>
    </row>
    <row r="416" spans="1:12">
      <c r="A416" s="174"/>
      <c r="B416" s="174" t="s">
        <v>315</v>
      </c>
      <c r="C416" s="174" t="s">
        <v>285</v>
      </c>
      <c r="D416" s="174" t="s">
        <v>287</v>
      </c>
      <c r="E416" s="202">
        <v>18</v>
      </c>
      <c r="F416" s="174" t="s">
        <v>289</v>
      </c>
      <c r="G416" s="174">
        <v>1</v>
      </c>
      <c r="H416" s="199">
        <f>VLOOKUP(G416,'Invulblad normen'!$A$16:$C$20,3,FALSE)</f>
        <v>0</v>
      </c>
      <c r="I416" s="293">
        <v>1</v>
      </c>
      <c r="J416" s="295">
        <f t="shared" si="19"/>
        <v>0</v>
      </c>
      <c r="K416" s="200">
        <f t="shared" si="20"/>
        <v>0</v>
      </c>
      <c r="L416" s="207">
        <f t="shared" si="21"/>
        <v>0</v>
      </c>
    </row>
    <row r="417" spans="1:12">
      <c r="A417" s="174"/>
      <c r="B417" s="174" t="s">
        <v>315</v>
      </c>
      <c r="C417" s="174" t="s">
        <v>285</v>
      </c>
      <c r="D417" s="174" t="s">
        <v>287</v>
      </c>
      <c r="E417" s="202">
        <v>18</v>
      </c>
      <c r="F417" s="174" t="s">
        <v>289</v>
      </c>
      <c r="G417" s="174">
        <v>1</v>
      </c>
      <c r="H417" s="199">
        <f>VLOOKUP(G417,'Invulblad normen'!$A$16:$C$20,3,FALSE)</f>
        <v>0</v>
      </c>
      <c r="I417" s="293">
        <v>1</v>
      </c>
      <c r="J417" s="295">
        <f t="shared" si="19"/>
        <v>0</v>
      </c>
      <c r="K417" s="200">
        <f t="shared" si="20"/>
        <v>0</v>
      </c>
      <c r="L417" s="207">
        <f t="shared" si="21"/>
        <v>0</v>
      </c>
    </row>
    <row r="418" spans="1:12">
      <c r="A418" s="174"/>
      <c r="B418" s="174" t="s">
        <v>315</v>
      </c>
      <c r="C418" s="174" t="s">
        <v>285</v>
      </c>
      <c r="D418" s="174" t="s">
        <v>287</v>
      </c>
      <c r="E418" s="202">
        <v>18</v>
      </c>
      <c r="F418" s="174" t="s">
        <v>289</v>
      </c>
      <c r="G418" s="174">
        <v>1</v>
      </c>
      <c r="H418" s="199">
        <f>VLOOKUP(G418,'Invulblad normen'!$A$16:$C$20,3,FALSE)</f>
        <v>0</v>
      </c>
      <c r="I418" s="293">
        <v>1</v>
      </c>
      <c r="J418" s="295">
        <f t="shared" si="19"/>
        <v>0</v>
      </c>
      <c r="K418" s="200">
        <f t="shared" si="20"/>
        <v>0</v>
      </c>
      <c r="L418" s="207">
        <f t="shared" si="21"/>
        <v>0</v>
      </c>
    </row>
    <row r="419" spans="1:12">
      <c r="A419" s="174"/>
      <c r="B419" s="174" t="s">
        <v>315</v>
      </c>
      <c r="C419" s="174" t="s">
        <v>285</v>
      </c>
      <c r="D419" s="174" t="s">
        <v>287</v>
      </c>
      <c r="E419" s="202">
        <v>18</v>
      </c>
      <c r="F419" s="174" t="s">
        <v>289</v>
      </c>
      <c r="G419" s="174">
        <v>1</v>
      </c>
      <c r="H419" s="199">
        <f>VLOOKUP(G419,'Invulblad normen'!$A$16:$C$20,3,FALSE)</f>
        <v>0</v>
      </c>
      <c r="I419" s="293">
        <v>1</v>
      </c>
      <c r="J419" s="295">
        <f t="shared" si="19"/>
        <v>0</v>
      </c>
      <c r="K419" s="200">
        <f t="shared" si="20"/>
        <v>0</v>
      </c>
      <c r="L419" s="207">
        <f t="shared" si="21"/>
        <v>0</v>
      </c>
    </row>
    <row r="420" spans="1:12">
      <c r="A420" s="197" t="s">
        <v>361</v>
      </c>
      <c r="B420" s="174" t="s">
        <v>323</v>
      </c>
      <c r="C420" s="174" t="s">
        <v>285</v>
      </c>
      <c r="D420" s="174" t="s">
        <v>287</v>
      </c>
      <c r="E420" s="202">
        <v>18.77</v>
      </c>
      <c r="F420" s="174" t="s">
        <v>289</v>
      </c>
      <c r="G420" s="174">
        <v>1</v>
      </c>
      <c r="H420" s="206">
        <f>VLOOKUP(G420,'Invulblad normen'!$A$16:$C$20,3,FALSE)</f>
        <v>0</v>
      </c>
      <c r="I420" s="293">
        <v>1</v>
      </c>
      <c r="J420" s="295">
        <f t="shared" si="19"/>
        <v>0</v>
      </c>
      <c r="K420" s="200">
        <f t="shared" si="20"/>
        <v>0</v>
      </c>
      <c r="L420" s="207">
        <f t="shared" si="21"/>
        <v>0</v>
      </c>
    </row>
    <row r="421" spans="1:12">
      <c r="A421" s="174"/>
      <c r="B421" s="174" t="s">
        <v>323</v>
      </c>
      <c r="C421" s="174" t="s">
        <v>285</v>
      </c>
      <c r="D421" s="174" t="s">
        <v>287</v>
      </c>
      <c r="E421" s="202">
        <v>18.77</v>
      </c>
      <c r="F421" s="174" t="s">
        <v>289</v>
      </c>
      <c r="G421" s="174">
        <v>1</v>
      </c>
      <c r="H421" s="199">
        <f>VLOOKUP(G421,'Invulblad normen'!$A$16:$C$20,3,FALSE)</f>
        <v>0</v>
      </c>
      <c r="I421" s="293">
        <v>1</v>
      </c>
      <c r="J421" s="295">
        <f t="shared" si="19"/>
        <v>0</v>
      </c>
      <c r="K421" s="200">
        <f t="shared" si="20"/>
        <v>0</v>
      </c>
      <c r="L421" s="207">
        <f t="shared" si="21"/>
        <v>0</v>
      </c>
    </row>
    <row r="422" spans="1:12">
      <c r="A422" s="174"/>
      <c r="B422" s="174" t="s">
        <v>323</v>
      </c>
      <c r="C422" s="174" t="s">
        <v>285</v>
      </c>
      <c r="D422" s="174" t="s">
        <v>287</v>
      </c>
      <c r="E422" s="202">
        <v>18.77</v>
      </c>
      <c r="F422" s="174" t="s">
        <v>289</v>
      </c>
      <c r="G422" s="174">
        <v>1</v>
      </c>
      <c r="H422" s="199">
        <f>VLOOKUP(G422,'Invulblad normen'!$A$16:$C$20,3,FALSE)</f>
        <v>0</v>
      </c>
      <c r="I422" s="293">
        <v>1</v>
      </c>
      <c r="J422" s="295">
        <f t="shared" si="19"/>
        <v>0</v>
      </c>
      <c r="K422" s="200">
        <f t="shared" si="20"/>
        <v>0</v>
      </c>
      <c r="L422" s="207">
        <f t="shared" si="21"/>
        <v>0</v>
      </c>
    </row>
    <row r="423" spans="1:12">
      <c r="A423" s="174"/>
      <c r="B423" s="174" t="s">
        <v>323</v>
      </c>
      <c r="C423" s="174" t="s">
        <v>285</v>
      </c>
      <c r="D423" s="174" t="s">
        <v>287</v>
      </c>
      <c r="E423" s="202">
        <v>27.8</v>
      </c>
      <c r="F423" s="174" t="s">
        <v>289</v>
      </c>
      <c r="G423" s="174">
        <v>1</v>
      </c>
      <c r="H423" s="199">
        <f>VLOOKUP(G423,'Invulblad normen'!$A$16:$C$20,3,FALSE)</f>
        <v>0</v>
      </c>
      <c r="I423" s="293">
        <v>1</v>
      </c>
      <c r="J423" s="295">
        <f t="shared" si="19"/>
        <v>0</v>
      </c>
      <c r="K423" s="200">
        <f t="shared" si="20"/>
        <v>0</v>
      </c>
      <c r="L423" s="207">
        <f t="shared" si="21"/>
        <v>0</v>
      </c>
    </row>
    <row r="424" spans="1:12">
      <c r="A424" s="174"/>
      <c r="B424" s="174" t="s">
        <v>323</v>
      </c>
      <c r="C424" s="174" t="s">
        <v>285</v>
      </c>
      <c r="D424" s="174" t="s">
        <v>287</v>
      </c>
      <c r="E424" s="202">
        <v>32.659999999999997</v>
      </c>
      <c r="F424" s="174" t="s">
        <v>289</v>
      </c>
      <c r="G424" s="174">
        <v>1</v>
      </c>
      <c r="H424" s="199">
        <f>VLOOKUP(G424,'Invulblad normen'!$A$16:$C$20,3,FALSE)</f>
        <v>0</v>
      </c>
      <c r="I424" s="293">
        <v>1</v>
      </c>
      <c r="J424" s="295">
        <f t="shared" si="19"/>
        <v>0</v>
      </c>
      <c r="K424" s="200">
        <f t="shared" si="20"/>
        <v>0</v>
      </c>
      <c r="L424" s="207">
        <f t="shared" si="21"/>
        <v>0</v>
      </c>
    </row>
    <row r="425" spans="1:12">
      <c r="A425" s="174"/>
      <c r="B425" s="174" t="s">
        <v>323</v>
      </c>
      <c r="C425" s="174" t="s">
        <v>285</v>
      </c>
      <c r="D425" s="174" t="s">
        <v>287</v>
      </c>
      <c r="E425" s="202">
        <v>29.95</v>
      </c>
      <c r="F425" s="174" t="s">
        <v>289</v>
      </c>
      <c r="G425" s="174">
        <v>1</v>
      </c>
      <c r="H425" s="199">
        <f>VLOOKUP(G425,'Invulblad normen'!$A$16:$C$20,3,FALSE)</f>
        <v>0</v>
      </c>
      <c r="I425" s="293">
        <v>1</v>
      </c>
      <c r="J425" s="295">
        <f t="shared" si="19"/>
        <v>0</v>
      </c>
      <c r="K425" s="200">
        <f t="shared" si="20"/>
        <v>0</v>
      </c>
      <c r="L425" s="207">
        <f t="shared" si="21"/>
        <v>0</v>
      </c>
    </row>
    <row r="426" spans="1:12">
      <c r="A426" s="174"/>
      <c r="B426" s="174" t="s">
        <v>323</v>
      </c>
      <c r="C426" s="174" t="s">
        <v>205</v>
      </c>
      <c r="D426" s="174" t="s">
        <v>287</v>
      </c>
      <c r="E426" s="202">
        <v>13.9</v>
      </c>
      <c r="F426" s="174" t="s">
        <v>289</v>
      </c>
      <c r="G426" s="174">
        <v>2</v>
      </c>
      <c r="H426" s="199">
        <f>VLOOKUP(G426,'Invulblad normen'!$A$16:$C$20,3,FALSE)</f>
        <v>0</v>
      </c>
      <c r="I426" s="293">
        <v>1</v>
      </c>
      <c r="J426" s="295">
        <f t="shared" si="19"/>
        <v>0</v>
      </c>
      <c r="K426" s="200">
        <f t="shared" si="20"/>
        <v>0</v>
      </c>
      <c r="L426" s="207">
        <f t="shared" si="21"/>
        <v>0</v>
      </c>
    </row>
    <row r="427" spans="1:12">
      <c r="A427" s="174"/>
      <c r="B427" s="174" t="s">
        <v>323</v>
      </c>
      <c r="C427" s="174" t="s">
        <v>205</v>
      </c>
      <c r="D427" s="174" t="s">
        <v>287</v>
      </c>
      <c r="E427" s="202">
        <v>11.85</v>
      </c>
      <c r="F427" s="174" t="s">
        <v>289</v>
      </c>
      <c r="G427" s="174">
        <v>2</v>
      </c>
      <c r="H427" s="199">
        <f>VLOOKUP(G427,'Invulblad normen'!$A$16:$C$20,3,FALSE)</f>
        <v>0</v>
      </c>
      <c r="I427" s="293">
        <v>1</v>
      </c>
      <c r="J427" s="295">
        <f t="shared" si="19"/>
        <v>0</v>
      </c>
      <c r="K427" s="200">
        <f t="shared" si="20"/>
        <v>0</v>
      </c>
      <c r="L427" s="207">
        <f t="shared" si="21"/>
        <v>0</v>
      </c>
    </row>
    <row r="428" spans="1:12">
      <c r="A428" s="174"/>
      <c r="B428" s="174" t="s">
        <v>323</v>
      </c>
      <c r="C428" s="174" t="s">
        <v>205</v>
      </c>
      <c r="D428" s="174" t="s">
        <v>287</v>
      </c>
      <c r="E428" s="202">
        <v>10.43</v>
      </c>
      <c r="F428" s="174" t="s">
        <v>289</v>
      </c>
      <c r="G428" s="174">
        <v>2</v>
      </c>
      <c r="H428" s="199">
        <f>VLOOKUP(G428,'Invulblad normen'!$A$16:$C$20,3,FALSE)</f>
        <v>0</v>
      </c>
      <c r="I428" s="293">
        <v>1</v>
      </c>
      <c r="J428" s="295">
        <f t="shared" si="19"/>
        <v>0</v>
      </c>
      <c r="K428" s="200">
        <f t="shared" si="20"/>
        <v>0</v>
      </c>
      <c r="L428" s="207">
        <f t="shared" si="21"/>
        <v>0</v>
      </c>
    </row>
    <row r="429" spans="1:12">
      <c r="A429" s="174"/>
      <c r="B429" s="174" t="s">
        <v>323</v>
      </c>
      <c r="C429" s="174" t="s">
        <v>302</v>
      </c>
      <c r="D429" s="174" t="s">
        <v>287</v>
      </c>
      <c r="E429" s="202">
        <v>27.8</v>
      </c>
      <c r="F429" s="174" t="s">
        <v>288</v>
      </c>
      <c r="G429" s="174">
        <v>3</v>
      </c>
      <c r="H429" s="199">
        <f>VLOOKUP(G429,'Invulblad normen'!$A$16:$C$20,3,FALSE)</f>
        <v>0</v>
      </c>
      <c r="I429" s="293">
        <v>1</v>
      </c>
      <c r="J429" s="295">
        <f t="shared" si="19"/>
        <v>0</v>
      </c>
      <c r="K429" s="200">
        <f t="shared" si="20"/>
        <v>0</v>
      </c>
      <c r="L429" s="207">
        <f t="shared" si="21"/>
        <v>0</v>
      </c>
    </row>
    <row r="430" spans="1:12">
      <c r="A430" s="174"/>
      <c r="B430" s="174" t="s">
        <v>323</v>
      </c>
      <c r="C430" s="174" t="s">
        <v>204</v>
      </c>
      <c r="D430" s="174" t="s">
        <v>287</v>
      </c>
      <c r="E430" s="202">
        <v>69.5</v>
      </c>
      <c r="F430" s="174" t="s">
        <v>289</v>
      </c>
      <c r="G430" s="174">
        <v>2</v>
      </c>
      <c r="H430" s="199">
        <f>VLOOKUP(G430,'Invulblad normen'!$A$16:$C$20,3,FALSE)</f>
        <v>0</v>
      </c>
      <c r="I430" s="293">
        <v>1</v>
      </c>
      <c r="J430" s="295">
        <f t="shared" si="19"/>
        <v>0</v>
      </c>
      <c r="K430" s="200">
        <f t="shared" si="20"/>
        <v>0</v>
      </c>
      <c r="L430" s="207">
        <f t="shared" si="21"/>
        <v>0</v>
      </c>
    </row>
    <row r="431" spans="1:12">
      <c r="A431" s="174"/>
      <c r="B431" s="174" t="s">
        <v>323</v>
      </c>
      <c r="C431" s="174" t="s">
        <v>203</v>
      </c>
      <c r="D431" s="174" t="s">
        <v>287</v>
      </c>
      <c r="E431" s="202">
        <v>72.98</v>
      </c>
      <c r="F431" s="174" t="s">
        <v>288</v>
      </c>
      <c r="G431" s="174">
        <v>3</v>
      </c>
      <c r="H431" s="199">
        <f>VLOOKUP(G431,'Invulblad normen'!$A$16:$C$20,3,FALSE)</f>
        <v>0</v>
      </c>
      <c r="I431" s="293">
        <v>1</v>
      </c>
      <c r="J431" s="295">
        <f t="shared" si="19"/>
        <v>0</v>
      </c>
      <c r="K431" s="200">
        <f t="shared" si="20"/>
        <v>0</v>
      </c>
      <c r="L431" s="207">
        <f t="shared" si="21"/>
        <v>0</v>
      </c>
    </row>
    <row r="432" spans="1:12">
      <c r="A432" s="174"/>
      <c r="B432" s="174" t="s">
        <v>323</v>
      </c>
      <c r="C432" s="174" t="s">
        <v>284</v>
      </c>
      <c r="D432" s="174" t="s">
        <v>287</v>
      </c>
      <c r="E432" s="202">
        <v>20.85</v>
      </c>
      <c r="F432" s="174" t="s">
        <v>288</v>
      </c>
      <c r="G432" s="174">
        <v>4</v>
      </c>
      <c r="H432" s="199">
        <f>VLOOKUP(G432,'Invulblad normen'!$A$16:$C$20,3,FALSE)</f>
        <v>0</v>
      </c>
      <c r="I432" s="293">
        <v>1</v>
      </c>
      <c r="J432" s="295">
        <f t="shared" si="19"/>
        <v>0</v>
      </c>
      <c r="K432" s="200">
        <f t="shared" si="20"/>
        <v>0</v>
      </c>
      <c r="L432" s="207">
        <f t="shared" si="21"/>
        <v>0</v>
      </c>
    </row>
    <row r="433" spans="1:12">
      <c r="A433" s="174"/>
      <c r="B433" s="174" t="s">
        <v>323</v>
      </c>
      <c r="C433" s="174" t="s">
        <v>309</v>
      </c>
      <c r="D433" s="174" t="s">
        <v>212</v>
      </c>
      <c r="E433" s="202">
        <v>5.21</v>
      </c>
      <c r="F433" s="174" t="s">
        <v>299</v>
      </c>
      <c r="G433" s="174">
        <v>5</v>
      </c>
      <c r="H433" s="199">
        <f>VLOOKUP(G433,'Invulblad normen'!$A$16:$C$20,3,FALSE)</f>
        <v>0</v>
      </c>
      <c r="I433" s="293">
        <v>1</v>
      </c>
      <c r="J433" s="295">
        <f t="shared" si="19"/>
        <v>0</v>
      </c>
      <c r="K433" s="200">
        <f t="shared" si="20"/>
        <v>0</v>
      </c>
      <c r="L433" s="207">
        <f t="shared" si="21"/>
        <v>0</v>
      </c>
    </row>
    <row r="434" spans="1:12">
      <c r="A434" s="174"/>
      <c r="B434" s="174" t="s">
        <v>323</v>
      </c>
      <c r="C434" s="174" t="s">
        <v>309</v>
      </c>
      <c r="D434" s="174" t="s">
        <v>212</v>
      </c>
      <c r="E434" s="202">
        <v>5.21</v>
      </c>
      <c r="F434" s="174" t="s">
        <v>299</v>
      </c>
      <c r="G434" s="174">
        <v>5</v>
      </c>
      <c r="H434" s="199">
        <f>VLOOKUP(G434,'Invulblad normen'!$A$16:$C$20,3,FALSE)</f>
        <v>0</v>
      </c>
      <c r="I434" s="293">
        <v>1</v>
      </c>
      <c r="J434" s="295">
        <f t="shared" si="19"/>
        <v>0</v>
      </c>
      <c r="K434" s="200">
        <f t="shared" si="20"/>
        <v>0</v>
      </c>
      <c r="L434" s="207">
        <f t="shared" si="21"/>
        <v>0</v>
      </c>
    </row>
    <row r="435" spans="1:12">
      <c r="D435" s="210" t="s">
        <v>407</v>
      </c>
      <c r="E435" s="252">
        <f>SUM(E8:E434)</f>
        <v>12128.290000000003</v>
      </c>
      <c r="F435" s="216"/>
      <c r="G435" s="217"/>
      <c r="K435" s="210">
        <f>SUM(K8:K434)</f>
        <v>0</v>
      </c>
      <c r="L435" s="210">
        <f t="shared" ref="L435" si="22">K435/255</f>
        <v>0</v>
      </c>
    </row>
    <row r="436" spans="1:12">
      <c r="C436" s="176"/>
      <c r="L436" s="175"/>
    </row>
    <row r="437" spans="1:12" ht="15" thickBot="1">
      <c r="E437" s="175"/>
    </row>
    <row r="438" spans="1:12">
      <c r="C438" s="204"/>
      <c r="D438" s="253" t="s">
        <v>413</v>
      </c>
      <c r="E438" s="254">
        <v>9966.51</v>
      </c>
      <c r="F438" s="175"/>
    </row>
    <row r="439" spans="1:12">
      <c r="C439" s="204"/>
      <c r="D439" s="255" t="s">
        <v>414</v>
      </c>
      <c r="E439" s="256">
        <v>11.6</v>
      </c>
    </row>
    <row r="440" spans="1:12">
      <c r="C440" s="186"/>
      <c r="D440" s="255" t="s">
        <v>415</v>
      </c>
      <c r="E440" s="256">
        <v>3</v>
      </c>
      <c r="F440" s="175"/>
    </row>
    <row r="441" spans="1:12">
      <c r="C441" s="204"/>
      <c r="D441" s="255" t="s">
        <v>416</v>
      </c>
      <c r="E441" s="256">
        <v>1778.73</v>
      </c>
      <c r="F441" s="175"/>
    </row>
    <row r="442" spans="1:12">
      <c r="C442" s="186"/>
      <c r="D442" s="255" t="s">
        <v>417</v>
      </c>
      <c r="E442" s="256">
        <v>358.69999999999987</v>
      </c>
    </row>
    <row r="443" spans="1:12" ht="15" thickBot="1">
      <c r="D443" s="257" t="s">
        <v>418</v>
      </c>
      <c r="E443" s="258">
        <v>9.75</v>
      </c>
    </row>
  </sheetData>
  <sheetProtection algorithmName="SHA-512" hashValue="Mnr3h+MQIrkKbWqvKItuLuFjG7tXDZKP5/56GvCIGCPhX7xhZbadLmuIgCPienLstE7Dr6J3CwkEjfVjwz4IZw==" saltValue="kfPcIdbCS25vePXqfi5d8g==" spinCount="100000" sheet="1" objects="1" scenarios="1"/>
  <autoFilter ref="A7:L434" xr:uid="{00000000-0001-0000-0300-000000000000}"/>
  <pageMargins left="0.7" right="0.7" top="0.75" bottom="0.75" header="0.3" footer="0.3"/>
  <pageSetup paperSize="8" scale="40" fitToHeight="0" orientation="landscape" r:id="rId1"/>
  <ignoredErrors>
    <ignoredError sqref="L9 L392 H318"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38"/>
  <sheetViews>
    <sheetView zoomScaleNormal="100" workbookViewId="0">
      <pane ySplit="10" topLeftCell="A11" activePane="bottomLeft" state="frozen"/>
      <selection pane="bottomLeft" activeCell="I17" sqref="I17"/>
    </sheetView>
  </sheetViews>
  <sheetFormatPr defaultColWidth="11.44140625" defaultRowHeight="14.4"/>
  <cols>
    <col min="1" max="1" width="49.109375" style="166" bestFit="1" customWidth="1"/>
    <col min="2" max="2" width="16" style="166" bestFit="1" customWidth="1"/>
    <col min="3" max="3" width="19" style="166" bestFit="1" customWidth="1"/>
    <col min="4" max="4" width="14.88671875" style="166" bestFit="1" customWidth="1"/>
    <col min="5" max="5" width="24.6640625" style="166" bestFit="1" customWidth="1"/>
    <col min="6" max="16384" width="11.44140625" style="166"/>
  </cols>
  <sheetData>
    <row r="1" spans="1:5">
      <c r="A1" s="175" t="str">
        <f>'Invulblad normen'!A1</f>
        <v>Slachtofferhulp Nederland</v>
      </c>
    </row>
    <row r="2" spans="1:5">
      <c r="A2" s="175" t="str">
        <f>'Invulblad normen'!A2</f>
        <v xml:space="preserve">Aanbesteding schoonmaak </v>
      </c>
    </row>
    <row r="3" spans="1:5">
      <c r="A3" s="175" t="s">
        <v>368</v>
      </c>
    </row>
    <row r="4" spans="1:5">
      <c r="A4" s="178">
        <f>'Invulblad normen'!A4</f>
        <v>44728</v>
      </c>
    </row>
    <row r="5" spans="1:5">
      <c r="A5" s="235"/>
    </row>
    <row r="6" spans="1:5">
      <c r="A6" s="239" t="s">
        <v>408</v>
      </c>
    </row>
    <row r="7" spans="1:5">
      <c r="A7" s="238" t="s">
        <v>409</v>
      </c>
    </row>
    <row r="8" spans="1:5">
      <c r="A8" s="238" t="s">
        <v>410</v>
      </c>
    </row>
    <row r="10" spans="1:5">
      <c r="A10" s="212" t="s">
        <v>194</v>
      </c>
      <c r="B10" s="212" t="s">
        <v>369</v>
      </c>
      <c r="C10" s="212" t="s">
        <v>370</v>
      </c>
      <c r="D10" s="212" t="s">
        <v>371</v>
      </c>
      <c r="E10" s="212" t="s">
        <v>378</v>
      </c>
    </row>
    <row r="12" spans="1:5">
      <c r="A12" s="212" t="s">
        <v>291</v>
      </c>
      <c r="B12" s="168" t="s">
        <v>372</v>
      </c>
      <c r="C12" s="168">
        <v>2</v>
      </c>
      <c r="D12" s="168">
        <v>144.32</v>
      </c>
      <c r="E12" s="168">
        <f>D12*2</f>
        <v>288.64</v>
      </c>
    </row>
    <row r="13" spans="1:5">
      <c r="A13" s="168"/>
      <c r="B13" s="168" t="s">
        <v>373</v>
      </c>
      <c r="C13" s="168">
        <v>2</v>
      </c>
      <c r="D13" s="168">
        <v>245.59</v>
      </c>
      <c r="E13" s="168">
        <f>D13*2</f>
        <v>491.18</v>
      </c>
    </row>
    <row r="15" spans="1:5">
      <c r="C15" s="211" t="s">
        <v>213</v>
      </c>
      <c r="D15" s="211">
        <f>SUM(D12:D13)</f>
        <v>389.90999999999997</v>
      </c>
      <c r="E15" s="211">
        <f>SUM(E12:E13)</f>
        <v>779.81999999999994</v>
      </c>
    </row>
    <row r="17" spans="1:5">
      <c r="A17" s="197" t="s">
        <v>301</v>
      </c>
      <c r="B17" s="168" t="s">
        <v>372</v>
      </c>
      <c r="C17" s="168">
        <v>2</v>
      </c>
      <c r="D17" s="168">
        <v>39.67</v>
      </c>
      <c r="E17" s="168">
        <f>D17*2</f>
        <v>79.34</v>
      </c>
    </row>
    <row r="18" spans="1:5">
      <c r="A18" s="168"/>
      <c r="B18" s="168" t="s">
        <v>375</v>
      </c>
      <c r="C18" s="168">
        <v>2</v>
      </c>
      <c r="D18" s="168">
        <v>81.97</v>
      </c>
      <c r="E18" s="168">
        <f>D18*2</f>
        <v>163.94</v>
      </c>
    </row>
    <row r="19" spans="1:5">
      <c r="A19" s="168"/>
      <c r="B19" s="168" t="s">
        <v>374</v>
      </c>
      <c r="C19" s="168">
        <v>2</v>
      </c>
      <c r="D19" s="168">
        <v>21.81</v>
      </c>
      <c r="E19" s="168">
        <f>D19*2</f>
        <v>43.62</v>
      </c>
    </row>
    <row r="21" spans="1:5">
      <c r="C21" s="211" t="s">
        <v>213</v>
      </c>
      <c r="D21" s="211">
        <f>SUM(D17:D19)</f>
        <v>143.44999999999999</v>
      </c>
      <c r="E21" s="214">
        <f>SUM(E17:E19)</f>
        <v>286.89999999999998</v>
      </c>
    </row>
    <row r="23" spans="1:5">
      <c r="A23" s="197" t="s">
        <v>303</v>
      </c>
      <c r="B23" s="168" t="s">
        <v>376</v>
      </c>
      <c r="C23" s="168">
        <v>2</v>
      </c>
      <c r="D23" s="168">
        <v>77.180000000000007</v>
      </c>
      <c r="E23" s="168">
        <f>D23*2</f>
        <v>154.36000000000001</v>
      </c>
    </row>
    <row r="24" spans="1:5">
      <c r="A24" s="168"/>
      <c r="B24" s="168" t="s">
        <v>375</v>
      </c>
      <c r="C24" s="168">
        <v>2</v>
      </c>
      <c r="D24" s="168">
        <v>95.11</v>
      </c>
      <c r="E24" s="168">
        <f>D24*2</f>
        <v>190.22</v>
      </c>
    </row>
    <row r="26" spans="1:5">
      <c r="C26" s="211" t="s">
        <v>213</v>
      </c>
      <c r="D26" s="211">
        <f>SUM(D23:D24)</f>
        <v>172.29000000000002</v>
      </c>
      <c r="E26" s="211">
        <f>SUM(E23:E24)</f>
        <v>344.58000000000004</v>
      </c>
    </row>
    <row r="28" spans="1:5">
      <c r="A28" s="197" t="s">
        <v>304</v>
      </c>
      <c r="B28" s="168" t="s">
        <v>376</v>
      </c>
      <c r="C28" s="168">
        <v>2</v>
      </c>
      <c r="D28" s="168">
        <v>34.49</v>
      </c>
      <c r="E28" s="168">
        <f>D28*2</f>
        <v>68.98</v>
      </c>
    </row>
    <row r="29" spans="1:5">
      <c r="A29" s="168"/>
      <c r="B29" s="168" t="s">
        <v>375</v>
      </c>
      <c r="C29" s="168">
        <v>2</v>
      </c>
      <c r="D29" s="168">
        <v>62.87</v>
      </c>
      <c r="E29" s="168">
        <f>D29*2</f>
        <v>125.74</v>
      </c>
    </row>
    <row r="31" spans="1:5">
      <c r="C31" s="211" t="s">
        <v>213</v>
      </c>
      <c r="D31" s="211">
        <f>SUM(D28:D29)</f>
        <v>97.36</v>
      </c>
      <c r="E31" s="211">
        <f>SUM(E28:E29)</f>
        <v>194.72</v>
      </c>
    </row>
    <row r="33" spans="1:5">
      <c r="A33" s="197" t="s">
        <v>306</v>
      </c>
      <c r="B33" s="168" t="s">
        <v>376</v>
      </c>
      <c r="C33" s="168">
        <v>2</v>
      </c>
      <c r="D33" s="168">
        <v>99.22</v>
      </c>
      <c r="E33" s="168">
        <f>D33*2</f>
        <v>198.44</v>
      </c>
    </row>
    <row r="34" spans="1:5">
      <c r="A34" s="168"/>
      <c r="B34" s="168" t="s">
        <v>375</v>
      </c>
      <c r="C34" s="168">
        <v>2</v>
      </c>
      <c r="D34" s="168">
        <v>236.31</v>
      </c>
      <c r="E34" s="168">
        <f>D34*2</f>
        <v>472.62</v>
      </c>
    </row>
    <row r="36" spans="1:5">
      <c r="C36" s="211" t="s">
        <v>213</v>
      </c>
      <c r="D36" s="211">
        <f>SUM(D33:D34)</f>
        <v>335.53</v>
      </c>
      <c r="E36" s="211">
        <f>SUM(E33:E34)</f>
        <v>671.06</v>
      </c>
    </row>
    <row r="38" spans="1:5">
      <c r="A38" s="197" t="s">
        <v>310</v>
      </c>
      <c r="B38" s="168" t="s">
        <v>376</v>
      </c>
      <c r="C38" s="168">
        <v>2</v>
      </c>
      <c r="D38" s="168">
        <v>47.84</v>
      </c>
      <c r="E38" s="168">
        <f>D38*2</f>
        <v>95.68</v>
      </c>
    </row>
    <row r="39" spans="1:5">
      <c r="A39" s="168"/>
      <c r="B39" s="168" t="s">
        <v>375</v>
      </c>
      <c r="C39" s="168">
        <v>2</v>
      </c>
      <c r="D39" s="168">
        <v>70.95</v>
      </c>
      <c r="E39" s="215">
        <f>D39*2</f>
        <v>141.9</v>
      </c>
    </row>
    <row r="41" spans="1:5">
      <c r="C41" s="211" t="s">
        <v>213</v>
      </c>
      <c r="D41" s="211">
        <f>SUM(D38:D39)</f>
        <v>118.79</v>
      </c>
      <c r="E41" s="211">
        <f>SUM(E38:E39)</f>
        <v>237.58</v>
      </c>
    </row>
    <row r="43" spans="1:5">
      <c r="A43" s="197" t="s">
        <v>312</v>
      </c>
      <c r="B43" s="168" t="s">
        <v>372</v>
      </c>
      <c r="C43" s="168">
        <v>2</v>
      </c>
      <c r="D43" s="168">
        <v>30.06</v>
      </c>
      <c r="E43" s="168">
        <f>D43*2</f>
        <v>60.12</v>
      </c>
    </row>
    <row r="44" spans="1:5">
      <c r="A44" s="168"/>
      <c r="B44" s="168" t="s">
        <v>375</v>
      </c>
      <c r="C44" s="168">
        <v>2</v>
      </c>
      <c r="D44" s="168">
        <v>29.99</v>
      </c>
      <c r="E44" s="168">
        <f t="shared" ref="E44:E45" si="0">D44*2</f>
        <v>59.98</v>
      </c>
    </row>
    <row r="45" spans="1:5">
      <c r="A45" s="168"/>
      <c r="B45" s="168" t="s">
        <v>374</v>
      </c>
      <c r="C45" s="168">
        <v>2</v>
      </c>
      <c r="D45" s="168">
        <v>8.07</v>
      </c>
      <c r="E45" s="168">
        <f t="shared" si="0"/>
        <v>16.14</v>
      </c>
    </row>
    <row r="47" spans="1:5">
      <c r="C47" s="211" t="s">
        <v>313</v>
      </c>
      <c r="D47" s="211">
        <f>SUM(D43:D45)</f>
        <v>68.12</v>
      </c>
      <c r="E47" s="211">
        <f>SUM(E43:E45)</f>
        <v>136.24</v>
      </c>
    </row>
    <row r="49" spans="1:5">
      <c r="A49" s="197" t="s">
        <v>314</v>
      </c>
      <c r="B49" s="168" t="s">
        <v>372</v>
      </c>
      <c r="C49" s="168">
        <v>2</v>
      </c>
      <c r="D49" s="168">
        <v>36.950000000000003</v>
      </c>
      <c r="E49" s="215">
        <f>D49*2</f>
        <v>73.900000000000006</v>
      </c>
    </row>
    <row r="50" spans="1:5">
      <c r="A50" s="168"/>
      <c r="B50" s="168" t="s">
        <v>375</v>
      </c>
      <c r="C50" s="168">
        <v>2</v>
      </c>
      <c r="D50" s="168">
        <v>126.26</v>
      </c>
      <c r="E50" s="168">
        <f t="shared" ref="E50:E51" si="1">D50*2</f>
        <v>252.52</v>
      </c>
    </row>
    <row r="51" spans="1:5">
      <c r="A51" s="168"/>
      <c r="B51" s="168" t="s">
        <v>293</v>
      </c>
      <c r="C51" s="168">
        <v>2</v>
      </c>
      <c r="D51" s="168">
        <v>23.68</v>
      </c>
      <c r="E51" s="168">
        <f t="shared" si="1"/>
        <v>47.36</v>
      </c>
    </row>
    <row r="53" spans="1:5">
      <c r="C53" s="211" t="s">
        <v>213</v>
      </c>
      <c r="D53" s="211">
        <f>SUM(D49:D51)</f>
        <v>186.89000000000001</v>
      </c>
      <c r="E53" s="214">
        <f>SUM(E49:E51)</f>
        <v>373.78000000000003</v>
      </c>
    </row>
    <row r="55" spans="1:5">
      <c r="A55" s="197" t="s">
        <v>346</v>
      </c>
      <c r="B55" s="168" t="s">
        <v>372</v>
      </c>
      <c r="C55" s="168">
        <v>2</v>
      </c>
      <c r="D55" s="168">
        <v>52.67</v>
      </c>
      <c r="E55" s="168">
        <f>D55*2</f>
        <v>105.34</v>
      </c>
    </row>
    <row r="56" spans="1:5">
      <c r="A56" s="168"/>
      <c r="B56" s="168" t="s">
        <v>375</v>
      </c>
      <c r="C56" s="168">
        <v>2</v>
      </c>
      <c r="D56" s="168">
        <v>43.44</v>
      </c>
      <c r="E56" s="168">
        <f>D56*2</f>
        <v>86.88</v>
      </c>
    </row>
    <row r="58" spans="1:5">
      <c r="C58" s="211" t="s">
        <v>213</v>
      </c>
      <c r="D58" s="211">
        <f>SUM(D55:D56)</f>
        <v>96.11</v>
      </c>
      <c r="E58" s="211">
        <f>SUM(E55:E56)</f>
        <v>192.22</v>
      </c>
    </row>
    <row r="60" spans="1:5">
      <c r="A60" s="197" t="s">
        <v>320</v>
      </c>
      <c r="B60" s="168" t="s">
        <v>372</v>
      </c>
      <c r="C60" s="168">
        <v>2</v>
      </c>
      <c r="D60" s="168">
        <v>65.739999999999995</v>
      </c>
      <c r="E60" s="168">
        <f>D60*2</f>
        <v>131.47999999999999</v>
      </c>
    </row>
    <row r="61" spans="1:5">
      <c r="A61" s="174"/>
      <c r="B61" s="168" t="s">
        <v>375</v>
      </c>
      <c r="C61" s="168">
        <v>2</v>
      </c>
      <c r="D61" s="168">
        <v>152.88</v>
      </c>
      <c r="E61" s="168">
        <f>D61*2</f>
        <v>305.76</v>
      </c>
    </row>
    <row r="63" spans="1:5">
      <c r="C63" s="211" t="s">
        <v>213</v>
      </c>
      <c r="D63" s="211">
        <f>SUM(D60:D61)</f>
        <v>218.62</v>
      </c>
      <c r="E63" s="211">
        <f>SUM(E60:E61)</f>
        <v>437.24</v>
      </c>
    </row>
    <row r="65" spans="1:5">
      <c r="A65" s="197" t="s">
        <v>322</v>
      </c>
      <c r="B65" s="168" t="s">
        <v>372</v>
      </c>
      <c r="C65" s="168">
        <v>2</v>
      </c>
      <c r="D65" s="168">
        <v>69.48</v>
      </c>
      <c r="E65" s="168">
        <f>D65*2</f>
        <v>138.96</v>
      </c>
    </row>
    <row r="66" spans="1:5">
      <c r="A66" s="174"/>
      <c r="B66" s="168" t="s">
        <v>375</v>
      </c>
      <c r="C66" s="168">
        <v>2</v>
      </c>
      <c r="D66" s="168">
        <v>232.84</v>
      </c>
      <c r="E66" s="168">
        <f>D66*2</f>
        <v>465.68</v>
      </c>
    </row>
    <row r="68" spans="1:5">
      <c r="C68" s="211" t="s">
        <v>213</v>
      </c>
      <c r="D68" s="211">
        <f>SUM(D65:D66)</f>
        <v>302.32</v>
      </c>
      <c r="E68" s="211">
        <f>SUM(E65:E66)</f>
        <v>604.64</v>
      </c>
    </row>
    <row r="70" spans="1:5">
      <c r="A70" s="197" t="s">
        <v>327</v>
      </c>
      <c r="B70" s="168" t="s">
        <v>372</v>
      </c>
      <c r="C70" s="168">
        <v>2</v>
      </c>
      <c r="D70" s="215">
        <v>84.1</v>
      </c>
      <c r="E70" s="168">
        <f>D70*2</f>
        <v>168.2</v>
      </c>
    </row>
    <row r="71" spans="1:5">
      <c r="A71" s="174"/>
      <c r="B71" s="168" t="s">
        <v>375</v>
      </c>
      <c r="C71" s="168">
        <v>2</v>
      </c>
      <c r="D71" s="168">
        <v>115.95</v>
      </c>
      <c r="E71" s="168">
        <f>D71*2</f>
        <v>231.9</v>
      </c>
    </row>
    <row r="73" spans="1:5">
      <c r="C73" s="211" t="s">
        <v>213</v>
      </c>
      <c r="D73" s="214">
        <f>SUM(D70:D71)</f>
        <v>200.05</v>
      </c>
      <c r="E73" s="214">
        <f>SUM(E70:E71)</f>
        <v>400.1</v>
      </c>
    </row>
    <row r="75" spans="1:5">
      <c r="A75" s="197" t="s">
        <v>329</v>
      </c>
      <c r="B75" s="168" t="s">
        <v>372</v>
      </c>
      <c r="C75" s="168">
        <v>2</v>
      </c>
      <c r="D75" s="168">
        <v>50.29</v>
      </c>
      <c r="E75" s="168">
        <f>D75*2</f>
        <v>100.58</v>
      </c>
    </row>
    <row r="76" spans="1:5">
      <c r="A76" s="174"/>
      <c r="B76" s="168" t="s">
        <v>375</v>
      </c>
      <c r="C76" s="168">
        <v>2</v>
      </c>
      <c r="D76" s="168">
        <v>15.91</v>
      </c>
      <c r="E76" s="168">
        <f>D76*2</f>
        <v>31.82</v>
      </c>
    </row>
    <row r="78" spans="1:5">
      <c r="C78" s="211" t="s">
        <v>213</v>
      </c>
      <c r="D78" s="214">
        <f>SUM(D75:D76)</f>
        <v>66.2</v>
      </c>
      <c r="E78" s="214">
        <f>SUM(E75:E76)</f>
        <v>132.4</v>
      </c>
    </row>
    <row r="80" spans="1:5">
      <c r="A80" s="197" t="s">
        <v>331</v>
      </c>
      <c r="B80" s="168" t="s">
        <v>372</v>
      </c>
      <c r="C80" s="168">
        <v>2</v>
      </c>
      <c r="D80" s="168">
        <v>45.34</v>
      </c>
      <c r="E80" s="168">
        <f>D80*2</f>
        <v>90.68</v>
      </c>
    </row>
    <row r="81" spans="1:5">
      <c r="A81" s="174"/>
      <c r="B81" s="168" t="s">
        <v>375</v>
      </c>
      <c r="C81" s="168">
        <v>2</v>
      </c>
      <c r="D81" s="168">
        <v>165.8</v>
      </c>
      <c r="E81" s="215">
        <f>D81*2</f>
        <v>331.6</v>
      </c>
    </row>
    <row r="82" spans="1:5">
      <c r="D82" s="213"/>
      <c r="E82" s="213"/>
    </row>
    <row r="83" spans="1:5">
      <c r="C83" s="211" t="s">
        <v>213</v>
      </c>
      <c r="D83" s="214">
        <f>SUM(D80:D81)</f>
        <v>211.14000000000001</v>
      </c>
      <c r="E83" s="214">
        <f>SUM(E80:E81)</f>
        <v>422.28000000000003</v>
      </c>
    </row>
    <row r="84" spans="1:5">
      <c r="D84" s="213"/>
      <c r="E84" s="213"/>
    </row>
    <row r="85" spans="1:5">
      <c r="A85" s="197" t="s">
        <v>334</v>
      </c>
      <c r="B85" s="168" t="s">
        <v>372</v>
      </c>
      <c r="C85" s="168">
        <v>2</v>
      </c>
      <c r="D85" s="215">
        <v>65.010000000000005</v>
      </c>
      <c r="E85" s="215">
        <f>D85*2</f>
        <v>130.02000000000001</v>
      </c>
    </row>
    <row r="86" spans="1:5">
      <c r="A86" s="174"/>
      <c r="B86" s="168" t="s">
        <v>375</v>
      </c>
      <c r="C86" s="168">
        <v>2</v>
      </c>
      <c r="D86" s="215">
        <v>99.91</v>
      </c>
      <c r="E86" s="215">
        <f>D86*2</f>
        <v>199.82</v>
      </c>
    </row>
    <row r="87" spans="1:5">
      <c r="D87" s="213"/>
      <c r="E87" s="213"/>
    </row>
    <row r="88" spans="1:5">
      <c r="C88" s="211" t="s">
        <v>213</v>
      </c>
      <c r="D88" s="214">
        <f>SUM(D85:D86)</f>
        <v>164.92000000000002</v>
      </c>
      <c r="E88" s="214">
        <f>SUM(E85:E86)</f>
        <v>329.84000000000003</v>
      </c>
    </row>
    <row r="89" spans="1:5">
      <c r="D89" s="213"/>
      <c r="E89" s="213"/>
    </row>
    <row r="90" spans="1:5">
      <c r="A90" s="197" t="s">
        <v>335</v>
      </c>
      <c r="B90" s="168" t="s">
        <v>372</v>
      </c>
      <c r="C90" s="168">
        <v>2</v>
      </c>
      <c r="D90" s="215">
        <v>51.63</v>
      </c>
      <c r="E90" s="215">
        <f>D90*2</f>
        <v>103.26</v>
      </c>
    </row>
    <row r="91" spans="1:5">
      <c r="A91" s="174"/>
      <c r="B91" s="168" t="s">
        <v>375</v>
      </c>
      <c r="C91" s="168">
        <v>2</v>
      </c>
      <c r="D91" s="215">
        <v>3.38</v>
      </c>
      <c r="E91" s="215">
        <f>D91*2</f>
        <v>6.76</v>
      </c>
    </row>
    <row r="92" spans="1:5">
      <c r="D92" s="213"/>
      <c r="E92" s="213"/>
    </row>
    <row r="93" spans="1:5">
      <c r="C93" s="211" t="s">
        <v>213</v>
      </c>
      <c r="D93" s="214">
        <f>SUM(D90:D91)</f>
        <v>55.010000000000005</v>
      </c>
      <c r="E93" s="214">
        <f>SUM(E90:E91)</f>
        <v>110.02000000000001</v>
      </c>
    </row>
    <row r="94" spans="1:5">
      <c r="D94" s="213"/>
      <c r="E94" s="213"/>
    </row>
    <row r="95" spans="1:5">
      <c r="A95" s="197" t="s">
        <v>339</v>
      </c>
      <c r="B95" s="168" t="s">
        <v>372</v>
      </c>
      <c r="C95" s="168">
        <v>2</v>
      </c>
      <c r="D95" s="215">
        <v>70.47</v>
      </c>
      <c r="E95" s="215">
        <f>D95*2</f>
        <v>140.94</v>
      </c>
    </row>
    <row r="96" spans="1:5">
      <c r="A96" s="174"/>
      <c r="B96" s="168" t="s">
        <v>375</v>
      </c>
      <c r="C96" s="168">
        <v>2</v>
      </c>
      <c r="D96" s="215">
        <v>351.91</v>
      </c>
      <c r="E96" s="215">
        <f>D96*2</f>
        <v>703.82</v>
      </c>
    </row>
    <row r="97" spans="1:5">
      <c r="D97" s="213"/>
      <c r="E97" s="213"/>
    </row>
    <row r="98" spans="1:5">
      <c r="C98" s="211" t="s">
        <v>213</v>
      </c>
      <c r="D98" s="214">
        <f>SUM(D95:D96)</f>
        <v>422.38</v>
      </c>
      <c r="E98" s="214">
        <f>SUM(E95:E96)</f>
        <v>844.76</v>
      </c>
    </row>
    <row r="99" spans="1:5">
      <c r="D99" s="213"/>
      <c r="E99" s="213"/>
    </row>
    <row r="100" spans="1:5">
      <c r="A100" s="197" t="s">
        <v>342</v>
      </c>
      <c r="B100" s="168" t="s">
        <v>372</v>
      </c>
      <c r="C100" s="168">
        <v>2</v>
      </c>
      <c r="D100" s="215">
        <v>104.86</v>
      </c>
      <c r="E100" s="215">
        <f>D100*2</f>
        <v>209.72</v>
      </c>
    </row>
    <row r="101" spans="1:5">
      <c r="A101" s="174"/>
      <c r="B101" s="168" t="s">
        <v>375</v>
      </c>
      <c r="C101" s="168">
        <v>2</v>
      </c>
      <c r="D101" s="215">
        <v>120.18</v>
      </c>
      <c r="E101" s="215">
        <f>D101*2</f>
        <v>240.36</v>
      </c>
    </row>
    <row r="102" spans="1:5">
      <c r="D102" s="213"/>
      <c r="E102" s="213"/>
    </row>
    <row r="103" spans="1:5">
      <c r="C103" s="211" t="s">
        <v>213</v>
      </c>
      <c r="D103" s="214">
        <f>SUM(D100:D101)</f>
        <v>225.04000000000002</v>
      </c>
      <c r="E103" s="214">
        <f>SUM(E100:E101)</f>
        <v>450.08000000000004</v>
      </c>
    </row>
    <row r="104" spans="1:5">
      <c r="D104" s="213"/>
      <c r="E104" s="213"/>
    </row>
    <row r="105" spans="1:5">
      <c r="A105" s="197" t="s">
        <v>343</v>
      </c>
      <c r="B105" s="168" t="s">
        <v>372</v>
      </c>
      <c r="C105" s="168">
        <v>2</v>
      </c>
      <c r="D105" s="215">
        <v>77.58</v>
      </c>
      <c r="E105" s="215">
        <f>D105*2</f>
        <v>155.16</v>
      </c>
    </row>
    <row r="106" spans="1:5">
      <c r="A106" s="174"/>
      <c r="B106" s="168" t="s">
        <v>375</v>
      </c>
      <c r="C106" s="168">
        <v>2</v>
      </c>
      <c r="D106" s="215">
        <v>141.87</v>
      </c>
      <c r="E106" s="215">
        <f>D106*2</f>
        <v>283.74</v>
      </c>
    </row>
    <row r="107" spans="1:5">
      <c r="D107" s="213"/>
      <c r="E107" s="213"/>
    </row>
    <row r="108" spans="1:5">
      <c r="C108" s="211" t="s">
        <v>213</v>
      </c>
      <c r="D108" s="214">
        <f>SUM(D105:D106)</f>
        <v>219.45</v>
      </c>
      <c r="E108" s="214">
        <f>SUM(E105:E106)</f>
        <v>438.9</v>
      </c>
    </row>
    <row r="109" spans="1:5">
      <c r="D109" s="213"/>
      <c r="E109" s="213"/>
    </row>
    <row r="110" spans="1:5">
      <c r="A110" s="197" t="s">
        <v>348</v>
      </c>
      <c r="B110" s="168" t="s">
        <v>372</v>
      </c>
      <c r="C110" s="168">
        <v>2</v>
      </c>
      <c r="D110" s="215">
        <v>90.49</v>
      </c>
      <c r="E110" s="215">
        <f>D110*2</f>
        <v>180.98</v>
      </c>
    </row>
    <row r="111" spans="1:5">
      <c r="A111" s="174"/>
      <c r="B111" s="168" t="s">
        <v>375</v>
      </c>
      <c r="C111" s="168">
        <v>2</v>
      </c>
      <c r="D111" s="215">
        <v>52.22</v>
      </c>
      <c r="E111" s="215">
        <f>D111*2</f>
        <v>104.44</v>
      </c>
    </row>
    <row r="112" spans="1:5">
      <c r="D112" s="213"/>
      <c r="E112" s="213"/>
    </row>
    <row r="113" spans="1:5">
      <c r="C113" s="211" t="s">
        <v>313</v>
      </c>
      <c r="D113" s="214">
        <f>SUM(D110:D111)</f>
        <v>142.70999999999998</v>
      </c>
      <c r="E113" s="214">
        <f>SUM(E110:E111)</f>
        <v>285.41999999999996</v>
      </c>
    </row>
    <row r="115" spans="1:5">
      <c r="A115" s="197" t="s">
        <v>345</v>
      </c>
      <c r="B115" s="168" t="s">
        <v>372</v>
      </c>
      <c r="C115" s="168">
        <v>2</v>
      </c>
      <c r="D115" s="215">
        <v>440.9</v>
      </c>
      <c r="E115" s="215">
        <f>D115*2</f>
        <v>881.8</v>
      </c>
    </row>
    <row r="116" spans="1:5">
      <c r="A116" s="174"/>
      <c r="B116" s="168" t="s">
        <v>375</v>
      </c>
      <c r="C116" s="168">
        <v>2</v>
      </c>
      <c r="D116" s="215">
        <v>922.59</v>
      </c>
      <c r="E116" s="215">
        <f>D116*2</f>
        <v>1845.18</v>
      </c>
    </row>
    <row r="117" spans="1:5">
      <c r="D117" s="213"/>
      <c r="E117" s="213"/>
    </row>
    <row r="118" spans="1:5">
      <c r="C118" s="211" t="s">
        <v>313</v>
      </c>
      <c r="D118" s="214">
        <f>SUM(D115:D116)</f>
        <v>1363.49</v>
      </c>
      <c r="E118" s="214">
        <f>SUM(E115:E116)</f>
        <v>2726.98</v>
      </c>
    </row>
    <row r="119" spans="1:5">
      <c r="D119" s="213"/>
      <c r="E119" s="213"/>
    </row>
    <row r="120" spans="1:5">
      <c r="A120" s="197" t="s">
        <v>359</v>
      </c>
      <c r="B120" s="168" t="s">
        <v>372</v>
      </c>
      <c r="C120" s="168">
        <v>2</v>
      </c>
      <c r="D120" s="215">
        <v>109.84</v>
      </c>
      <c r="E120" s="215">
        <f>D120*2</f>
        <v>219.68</v>
      </c>
    </row>
    <row r="121" spans="1:5">
      <c r="A121" s="174"/>
      <c r="B121" s="168" t="s">
        <v>375</v>
      </c>
      <c r="C121" s="168">
        <v>2</v>
      </c>
      <c r="D121" s="215">
        <v>52.41</v>
      </c>
      <c r="E121" s="215">
        <f>D121*2</f>
        <v>104.82</v>
      </c>
    </row>
    <row r="122" spans="1:5">
      <c r="D122" s="213"/>
      <c r="E122" s="213"/>
    </row>
    <row r="123" spans="1:5">
      <c r="C123" s="211" t="s">
        <v>313</v>
      </c>
      <c r="D123" s="214">
        <f>SUM(D120:D121)</f>
        <v>162.25</v>
      </c>
      <c r="E123" s="214">
        <f>SUM(E120:E121)</f>
        <v>324.5</v>
      </c>
    </row>
    <row r="124" spans="1:5">
      <c r="D124" s="213"/>
      <c r="E124" s="213"/>
    </row>
    <row r="125" spans="1:5">
      <c r="A125" s="197" t="s">
        <v>361</v>
      </c>
      <c r="B125" s="168" t="s">
        <v>372</v>
      </c>
      <c r="C125" s="168">
        <v>2</v>
      </c>
      <c r="D125" s="215">
        <v>68.17</v>
      </c>
      <c r="E125" s="215">
        <f>D125*2</f>
        <v>136.34</v>
      </c>
    </row>
    <row r="126" spans="1:5">
      <c r="A126" s="174"/>
      <c r="B126" s="168" t="s">
        <v>375</v>
      </c>
      <c r="C126" s="168">
        <v>2</v>
      </c>
      <c r="D126" s="215">
        <v>150.78</v>
      </c>
      <c r="E126" s="215">
        <f>D126*2</f>
        <v>301.56</v>
      </c>
    </row>
    <row r="127" spans="1:5">
      <c r="D127" s="213"/>
      <c r="E127" s="213"/>
    </row>
    <row r="128" spans="1:5">
      <c r="C128" s="211" t="s">
        <v>313</v>
      </c>
      <c r="D128" s="214">
        <f>SUM(D125:D126)</f>
        <v>218.95</v>
      </c>
      <c r="E128" s="214">
        <f>SUM(E125:E126)</f>
        <v>437.9</v>
      </c>
    </row>
    <row r="129" spans="2:5">
      <c r="E129" s="213"/>
    </row>
    <row r="130" spans="2:5">
      <c r="E130" s="213"/>
    </row>
    <row r="131" spans="2:5">
      <c r="C131" s="244" t="s">
        <v>412</v>
      </c>
      <c r="D131" s="245">
        <f>D128+D123+D118+D113+D108+D103+D98+D93+D88+D83+D78+D73+D68+D63+D58+D53+D47+D41+D36+D31+D26+D21+D15</f>
        <v>5580.98</v>
      </c>
      <c r="E131" s="213"/>
    </row>
    <row r="132" spans="2:5">
      <c r="B132" s="327" t="s">
        <v>377</v>
      </c>
      <c r="C132" s="327"/>
      <c r="D132" s="245">
        <f>E128+E123+E118+E113+E108+E103+E98+E93+E88+E83+E78+E73+E68+E63+E58+E53+E47+E41+E36+E31+E26+E21+E15</f>
        <v>11161.96</v>
      </c>
      <c r="E132" s="213"/>
    </row>
    <row r="133" spans="2:5">
      <c r="D133" s="213"/>
      <c r="E133" s="213"/>
    </row>
    <row r="134" spans="2:5">
      <c r="D134" s="213"/>
    </row>
    <row r="135" spans="2:5">
      <c r="D135" s="213"/>
    </row>
    <row r="136" spans="2:5">
      <c r="D136" s="213"/>
      <c r="E136" s="213"/>
    </row>
    <row r="137" spans="2:5">
      <c r="D137" s="213"/>
      <c r="E137" s="213"/>
    </row>
    <row r="138" spans="2:5">
      <c r="D138" s="213"/>
      <c r="E138" s="213"/>
    </row>
  </sheetData>
  <sheetProtection algorithmName="SHA-512" hashValue="EcHru6prBYltLIBajjg7A+J6ndANmyCn/7laCEJ5HT+tm3oFvHk62VZUPFKFBnFsW2uMD5aXYqRjMOYJgIO/Sg==" saltValue="EI9aGZkqxmS8tcJ1vvMREA==" spinCount="100000" sheet="1" objects="1" scenarios="1"/>
  <mergeCells count="1">
    <mergeCell ref="B132:C13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3"/>
  <sheetViews>
    <sheetView zoomScaleNormal="100" workbookViewId="0">
      <selection activeCell="B38" sqref="B38"/>
    </sheetView>
  </sheetViews>
  <sheetFormatPr defaultColWidth="11.44140625" defaultRowHeight="13.2"/>
  <cols>
    <col min="1" max="1" width="2.109375" style="192" bestFit="1" customWidth="1"/>
    <col min="2" max="2" width="106.88671875" style="193" customWidth="1"/>
    <col min="3" max="16384" width="11.44140625" style="192"/>
  </cols>
  <sheetData>
    <row r="1" spans="1:10" s="175" customFormat="1" ht="14.4">
      <c r="B1" s="247" t="str">
        <f>'Invulblad normen'!A1</f>
        <v>Slachtofferhulp Nederland</v>
      </c>
      <c r="C1" s="179"/>
      <c r="D1" s="192"/>
      <c r="E1" s="192"/>
      <c r="F1" s="192"/>
      <c r="G1" s="192"/>
      <c r="H1" s="192"/>
      <c r="J1" s="192"/>
    </row>
    <row r="2" spans="1:10" s="175" customFormat="1" ht="14.4">
      <c r="B2" s="247" t="str">
        <f>'Invulblad normen'!A2</f>
        <v xml:space="preserve">Aanbesteding schoonmaak </v>
      </c>
      <c r="C2" s="179"/>
      <c r="D2" s="192"/>
      <c r="E2" s="192"/>
      <c r="F2" s="192"/>
      <c r="G2" s="192"/>
      <c r="H2" s="192"/>
      <c r="J2" s="192"/>
    </row>
    <row r="3" spans="1:10" s="175" customFormat="1" ht="14.4">
      <c r="B3" s="175" t="s">
        <v>411</v>
      </c>
      <c r="C3" s="179"/>
      <c r="D3" s="192"/>
      <c r="E3" s="192"/>
      <c r="F3" s="192"/>
      <c r="G3" s="192"/>
      <c r="H3" s="192"/>
      <c r="J3" s="192"/>
    </row>
    <row r="4" spans="1:10" s="175" customFormat="1" ht="14.4">
      <c r="B4" s="248">
        <f>'Invulblad normen'!A4</f>
        <v>44728</v>
      </c>
      <c r="C4" s="179"/>
      <c r="D4" s="192"/>
      <c r="E4" s="192"/>
      <c r="F4" s="192"/>
      <c r="G4" s="192"/>
      <c r="H4" s="192"/>
      <c r="J4" s="192"/>
    </row>
    <row r="5" spans="1:10" s="175" customFormat="1" ht="14.4">
      <c r="B5" s="230"/>
      <c r="C5" s="182"/>
      <c r="D5" s="192"/>
      <c r="E5" s="192"/>
      <c r="F5" s="192"/>
      <c r="G5" s="192"/>
      <c r="H5" s="192"/>
      <c r="J5" s="192"/>
    </row>
    <row r="6" spans="1:10">
      <c r="B6" s="231"/>
    </row>
    <row r="7" spans="1:10">
      <c r="B7" s="264" t="s">
        <v>231</v>
      </c>
    </row>
    <row r="8" spans="1:10">
      <c r="B8" s="231"/>
    </row>
    <row r="9" spans="1:10" ht="13.8">
      <c r="A9" s="194" t="s">
        <v>232</v>
      </c>
      <c r="B9" s="265" t="s">
        <v>221</v>
      </c>
    </row>
    <row r="10" spans="1:10" ht="26.4">
      <c r="A10" s="194" t="s">
        <v>232</v>
      </c>
      <c r="B10" s="265" t="s">
        <v>222</v>
      </c>
    </row>
    <row r="11" spans="1:10" ht="42" customHeight="1">
      <c r="A11" s="194" t="s">
        <v>232</v>
      </c>
      <c r="B11" s="265" t="s">
        <v>223</v>
      </c>
    </row>
    <row r="12" spans="1:10" ht="13.8">
      <c r="A12" s="194" t="s">
        <v>232</v>
      </c>
      <c r="B12" s="265" t="s">
        <v>224</v>
      </c>
    </row>
    <row r="13" spans="1:10" ht="39.6">
      <c r="A13" s="194" t="s">
        <v>232</v>
      </c>
      <c r="B13" s="265" t="s">
        <v>233</v>
      </c>
    </row>
    <row r="14" spans="1:10" ht="26.4">
      <c r="A14" s="194" t="s">
        <v>232</v>
      </c>
      <c r="B14" s="265" t="s">
        <v>234</v>
      </c>
    </row>
    <row r="15" spans="1:10" ht="26.4">
      <c r="A15" s="194" t="s">
        <v>232</v>
      </c>
      <c r="B15" s="265" t="s">
        <v>225</v>
      </c>
    </row>
    <row r="16" spans="1:10" ht="13.8">
      <c r="A16" s="194" t="s">
        <v>232</v>
      </c>
      <c r="B16" s="265" t="s">
        <v>226</v>
      </c>
    </row>
    <row r="17" spans="1:3" ht="26.4">
      <c r="A17" s="194" t="s">
        <v>232</v>
      </c>
      <c r="B17" s="265" t="s">
        <v>227</v>
      </c>
    </row>
    <row r="18" spans="1:3" ht="26.4">
      <c r="A18" s="194" t="s">
        <v>232</v>
      </c>
      <c r="B18" s="265" t="s">
        <v>228</v>
      </c>
    </row>
    <row r="19" spans="1:3" ht="13.8">
      <c r="A19" s="194" t="s">
        <v>232</v>
      </c>
      <c r="B19" s="265" t="s">
        <v>229</v>
      </c>
    </row>
    <row r="20" spans="1:3" ht="13.8">
      <c r="A20" s="194" t="s">
        <v>232</v>
      </c>
      <c r="B20" s="265" t="s">
        <v>230</v>
      </c>
    </row>
    <row r="21" spans="1:3" ht="13.8">
      <c r="A21" s="194" t="s">
        <v>232</v>
      </c>
      <c r="B21" s="265" t="s">
        <v>426</v>
      </c>
    </row>
    <row r="22" spans="1:3" ht="13.8">
      <c r="A22" s="194" t="s">
        <v>232</v>
      </c>
      <c r="B22" s="265" t="s">
        <v>403</v>
      </c>
      <c r="C22" s="234" t="s">
        <v>404</v>
      </c>
    </row>
    <row r="23" spans="1:3">
      <c r="B23" s="266"/>
    </row>
  </sheetData>
  <sheetProtection algorithmName="SHA-512" hashValue="Sne6GeUeF7wLhliOfl2c6r4LYwpK1nt5wfSAmhdrcDClFHO3Ki7F2I/FDxUW4OvD6Re1LYAbqotm/q0A+b7IyA==" saltValue="nITh/DJcT5uBEwoxPB4wPw==" spinCount="100000" sheet="1" objects="1" scenarios="1"/>
  <pageMargins left="0.7" right="0.7" top="0.75" bottom="0.75" header="0.3" footer="0.3"/>
  <pageSetup paperSize="9" scale="81"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84"/>
  <sheetViews>
    <sheetView workbookViewId="0">
      <pane ySplit="7" topLeftCell="A8" activePane="bottomLeft" state="frozen"/>
      <selection pane="bottomLeft" activeCell="I13" sqref="I13"/>
    </sheetView>
  </sheetViews>
  <sheetFormatPr defaultColWidth="11.44140625" defaultRowHeight="14.4"/>
  <cols>
    <col min="1" max="1" width="70.5546875" style="175" bestFit="1" customWidth="1"/>
    <col min="2" max="2" width="50.44140625" style="175" bestFit="1" customWidth="1"/>
    <col min="3" max="3" width="5.44140625" style="175" bestFit="1" customWidth="1"/>
    <col min="4" max="6" width="6.44140625" style="175" bestFit="1" customWidth="1"/>
    <col min="7" max="7" width="5.44140625" style="186" bestFit="1" customWidth="1"/>
    <col min="8" max="8" width="11.44140625" style="175" customWidth="1"/>
    <col min="9" max="9" width="27.6640625" style="175" bestFit="1" customWidth="1"/>
    <col min="10" max="16384" width="11.44140625" style="175"/>
  </cols>
  <sheetData>
    <row r="1" spans="1:9">
      <c r="A1" s="179" t="str">
        <f>'Invulblad normen'!A1</f>
        <v>Slachtofferhulp Nederland</v>
      </c>
      <c r="B1" s="179"/>
      <c r="C1" s="329" t="str">
        <f>'Invulblad normen'!B16</f>
        <v>Kantoorruimte / kantoortuin / open werkplek</v>
      </c>
      <c r="D1" s="330" t="str">
        <f>'Invulblad normen'!B17</f>
        <v>Vergaderruimte / spreekkamer</v>
      </c>
      <c r="E1" s="330" t="str">
        <f>'Invulblad normen'!B18</f>
        <v>Entreehal / wachtruimte / gang / hal</v>
      </c>
      <c r="F1" s="329" t="str">
        <f>'Invulblad normen'!B19</f>
        <v>Pantry / keuken / kantine</v>
      </c>
      <c r="G1" s="329" t="str">
        <f>'Invulblad normen'!B20</f>
        <v>Sanitair</v>
      </c>
      <c r="I1" s="328" t="s">
        <v>424</v>
      </c>
    </row>
    <row r="2" spans="1:9">
      <c r="A2" s="179" t="str">
        <f>'Invulblad normen'!A2</f>
        <v xml:space="preserve">Aanbesteding schoonmaak </v>
      </c>
      <c r="B2" s="179"/>
      <c r="C2" s="329"/>
      <c r="D2" s="330"/>
      <c r="E2" s="330"/>
      <c r="F2" s="329"/>
      <c r="G2" s="329"/>
      <c r="I2" s="328"/>
    </row>
    <row r="3" spans="1:9">
      <c r="A3" s="179" t="s">
        <v>209</v>
      </c>
      <c r="B3" s="179"/>
      <c r="C3" s="329"/>
      <c r="D3" s="330"/>
      <c r="E3" s="330"/>
      <c r="F3" s="329"/>
      <c r="G3" s="329"/>
      <c r="I3" s="328"/>
    </row>
    <row r="4" spans="1:9">
      <c r="A4" s="182">
        <f>'Invulblad normen'!A4</f>
        <v>44728</v>
      </c>
      <c r="B4" s="179"/>
      <c r="C4" s="329"/>
      <c r="D4" s="330"/>
      <c r="E4" s="330"/>
      <c r="F4" s="329"/>
      <c r="G4" s="329"/>
      <c r="I4" s="328"/>
    </row>
    <row r="5" spans="1:9">
      <c r="A5" s="236"/>
      <c r="B5" s="182"/>
      <c r="C5" s="329"/>
      <c r="D5" s="330"/>
      <c r="E5" s="330"/>
      <c r="F5" s="329"/>
      <c r="G5" s="329"/>
      <c r="I5" s="328"/>
    </row>
    <row r="6" spans="1:9" ht="142.94999999999999" customHeight="1">
      <c r="A6" s="227"/>
      <c r="B6" s="188" t="s">
        <v>207</v>
      </c>
      <c r="C6" s="329"/>
      <c r="D6" s="330"/>
      <c r="E6" s="330"/>
      <c r="F6" s="329"/>
      <c r="G6" s="329"/>
      <c r="I6" s="328"/>
    </row>
    <row r="7" spans="1:9">
      <c r="A7" s="185"/>
      <c r="B7" s="189" t="s">
        <v>199</v>
      </c>
      <c r="C7" s="190">
        <v>1</v>
      </c>
      <c r="D7" s="190">
        <v>2</v>
      </c>
      <c r="E7" s="190">
        <v>3</v>
      </c>
      <c r="F7" s="190">
        <v>4</v>
      </c>
      <c r="G7" s="190">
        <v>5</v>
      </c>
      <c r="I7" s="186"/>
    </row>
    <row r="8" spans="1:9">
      <c r="A8" s="233" t="s">
        <v>396</v>
      </c>
      <c r="B8" s="189"/>
      <c r="C8" s="190"/>
      <c r="D8" s="190"/>
      <c r="E8" s="190"/>
      <c r="F8" s="190"/>
      <c r="G8" s="190"/>
      <c r="I8" s="186"/>
    </row>
    <row r="9" spans="1:9" ht="16.5" customHeight="1">
      <c r="A9" s="187" t="s">
        <v>0</v>
      </c>
      <c r="B9" s="187" t="s">
        <v>210</v>
      </c>
      <c r="C9" s="174"/>
      <c r="D9" s="174"/>
      <c r="E9" s="174"/>
      <c r="F9" s="174"/>
      <c r="G9" s="174"/>
      <c r="I9" s="186"/>
    </row>
    <row r="10" spans="1:9">
      <c r="A10" s="174" t="s">
        <v>236</v>
      </c>
      <c r="B10" s="174" t="s">
        <v>280</v>
      </c>
      <c r="C10" s="191">
        <v>2</v>
      </c>
      <c r="D10" s="191">
        <v>2</v>
      </c>
      <c r="E10" s="191">
        <v>2</v>
      </c>
      <c r="F10" s="191">
        <v>2</v>
      </c>
      <c r="G10" s="191"/>
      <c r="I10" s="186"/>
    </row>
    <row r="11" spans="1:9">
      <c r="A11" s="174" t="s">
        <v>237</v>
      </c>
      <c r="B11" s="174" t="s">
        <v>279</v>
      </c>
      <c r="C11" s="191">
        <v>208</v>
      </c>
      <c r="D11" s="191">
        <v>208</v>
      </c>
      <c r="E11" s="191">
        <v>208</v>
      </c>
      <c r="F11" s="191">
        <v>0</v>
      </c>
      <c r="G11" s="191"/>
      <c r="I11" s="186"/>
    </row>
    <row r="12" spans="1:9">
      <c r="A12" s="174" t="s">
        <v>237</v>
      </c>
      <c r="B12" s="174" t="s">
        <v>281</v>
      </c>
      <c r="C12" s="191">
        <v>52</v>
      </c>
      <c r="D12" s="191">
        <v>52</v>
      </c>
      <c r="E12" s="191">
        <v>52</v>
      </c>
      <c r="F12" s="191">
        <v>255</v>
      </c>
      <c r="G12" s="191"/>
      <c r="I12" s="186"/>
    </row>
    <row r="13" spans="1:9">
      <c r="A13" s="173" t="s">
        <v>238</v>
      </c>
      <c r="B13" s="174" t="s">
        <v>239</v>
      </c>
      <c r="C13" s="191">
        <v>52</v>
      </c>
      <c r="D13" s="191">
        <v>52</v>
      </c>
      <c r="E13" s="191">
        <v>52</v>
      </c>
      <c r="F13" s="191">
        <v>255</v>
      </c>
      <c r="G13" s="191">
        <v>255</v>
      </c>
      <c r="I13" s="186"/>
    </row>
    <row r="14" spans="1:9">
      <c r="A14" s="174" t="s">
        <v>238</v>
      </c>
      <c r="B14" s="174" t="s">
        <v>240</v>
      </c>
      <c r="C14" s="191">
        <v>52</v>
      </c>
      <c r="D14" s="191">
        <v>52</v>
      </c>
      <c r="E14" s="191">
        <v>52</v>
      </c>
      <c r="F14" s="191">
        <v>255</v>
      </c>
      <c r="G14" s="191"/>
      <c r="I14" s="186"/>
    </row>
    <row r="15" spans="1:9">
      <c r="A15" s="174" t="s">
        <v>238</v>
      </c>
      <c r="B15" s="174" t="s">
        <v>241</v>
      </c>
      <c r="C15" s="191"/>
      <c r="D15" s="191"/>
      <c r="E15" s="191"/>
      <c r="F15" s="191"/>
      <c r="G15" s="191">
        <v>255</v>
      </c>
      <c r="I15" s="186"/>
    </row>
    <row r="16" spans="1:9">
      <c r="A16" s="174" t="s">
        <v>242</v>
      </c>
      <c r="B16" s="174" t="s">
        <v>243</v>
      </c>
      <c r="C16" s="191">
        <v>52</v>
      </c>
      <c r="D16" s="191">
        <v>255</v>
      </c>
      <c r="E16" s="191">
        <v>52</v>
      </c>
      <c r="F16" s="191">
        <v>255</v>
      </c>
      <c r="G16" s="191"/>
    </row>
    <row r="17" spans="1:7">
      <c r="A17" s="195" t="s">
        <v>244</v>
      </c>
      <c r="B17" s="174" t="s">
        <v>245</v>
      </c>
      <c r="C17" s="191">
        <v>12</v>
      </c>
      <c r="D17" s="191">
        <v>12</v>
      </c>
      <c r="E17" s="191">
        <v>12</v>
      </c>
      <c r="F17" s="191">
        <v>12</v>
      </c>
      <c r="G17" s="191">
        <v>12</v>
      </c>
    </row>
    <row r="18" spans="1:7">
      <c r="A18" s="174" t="s">
        <v>246</v>
      </c>
      <c r="B18" s="174" t="s">
        <v>247</v>
      </c>
      <c r="C18" s="191">
        <v>12</v>
      </c>
      <c r="D18" s="191">
        <v>12</v>
      </c>
      <c r="E18" s="191">
        <v>12</v>
      </c>
      <c r="F18" s="191">
        <v>12</v>
      </c>
      <c r="G18" s="191">
        <v>12</v>
      </c>
    </row>
    <row r="19" spans="1:7">
      <c r="A19" s="174" t="s">
        <v>248</v>
      </c>
      <c r="B19" s="174" t="s">
        <v>249</v>
      </c>
      <c r="C19" s="191"/>
      <c r="D19" s="191"/>
      <c r="E19" s="191">
        <v>255</v>
      </c>
      <c r="F19" s="191"/>
      <c r="G19" s="191"/>
    </row>
    <row r="20" spans="1:7">
      <c r="A20" s="174" t="s">
        <v>250</v>
      </c>
      <c r="B20" s="174" t="s">
        <v>245</v>
      </c>
      <c r="C20" s="191">
        <v>12</v>
      </c>
      <c r="D20" s="191">
        <v>12</v>
      </c>
      <c r="E20" s="191">
        <v>12</v>
      </c>
      <c r="F20" s="191"/>
      <c r="G20" s="191"/>
    </row>
    <row r="21" spans="1:7">
      <c r="A21" s="174" t="s">
        <v>251</v>
      </c>
      <c r="B21" s="174" t="s">
        <v>252</v>
      </c>
      <c r="C21" s="191">
        <v>1</v>
      </c>
      <c r="D21" s="191">
        <v>4</v>
      </c>
      <c r="E21" s="191">
        <v>1</v>
      </c>
      <c r="F21" s="191"/>
      <c r="G21" s="191"/>
    </row>
    <row r="22" spans="1:7">
      <c r="A22" s="174" t="s">
        <v>253</v>
      </c>
      <c r="B22" s="174" t="s">
        <v>254</v>
      </c>
      <c r="C22" s="191"/>
      <c r="D22" s="191"/>
      <c r="E22" s="191"/>
      <c r="F22" s="191">
        <v>255</v>
      </c>
      <c r="G22" s="191"/>
    </row>
    <row r="23" spans="1:7">
      <c r="A23" s="174" t="s">
        <v>253</v>
      </c>
      <c r="B23" s="174" t="s">
        <v>245</v>
      </c>
      <c r="C23" s="191"/>
      <c r="D23" s="191"/>
      <c r="E23" s="191"/>
      <c r="F23" s="191">
        <v>12</v>
      </c>
      <c r="G23" s="191"/>
    </row>
    <row r="24" spans="1:7">
      <c r="A24" s="174" t="s">
        <v>255</v>
      </c>
      <c r="B24" s="174" t="s">
        <v>256</v>
      </c>
      <c r="C24" s="191">
        <v>255</v>
      </c>
      <c r="D24" s="191">
        <v>255</v>
      </c>
      <c r="E24" s="191">
        <v>255</v>
      </c>
      <c r="F24" s="191">
        <v>255</v>
      </c>
      <c r="G24" s="191">
        <v>255</v>
      </c>
    </row>
    <row r="25" spans="1:7">
      <c r="A25" s="174" t="s">
        <v>255</v>
      </c>
      <c r="B25" s="174" t="s">
        <v>257</v>
      </c>
      <c r="C25" s="191">
        <v>0</v>
      </c>
      <c r="D25" s="191">
        <v>0</v>
      </c>
      <c r="E25" s="191">
        <v>0</v>
      </c>
      <c r="F25" s="191">
        <v>0</v>
      </c>
      <c r="G25" s="191">
        <v>0</v>
      </c>
    </row>
    <row r="26" spans="1:7">
      <c r="A26" s="174" t="s">
        <v>258</v>
      </c>
      <c r="B26" s="174" t="s">
        <v>259</v>
      </c>
      <c r="C26" s="191">
        <v>12</v>
      </c>
      <c r="D26" s="191">
        <v>12</v>
      </c>
      <c r="E26" s="191"/>
      <c r="F26" s="191"/>
      <c r="G26" s="191"/>
    </row>
    <row r="27" spans="1:7">
      <c r="A27" s="174" t="s">
        <v>258</v>
      </c>
      <c r="B27" s="174" t="s">
        <v>257</v>
      </c>
      <c r="C27" s="191"/>
      <c r="D27" s="191"/>
      <c r="E27" s="191">
        <v>12</v>
      </c>
      <c r="F27" s="191">
        <v>12</v>
      </c>
      <c r="G27" s="191"/>
    </row>
    <row r="28" spans="1:7">
      <c r="A28" s="174" t="s">
        <v>260</v>
      </c>
      <c r="B28" s="174" t="s">
        <v>245</v>
      </c>
      <c r="C28" s="191"/>
      <c r="D28" s="191"/>
      <c r="E28" s="191"/>
      <c r="F28" s="191"/>
      <c r="G28" s="191">
        <v>255</v>
      </c>
    </row>
    <row r="29" spans="1:7">
      <c r="A29" s="174" t="s">
        <v>261</v>
      </c>
      <c r="B29" s="174" t="s">
        <v>257</v>
      </c>
      <c r="C29" s="191"/>
      <c r="D29" s="191"/>
      <c r="E29" s="191"/>
      <c r="F29" s="191"/>
      <c r="G29" s="191">
        <v>12</v>
      </c>
    </row>
    <row r="30" spans="1:7" ht="15.75" customHeight="1">
      <c r="A30" s="174" t="s">
        <v>262</v>
      </c>
      <c r="B30" s="174" t="s">
        <v>247</v>
      </c>
      <c r="C30" s="191">
        <v>12</v>
      </c>
      <c r="D30" s="191">
        <v>12</v>
      </c>
      <c r="E30" s="191">
        <v>12</v>
      </c>
      <c r="F30" s="191">
        <v>12</v>
      </c>
      <c r="G30" s="191"/>
    </row>
    <row r="31" spans="1:7" ht="15.75" customHeight="1">
      <c r="A31" s="174" t="s">
        <v>263</v>
      </c>
      <c r="B31" s="174" t="s">
        <v>247</v>
      </c>
      <c r="C31" s="191">
        <v>12</v>
      </c>
      <c r="D31" s="191">
        <v>12</v>
      </c>
      <c r="E31" s="191">
        <v>12</v>
      </c>
      <c r="F31" s="191">
        <v>12</v>
      </c>
      <c r="G31" s="191"/>
    </row>
    <row r="32" spans="1:7" ht="15.75" customHeight="1">
      <c r="A32" s="174" t="s">
        <v>264</v>
      </c>
      <c r="B32" s="174" t="s">
        <v>265</v>
      </c>
      <c r="C32" s="191">
        <v>0</v>
      </c>
      <c r="D32" s="191">
        <v>0</v>
      </c>
      <c r="E32" s="191">
        <v>0</v>
      </c>
      <c r="F32" s="191">
        <v>0</v>
      </c>
      <c r="G32" s="191">
        <v>0</v>
      </c>
    </row>
    <row r="33" spans="1:8" ht="15.75" customHeight="1">
      <c r="A33" s="174" t="s">
        <v>189</v>
      </c>
      <c r="B33" s="174" t="s">
        <v>266</v>
      </c>
      <c r="C33" s="191"/>
      <c r="D33" s="191"/>
      <c r="E33" s="191"/>
      <c r="F33" s="191">
        <v>255</v>
      </c>
      <c r="G33" s="191"/>
    </row>
    <row r="34" spans="1:8" ht="15.75" customHeight="1">
      <c r="A34" s="174" t="s">
        <v>187</v>
      </c>
      <c r="B34" s="174" t="s">
        <v>267</v>
      </c>
      <c r="C34" s="191"/>
      <c r="D34" s="191"/>
      <c r="E34" s="191"/>
      <c r="F34" s="191">
        <v>12</v>
      </c>
      <c r="G34" s="191"/>
    </row>
    <row r="35" spans="1:8">
      <c r="A35" s="174" t="s">
        <v>187</v>
      </c>
      <c r="B35" s="174" t="s">
        <v>268</v>
      </c>
      <c r="C35" s="191"/>
      <c r="D35" s="191"/>
      <c r="E35" s="191"/>
      <c r="F35" s="191">
        <v>1</v>
      </c>
      <c r="G35" s="191"/>
    </row>
    <row r="36" spans="1:8">
      <c r="A36" s="174" t="s">
        <v>186</v>
      </c>
      <c r="B36" s="174" t="s">
        <v>269</v>
      </c>
      <c r="C36" s="191"/>
      <c r="D36" s="191"/>
      <c r="E36" s="191"/>
      <c r="F36" s="191">
        <v>255</v>
      </c>
      <c r="G36" s="191"/>
    </row>
    <row r="37" spans="1:8">
      <c r="A37" s="174" t="s">
        <v>188</v>
      </c>
      <c r="B37" s="174" t="s">
        <v>270</v>
      </c>
      <c r="C37" s="191"/>
      <c r="D37" s="191"/>
      <c r="E37" s="191"/>
      <c r="F37" s="191">
        <v>0</v>
      </c>
      <c r="G37" s="191"/>
    </row>
    <row r="38" spans="1:8">
      <c r="A38" s="174" t="s">
        <v>271</v>
      </c>
      <c r="B38" s="174" t="s">
        <v>270</v>
      </c>
      <c r="C38" s="191"/>
      <c r="D38" s="191"/>
      <c r="E38" s="191"/>
      <c r="F38" s="191">
        <v>0</v>
      </c>
      <c r="G38" s="191"/>
    </row>
    <row r="39" spans="1:8">
      <c r="A39" s="174" t="s">
        <v>272</v>
      </c>
      <c r="B39" s="174" t="s">
        <v>270</v>
      </c>
      <c r="C39" s="191"/>
      <c r="D39" s="191"/>
      <c r="E39" s="191"/>
      <c r="F39" s="191"/>
      <c r="G39" s="191">
        <v>0</v>
      </c>
    </row>
    <row r="40" spans="1:8">
      <c r="A40" s="174" t="s">
        <v>191</v>
      </c>
      <c r="B40" s="174" t="s">
        <v>273</v>
      </c>
      <c r="C40" s="191"/>
      <c r="D40" s="191"/>
      <c r="E40" s="191"/>
      <c r="F40" s="191"/>
      <c r="G40" s="191">
        <v>52</v>
      </c>
    </row>
    <row r="41" spans="1:8">
      <c r="A41" s="174" t="s">
        <v>217</v>
      </c>
      <c r="B41" s="174" t="s">
        <v>274</v>
      </c>
      <c r="C41" s="174"/>
      <c r="D41" s="174"/>
      <c r="E41" s="174"/>
      <c r="F41" s="174"/>
      <c r="G41" s="174">
        <v>255</v>
      </c>
    </row>
    <row r="42" spans="1:8">
      <c r="A42" s="174" t="s">
        <v>275</v>
      </c>
      <c r="B42" s="174" t="s">
        <v>276</v>
      </c>
      <c r="C42" s="174"/>
      <c r="D42" s="174"/>
      <c r="E42" s="174"/>
      <c r="F42" s="174"/>
      <c r="G42" s="174">
        <v>255</v>
      </c>
    </row>
    <row r="43" spans="1:8">
      <c r="A43" s="174" t="s">
        <v>277</v>
      </c>
      <c r="B43" s="174" t="s">
        <v>278</v>
      </c>
      <c r="C43" s="174"/>
      <c r="D43" s="174"/>
      <c r="E43" s="174"/>
      <c r="F43" s="174">
        <v>0</v>
      </c>
      <c r="G43" s="174">
        <v>0</v>
      </c>
      <c r="H43" s="181"/>
    </row>
    <row r="47" spans="1:8">
      <c r="A47" s="181" t="s">
        <v>395</v>
      </c>
    </row>
    <row r="48" spans="1:8">
      <c r="A48" s="181" t="s">
        <v>402</v>
      </c>
    </row>
    <row r="49" spans="1:7">
      <c r="A49" s="185"/>
      <c r="B49" s="189" t="s">
        <v>199</v>
      </c>
      <c r="C49" s="190">
        <v>1</v>
      </c>
      <c r="D49" s="190">
        <v>2</v>
      </c>
      <c r="E49" s="190">
        <v>3</v>
      </c>
      <c r="F49" s="190">
        <v>4</v>
      </c>
      <c r="G49" s="190">
        <v>5</v>
      </c>
    </row>
    <row r="50" spans="1:7">
      <c r="A50" s="187" t="s">
        <v>0</v>
      </c>
      <c r="B50" s="187" t="s">
        <v>210</v>
      </c>
      <c r="C50" s="232"/>
      <c r="D50" s="232"/>
      <c r="E50" s="232"/>
      <c r="F50" s="232"/>
      <c r="G50" s="232"/>
    </row>
    <row r="51" spans="1:7">
      <c r="A51" s="174" t="s">
        <v>236</v>
      </c>
      <c r="B51" s="174" t="s">
        <v>392</v>
      </c>
      <c r="C51" s="174">
        <v>2</v>
      </c>
      <c r="D51" s="174">
        <v>2</v>
      </c>
      <c r="E51" s="174">
        <v>2</v>
      </c>
      <c r="F51" s="174">
        <v>2</v>
      </c>
      <c r="G51" s="174"/>
    </row>
    <row r="52" spans="1:7">
      <c r="A52" s="174" t="s">
        <v>393</v>
      </c>
      <c r="B52" s="174" t="s">
        <v>394</v>
      </c>
      <c r="C52" s="174">
        <v>156</v>
      </c>
      <c r="D52" s="174">
        <v>156</v>
      </c>
      <c r="E52" s="174">
        <v>156</v>
      </c>
      <c r="F52" s="174">
        <v>0</v>
      </c>
      <c r="G52" s="174"/>
    </row>
    <row r="53" spans="1:7">
      <c r="A53" s="174" t="s">
        <v>393</v>
      </c>
      <c r="B53" s="174" t="s">
        <v>281</v>
      </c>
      <c r="C53" s="174">
        <v>52</v>
      </c>
      <c r="D53" s="174">
        <v>52</v>
      </c>
      <c r="E53" s="174">
        <v>52</v>
      </c>
      <c r="F53" s="174">
        <v>156</v>
      </c>
      <c r="G53" s="174"/>
    </row>
    <row r="54" spans="1:7">
      <c r="A54" s="173" t="s">
        <v>238</v>
      </c>
      <c r="B54" s="174" t="s">
        <v>239</v>
      </c>
      <c r="C54" s="174">
        <v>52</v>
      </c>
      <c r="D54" s="174">
        <v>52</v>
      </c>
      <c r="E54" s="174">
        <v>52</v>
      </c>
      <c r="F54" s="174">
        <v>156</v>
      </c>
      <c r="G54" s="174">
        <v>156</v>
      </c>
    </row>
    <row r="55" spans="1:7">
      <c r="A55" s="174" t="s">
        <v>238</v>
      </c>
      <c r="B55" s="174" t="s">
        <v>240</v>
      </c>
      <c r="C55" s="174">
        <v>52</v>
      </c>
      <c r="D55" s="174">
        <v>52</v>
      </c>
      <c r="E55" s="174">
        <v>52</v>
      </c>
      <c r="F55" s="174">
        <v>156</v>
      </c>
      <c r="G55" s="174"/>
    </row>
    <row r="56" spans="1:7">
      <c r="A56" s="174" t="s">
        <v>238</v>
      </c>
      <c r="B56" s="174" t="s">
        <v>241</v>
      </c>
      <c r="C56" s="174"/>
      <c r="D56" s="174"/>
      <c r="E56" s="174"/>
      <c r="F56" s="174"/>
      <c r="G56" s="174">
        <v>156</v>
      </c>
    </row>
    <row r="57" spans="1:7">
      <c r="A57" s="174" t="s">
        <v>242</v>
      </c>
      <c r="B57" s="174" t="s">
        <v>243</v>
      </c>
      <c r="C57" s="174">
        <v>52</v>
      </c>
      <c r="D57" s="174">
        <v>156</v>
      </c>
      <c r="E57" s="174">
        <v>52</v>
      </c>
      <c r="F57" s="174">
        <v>156</v>
      </c>
      <c r="G57" s="174"/>
    </row>
    <row r="58" spans="1:7">
      <c r="A58" s="195" t="s">
        <v>244</v>
      </c>
      <c r="B58" s="174" t="s">
        <v>245</v>
      </c>
      <c r="C58" s="174">
        <v>12</v>
      </c>
      <c r="D58" s="174">
        <v>12</v>
      </c>
      <c r="E58" s="174">
        <v>12</v>
      </c>
      <c r="F58" s="174">
        <v>12</v>
      </c>
      <c r="G58" s="174">
        <v>12</v>
      </c>
    </row>
    <row r="59" spans="1:7">
      <c r="A59" s="174" t="s">
        <v>246</v>
      </c>
      <c r="B59" s="174" t="s">
        <v>247</v>
      </c>
      <c r="C59" s="174">
        <v>12</v>
      </c>
      <c r="D59" s="174">
        <v>12</v>
      </c>
      <c r="E59" s="174">
        <v>12</v>
      </c>
      <c r="F59" s="174">
        <v>12</v>
      </c>
      <c r="G59" s="174">
        <v>12</v>
      </c>
    </row>
    <row r="60" spans="1:7">
      <c r="A60" s="174" t="s">
        <v>248</v>
      </c>
      <c r="B60" s="174" t="s">
        <v>249</v>
      </c>
      <c r="C60" s="174"/>
      <c r="D60" s="174"/>
      <c r="E60" s="174">
        <v>156</v>
      </c>
      <c r="F60" s="174"/>
      <c r="G60" s="174"/>
    </row>
    <row r="61" spans="1:7">
      <c r="A61" s="174" t="s">
        <v>250</v>
      </c>
      <c r="B61" s="174" t="s">
        <v>245</v>
      </c>
      <c r="C61" s="174">
        <v>12</v>
      </c>
      <c r="D61" s="174">
        <v>12</v>
      </c>
      <c r="E61" s="174">
        <v>12</v>
      </c>
      <c r="F61" s="174"/>
      <c r="G61" s="174"/>
    </row>
    <row r="62" spans="1:7">
      <c r="A62" s="174" t="s">
        <v>251</v>
      </c>
      <c r="B62" s="174" t="s">
        <v>252</v>
      </c>
      <c r="C62" s="174">
        <v>1</v>
      </c>
      <c r="D62" s="174">
        <v>4</v>
      </c>
      <c r="E62" s="174">
        <v>1</v>
      </c>
      <c r="F62" s="174"/>
      <c r="G62" s="174"/>
    </row>
    <row r="63" spans="1:7">
      <c r="A63" s="174" t="s">
        <v>253</v>
      </c>
      <c r="B63" s="174" t="s">
        <v>254</v>
      </c>
      <c r="C63" s="174"/>
      <c r="D63" s="174"/>
      <c r="E63" s="174"/>
      <c r="F63" s="174">
        <v>156</v>
      </c>
      <c r="G63" s="174"/>
    </row>
    <row r="64" spans="1:7">
      <c r="A64" s="174" t="s">
        <v>253</v>
      </c>
      <c r="B64" s="174" t="s">
        <v>245</v>
      </c>
      <c r="C64" s="174"/>
      <c r="D64" s="174"/>
      <c r="E64" s="174"/>
      <c r="F64" s="174">
        <v>12</v>
      </c>
      <c r="G64" s="174"/>
    </row>
    <row r="65" spans="1:7">
      <c r="A65" s="174" t="s">
        <v>255</v>
      </c>
      <c r="B65" s="174" t="s">
        <v>256</v>
      </c>
      <c r="C65" s="174">
        <v>156</v>
      </c>
      <c r="D65" s="174">
        <v>156</v>
      </c>
      <c r="E65" s="174">
        <v>156</v>
      </c>
      <c r="F65" s="174">
        <v>156</v>
      </c>
      <c r="G65" s="174">
        <v>156</v>
      </c>
    </row>
    <row r="66" spans="1:7">
      <c r="A66" s="174" t="s">
        <v>255</v>
      </c>
      <c r="B66" s="174" t="s">
        <v>257</v>
      </c>
      <c r="C66" s="174">
        <v>0</v>
      </c>
      <c r="D66" s="174">
        <v>0</v>
      </c>
      <c r="E66" s="174">
        <v>0</v>
      </c>
      <c r="F66" s="174">
        <v>0</v>
      </c>
      <c r="G66" s="174">
        <v>0</v>
      </c>
    </row>
    <row r="67" spans="1:7">
      <c r="A67" s="174" t="s">
        <v>258</v>
      </c>
      <c r="B67" s="174" t="s">
        <v>259</v>
      </c>
      <c r="C67" s="174">
        <v>12</v>
      </c>
      <c r="D67" s="174">
        <v>12</v>
      </c>
      <c r="E67" s="174"/>
      <c r="F67" s="174"/>
      <c r="G67" s="174"/>
    </row>
    <row r="68" spans="1:7">
      <c r="A68" s="174" t="s">
        <v>258</v>
      </c>
      <c r="B68" s="174" t="s">
        <v>257</v>
      </c>
      <c r="C68" s="174"/>
      <c r="D68" s="174"/>
      <c r="E68" s="174">
        <v>12</v>
      </c>
      <c r="F68" s="174">
        <v>12</v>
      </c>
      <c r="G68" s="174"/>
    </row>
    <row r="69" spans="1:7">
      <c r="A69" s="174" t="s">
        <v>260</v>
      </c>
      <c r="B69" s="174" t="s">
        <v>245</v>
      </c>
      <c r="C69" s="174"/>
      <c r="D69" s="174"/>
      <c r="E69" s="174"/>
      <c r="F69" s="174"/>
      <c r="G69" s="174">
        <v>156</v>
      </c>
    </row>
    <row r="70" spans="1:7">
      <c r="A70" s="174" t="s">
        <v>261</v>
      </c>
      <c r="B70" s="174" t="s">
        <v>257</v>
      </c>
      <c r="C70" s="174"/>
      <c r="D70" s="174"/>
      <c r="E70" s="174"/>
      <c r="F70" s="174"/>
      <c r="G70" s="174">
        <v>12</v>
      </c>
    </row>
    <row r="71" spans="1:7">
      <c r="A71" s="174" t="s">
        <v>262</v>
      </c>
      <c r="B71" s="174" t="s">
        <v>247</v>
      </c>
      <c r="C71" s="174">
        <v>12</v>
      </c>
      <c r="D71" s="174">
        <v>12</v>
      </c>
      <c r="E71" s="174">
        <v>12</v>
      </c>
      <c r="F71" s="174">
        <v>12</v>
      </c>
      <c r="G71" s="174"/>
    </row>
    <row r="72" spans="1:7">
      <c r="A72" s="174" t="s">
        <v>263</v>
      </c>
      <c r="B72" s="174" t="s">
        <v>247</v>
      </c>
      <c r="C72" s="174">
        <v>12</v>
      </c>
      <c r="D72" s="174">
        <v>12</v>
      </c>
      <c r="E72" s="174">
        <v>12</v>
      </c>
      <c r="F72" s="174">
        <v>12</v>
      </c>
      <c r="G72" s="174"/>
    </row>
    <row r="73" spans="1:7">
      <c r="A73" s="174" t="s">
        <v>264</v>
      </c>
      <c r="B73" s="174" t="s">
        <v>265</v>
      </c>
      <c r="C73" s="174">
        <v>0</v>
      </c>
      <c r="D73" s="174">
        <v>0</v>
      </c>
      <c r="E73" s="174">
        <v>0</v>
      </c>
      <c r="F73" s="174">
        <v>0</v>
      </c>
      <c r="G73" s="174">
        <v>0</v>
      </c>
    </row>
    <row r="74" spans="1:7">
      <c r="A74" s="174" t="s">
        <v>189</v>
      </c>
      <c r="B74" s="174" t="s">
        <v>266</v>
      </c>
      <c r="C74" s="174"/>
      <c r="D74" s="174"/>
      <c r="E74" s="174"/>
      <c r="F74" s="174">
        <v>156</v>
      </c>
      <c r="G74" s="174"/>
    </row>
    <row r="75" spans="1:7">
      <c r="A75" s="174" t="s">
        <v>187</v>
      </c>
      <c r="B75" s="174" t="s">
        <v>267</v>
      </c>
      <c r="C75" s="174"/>
      <c r="D75" s="174"/>
      <c r="E75" s="174"/>
      <c r="F75" s="174">
        <v>12</v>
      </c>
      <c r="G75" s="174"/>
    </row>
    <row r="76" spans="1:7">
      <c r="A76" s="174" t="s">
        <v>187</v>
      </c>
      <c r="B76" s="174" t="s">
        <v>268</v>
      </c>
      <c r="C76" s="174"/>
      <c r="D76" s="174"/>
      <c r="E76" s="174"/>
      <c r="F76" s="174">
        <v>1</v>
      </c>
      <c r="G76" s="174"/>
    </row>
    <row r="77" spans="1:7">
      <c r="A77" s="174" t="s">
        <v>186</v>
      </c>
      <c r="B77" s="174" t="s">
        <v>269</v>
      </c>
      <c r="C77" s="174"/>
      <c r="D77" s="174"/>
      <c r="E77" s="174"/>
      <c r="F77" s="174">
        <v>156</v>
      </c>
      <c r="G77" s="174"/>
    </row>
    <row r="78" spans="1:7">
      <c r="A78" s="174" t="s">
        <v>188</v>
      </c>
      <c r="B78" s="174" t="s">
        <v>270</v>
      </c>
      <c r="C78" s="174"/>
      <c r="D78" s="174"/>
      <c r="E78" s="174"/>
      <c r="F78" s="174">
        <v>0</v>
      </c>
      <c r="G78" s="174"/>
    </row>
    <row r="79" spans="1:7">
      <c r="A79" s="174" t="s">
        <v>271</v>
      </c>
      <c r="B79" s="174" t="s">
        <v>270</v>
      </c>
      <c r="C79" s="174"/>
      <c r="D79" s="174"/>
      <c r="E79" s="174"/>
      <c r="F79" s="174">
        <v>0</v>
      </c>
      <c r="G79" s="174"/>
    </row>
    <row r="80" spans="1:7">
      <c r="A80" s="174" t="s">
        <v>272</v>
      </c>
      <c r="B80" s="174" t="s">
        <v>270</v>
      </c>
      <c r="C80" s="174"/>
      <c r="D80" s="174"/>
      <c r="E80" s="174"/>
      <c r="F80" s="174"/>
      <c r="G80" s="174">
        <v>0</v>
      </c>
    </row>
    <row r="81" spans="1:7">
      <c r="A81" s="174" t="s">
        <v>191</v>
      </c>
      <c r="B81" s="174" t="s">
        <v>273</v>
      </c>
      <c r="C81" s="174"/>
      <c r="D81" s="174"/>
      <c r="E81" s="174"/>
      <c r="F81" s="174"/>
      <c r="G81" s="174">
        <v>52</v>
      </c>
    </row>
    <row r="82" spans="1:7">
      <c r="A82" s="174" t="s">
        <v>217</v>
      </c>
      <c r="B82" s="174" t="s">
        <v>274</v>
      </c>
      <c r="C82" s="174"/>
      <c r="D82" s="174"/>
      <c r="E82" s="174"/>
      <c r="F82" s="174"/>
      <c r="G82" s="174">
        <v>156</v>
      </c>
    </row>
    <row r="83" spans="1:7">
      <c r="A83" s="174" t="s">
        <v>275</v>
      </c>
      <c r="B83" s="174" t="s">
        <v>276</v>
      </c>
      <c r="C83" s="174"/>
      <c r="D83" s="174"/>
      <c r="E83" s="174"/>
      <c r="F83" s="174"/>
      <c r="G83" s="174">
        <v>156</v>
      </c>
    </row>
    <row r="84" spans="1:7">
      <c r="A84" s="174" t="s">
        <v>277</v>
      </c>
      <c r="B84" s="174" t="s">
        <v>278</v>
      </c>
      <c r="C84" s="174"/>
      <c r="D84" s="174"/>
      <c r="E84" s="174"/>
      <c r="F84" s="174">
        <v>0</v>
      </c>
      <c r="G84" s="174">
        <v>0</v>
      </c>
    </row>
  </sheetData>
  <sheetProtection algorithmName="SHA-512" hashValue="hKVoGvFq5qOWkSWaHVOVsNcUBLQ88axnk0JOaQtPqTr4IJw1x7ikfoxItH8nHWJjquqUJUkBsFPNz2kw/vO2Yg==" saltValue="0EcclIwfcG/qoaNUa+ioSg==" spinCount="100000" sheet="1" objects="1" scenarios="1"/>
  <mergeCells count="6">
    <mergeCell ref="I1:I6"/>
    <mergeCell ref="C1:C6"/>
    <mergeCell ref="D1:D6"/>
    <mergeCell ref="E1:E6"/>
    <mergeCell ref="F1:F6"/>
    <mergeCell ref="G1: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DB29C-217B-490A-9ED0-0389163B9A3E}">
  <dimension ref="A1:D142"/>
  <sheetViews>
    <sheetView workbookViewId="0">
      <selection activeCell="H25" sqref="H25"/>
    </sheetView>
  </sheetViews>
  <sheetFormatPr defaultRowHeight="13.2"/>
  <cols>
    <col min="1" max="1" width="50.109375" bestFit="1" customWidth="1"/>
    <col min="2" max="2" width="33.109375" bestFit="1" customWidth="1"/>
    <col min="3" max="3" width="6.33203125" bestFit="1" customWidth="1"/>
    <col min="4" max="4" width="14.5546875" bestFit="1" customWidth="1"/>
  </cols>
  <sheetData>
    <row r="1" spans="1:4" ht="14.4">
      <c r="A1" s="175" t="s">
        <v>192</v>
      </c>
    </row>
    <row r="2" spans="1:4" ht="14.4">
      <c r="A2" s="175" t="s">
        <v>435</v>
      </c>
    </row>
    <row r="3" spans="1:4" ht="14.4">
      <c r="A3" s="175" t="s">
        <v>436</v>
      </c>
    </row>
    <row r="4" spans="1:4" ht="14.4">
      <c r="A4" s="175" t="s">
        <v>434</v>
      </c>
    </row>
    <row r="5" spans="1:4" ht="14.4">
      <c r="A5" s="178">
        <f>'Invulblad normen'!A4</f>
        <v>44728</v>
      </c>
    </row>
    <row r="6" spans="1:4" ht="14.4">
      <c r="A6" s="235"/>
    </row>
    <row r="7" spans="1:4" ht="14.4">
      <c r="A7" s="331" t="s">
        <v>437</v>
      </c>
      <c r="B7" s="331"/>
      <c r="C7" s="331"/>
      <c r="D7" s="331"/>
    </row>
    <row r="9" spans="1:4" ht="14.4">
      <c r="A9" s="181" t="s">
        <v>194</v>
      </c>
      <c r="B9" s="277" t="s">
        <v>369</v>
      </c>
      <c r="C9" s="277" t="s">
        <v>380</v>
      </c>
      <c r="D9" s="277" t="s">
        <v>438</v>
      </c>
    </row>
    <row r="11" spans="1:4" ht="14.4">
      <c r="A11" s="278" t="s">
        <v>439</v>
      </c>
      <c r="B11" s="279" t="s">
        <v>440</v>
      </c>
      <c r="C11" s="279">
        <v>3</v>
      </c>
      <c r="D11" s="279" t="s">
        <v>441</v>
      </c>
    </row>
    <row r="12" spans="1:4">
      <c r="A12" s="279"/>
      <c r="B12" s="279" t="s">
        <v>442</v>
      </c>
      <c r="C12" s="279">
        <v>3</v>
      </c>
      <c r="D12" s="279" t="s">
        <v>441</v>
      </c>
    </row>
    <row r="13" spans="1:4">
      <c r="A13" s="279"/>
      <c r="B13" s="279" t="s">
        <v>443</v>
      </c>
      <c r="C13" s="279">
        <v>5</v>
      </c>
      <c r="D13" s="279" t="s">
        <v>441</v>
      </c>
    </row>
    <row r="14" spans="1:4">
      <c r="A14" s="279"/>
      <c r="B14" s="279" t="s">
        <v>444</v>
      </c>
      <c r="C14" s="279">
        <v>3</v>
      </c>
      <c r="D14" s="279" t="s">
        <v>441</v>
      </c>
    </row>
    <row r="16" spans="1:4" ht="14.4">
      <c r="A16" s="278" t="s">
        <v>445</v>
      </c>
      <c r="B16" s="279" t="s">
        <v>440</v>
      </c>
      <c r="C16" s="279">
        <v>2</v>
      </c>
      <c r="D16" s="279" t="s">
        <v>446</v>
      </c>
    </row>
    <row r="17" spans="1:4">
      <c r="A17" s="279"/>
      <c r="B17" s="279" t="s">
        <v>442</v>
      </c>
      <c r="C17" s="279">
        <v>2</v>
      </c>
      <c r="D17" s="279" t="s">
        <v>446</v>
      </c>
    </row>
    <row r="18" spans="1:4">
      <c r="A18" s="279"/>
      <c r="B18" s="279" t="s">
        <v>443</v>
      </c>
      <c r="C18" s="279">
        <v>2</v>
      </c>
      <c r="D18" s="279" t="s">
        <v>446</v>
      </c>
    </row>
    <row r="19" spans="1:4">
      <c r="A19" s="279"/>
      <c r="B19" s="279" t="s">
        <v>447</v>
      </c>
      <c r="C19" s="279">
        <v>2</v>
      </c>
      <c r="D19" s="279" t="s">
        <v>446</v>
      </c>
    </row>
    <row r="20" spans="1:4">
      <c r="A20" s="279"/>
      <c r="B20" s="279" t="s">
        <v>444</v>
      </c>
      <c r="C20" s="279">
        <v>2</v>
      </c>
      <c r="D20" s="279" t="s">
        <v>446</v>
      </c>
    </row>
    <row r="21" spans="1:4">
      <c r="A21" s="279"/>
      <c r="B21" s="279" t="s">
        <v>448</v>
      </c>
      <c r="C21" s="279">
        <v>2</v>
      </c>
      <c r="D21" s="279" t="s">
        <v>446</v>
      </c>
    </row>
    <row r="23" spans="1:4" ht="14.4">
      <c r="A23" s="278" t="s">
        <v>449</v>
      </c>
      <c r="B23" s="279" t="s">
        <v>440</v>
      </c>
      <c r="C23" s="279">
        <v>2</v>
      </c>
      <c r="D23" s="279" t="s">
        <v>450</v>
      </c>
    </row>
    <row r="24" spans="1:4">
      <c r="A24" s="279"/>
      <c r="B24" s="279" t="s">
        <v>442</v>
      </c>
      <c r="C24" s="279">
        <v>2</v>
      </c>
      <c r="D24" s="279" t="s">
        <v>451</v>
      </c>
    </row>
    <row r="25" spans="1:4">
      <c r="A25" s="279"/>
      <c r="B25" s="279" t="s">
        <v>452</v>
      </c>
      <c r="C25" s="279">
        <v>2</v>
      </c>
      <c r="D25" s="279" t="s">
        <v>450</v>
      </c>
    </row>
    <row r="26" spans="1:4">
      <c r="A26" s="279"/>
      <c r="B26" s="279" t="s">
        <v>444</v>
      </c>
      <c r="C26" s="279">
        <v>2</v>
      </c>
      <c r="D26" s="279" t="s">
        <v>450</v>
      </c>
    </row>
    <row r="27" spans="1:4">
      <c r="A27" s="279"/>
      <c r="B27" s="279" t="s">
        <v>453</v>
      </c>
      <c r="C27" s="279">
        <v>2</v>
      </c>
      <c r="D27" s="279" t="s">
        <v>450</v>
      </c>
    </row>
    <row r="29" spans="1:4" ht="14.4">
      <c r="A29" s="278" t="s">
        <v>454</v>
      </c>
      <c r="B29" s="332" t="s">
        <v>455</v>
      </c>
      <c r="C29" s="332"/>
      <c r="D29" s="332"/>
    </row>
    <row r="31" spans="1:4" ht="14.4">
      <c r="A31" s="278" t="s">
        <v>306</v>
      </c>
      <c r="B31" s="279" t="s">
        <v>440</v>
      </c>
      <c r="C31" s="279">
        <v>1</v>
      </c>
      <c r="D31" s="279" t="s">
        <v>456</v>
      </c>
    </row>
    <row r="32" spans="1:4">
      <c r="A32" s="279"/>
      <c r="B32" s="279" t="s">
        <v>442</v>
      </c>
      <c r="C32" s="279">
        <v>2</v>
      </c>
      <c r="D32" s="279" t="s">
        <v>456</v>
      </c>
    </row>
    <row r="33" spans="1:4">
      <c r="A33" s="279"/>
      <c r="B33" s="279" t="s">
        <v>457</v>
      </c>
      <c r="C33" s="279">
        <v>2</v>
      </c>
      <c r="D33" s="279" t="s">
        <v>456</v>
      </c>
    </row>
    <row r="35" spans="1:4" ht="14.4">
      <c r="A35" s="278" t="s">
        <v>458</v>
      </c>
      <c r="B35" s="279" t="s">
        <v>440</v>
      </c>
      <c r="C35" s="279">
        <v>2</v>
      </c>
      <c r="D35" s="279" t="s">
        <v>459</v>
      </c>
    </row>
    <row r="36" spans="1:4">
      <c r="A36" s="279"/>
      <c r="B36" s="290" t="s">
        <v>442</v>
      </c>
      <c r="C36" s="290">
        <v>4</v>
      </c>
      <c r="D36" s="290" t="s">
        <v>459</v>
      </c>
    </row>
    <row r="37" spans="1:4">
      <c r="A37" s="279"/>
      <c r="B37" s="290" t="s">
        <v>443</v>
      </c>
      <c r="C37" s="290">
        <v>3</v>
      </c>
      <c r="D37" s="290" t="s">
        <v>459</v>
      </c>
    </row>
    <row r="38" spans="1:4" ht="14.4">
      <c r="A38" s="279"/>
      <c r="B38" s="168" t="s">
        <v>447</v>
      </c>
      <c r="C38" s="168"/>
      <c r="D38" s="168" t="s">
        <v>446</v>
      </c>
    </row>
    <row r="39" spans="1:4">
      <c r="A39" s="279"/>
      <c r="B39" s="279" t="s">
        <v>444</v>
      </c>
      <c r="C39" s="279">
        <v>2</v>
      </c>
      <c r="D39" s="279" t="s">
        <v>459</v>
      </c>
    </row>
    <row r="40" spans="1:4">
      <c r="A40" s="279"/>
      <c r="B40" s="279" t="s">
        <v>460</v>
      </c>
      <c r="C40" s="279">
        <v>2</v>
      </c>
      <c r="D40" s="279" t="s">
        <v>461</v>
      </c>
    </row>
    <row r="41" spans="1:4">
      <c r="A41" s="279"/>
      <c r="B41" s="279" t="s">
        <v>462</v>
      </c>
      <c r="C41" s="279">
        <v>2</v>
      </c>
      <c r="D41" s="279" t="s">
        <v>456</v>
      </c>
    </row>
    <row r="43" spans="1:4" ht="14.4">
      <c r="A43" s="278" t="s">
        <v>312</v>
      </c>
      <c r="B43" s="279" t="s">
        <v>440</v>
      </c>
      <c r="C43" s="279">
        <v>2</v>
      </c>
      <c r="D43" s="279" t="s">
        <v>463</v>
      </c>
    </row>
    <row r="44" spans="1:4">
      <c r="A44" s="279"/>
      <c r="B44" s="279" t="s">
        <v>444</v>
      </c>
      <c r="C44" s="279">
        <v>2</v>
      </c>
      <c r="D44" s="279" t="s">
        <v>463</v>
      </c>
    </row>
    <row r="46" spans="1:4" ht="14.4">
      <c r="A46" s="278" t="s">
        <v>314</v>
      </c>
      <c r="B46" s="279" t="s">
        <v>440</v>
      </c>
      <c r="C46" s="279">
        <v>2</v>
      </c>
      <c r="D46" s="279" t="s">
        <v>464</v>
      </c>
    </row>
    <row r="47" spans="1:4">
      <c r="A47" s="279"/>
      <c r="B47" s="279" t="s">
        <v>442</v>
      </c>
      <c r="C47" s="279">
        <v>1</v>
      </c>
      <c r="D47" s="279" t="s">
        <v>464</v>
      </c>
    </row>
    <row r="48" spans="1:4">
      <c r="A48" s="279"/>
      <c r="B48" s="279" t="s">
        <v>443</v>
      </c>
      <c r="C48" s="279">
        <v>3</v>
      </c>
      <c r="D48" s="279" t="s">
        <v>464</v>
      </c>
    </row>
    <row r="49" spans="1:4">
      <c r="A49" s="279"/>
      <c r="B49" s="279" t="s">
        <v>444</v>
      </c>
      <c r="C49" s="279">
        <v>2</v>
      </c>
      <c r="D49" s="279" t="s">
        <v>464</v>
      </c>
    </row>
    <row r="50" spans="1:4">
      <c r="A50" s="279"/>
      <c r="B50" s="279" t="s">
        <v>465</v>
      </c>
      <c r="C50" s="279">
        <v>3</v>
      </c>
      <c r="D50" s="279" t="s">
        <v>464</v>
      </c>
    </row>
    <row r="51" spans="1:4">
      <c r="A51" s="279"/>
      <c r="B51" s="279" t="s">
        <v>462</v>
      </c>
      <c r="C51" s="279">
        <v>3</v>
      </c>
      <c r="D51" s="279" t="s">
        <v>464</v>
      </c>
    </row>
    <row r="53" spans="1:4" ht="14.4">
      <c r="A53" s="278" t="s">
        <v>346</v>
      </c>
      <c r="B53" s="332" t="s">
        <v>466</v>
      </c>
      <c r="C53" s="332"/>
      <c r="D53" s="332"/>
    </row>
    <row r="55" spans="1:4" ht="14.4">
      <c r="A55" s="278" t="s">
        <v>467</v>
      </c>
      <c r="B55" s="279" t="s">
        <v>468</v>
      </c>
      <c r="C55" s="279">
        <v>2</v>
      </c>
      <c r="D55" s="279" t="s">
        <v>469</v>
      </c>
    </row>
    <row r="56" spans="1:4">
      <c r="A56" s="279"/>
      <c r="B56" s="279" t="s">
        <v>440</v>
      </c>
      <c r="C56" s="279">
        <v>2</v>
      </c>
      <c r="D56" s="279" t="s">
        <v>469</v>
      </c>
    </row>
    <row r="57" spans="1:4">
      <c r="A57" s="279"/>
      <c r="B57" s="279" t="s">
        <v>442</v>
      </c>
      <c r="C57" s="279">
        <v>4</v>
      </c>
      <c r="D57" s="279" t="s">
        <v>469</v>
      </c>
    </row>
    <row r="58" spans="1:4">
      <c r="A58" s="279"/>
      <c r="B58" s="279" t="s">
        <v>443</v>
      </c>
      <c r="C58" s="279">
        <v>4</v>
      </c>
      <c r="D58" s="279" t="s">
        <v>469</v>
      </c>
    </row>
    <row r="59" spans="1:4">
      <c r="A59" s="279"/>
      <c r="B59" s="279" t="s">
        <v>453</v>
      </c>
      <c r="C59" s="279">
        <v>4</v>
      </c>
      <c r="D59" s="279" t="s">
        <v>469</v>
      </c>
    </row>
    <row r="60" spans="1:4">
      <c r="A60" s="279"/>
      <c r="B60" s="279" t="s">
        <v>465</v>
      </c>
      <c r="C60" s="279">
        <v>4</v>
      </c>
      <c r="D60" s="279" t="s">
        <v>469</v>
      </c>
    </row>
    <row r="62" spans="1:4" ht="14.4">
      <c r="A62" s="278" t="s">
        <v>322</v>
      </c>
      <c r="B62" s="279" t="s">
        <v>440</v>
      </c>
      <c r="C62" s="279">
        <v>1</v>
      </c>
      <c r="D62" s="279" t="s">
        <v>470</v>
      </c>
    </row>
    <row r="63" spans="1:4">
      <c r="A63" s="279"/>
      <c r="B63" s="279" t="s">
        <v>443</v>
      </c>
      <c r="C63" s="279">
        <v>1</v>
      </c>
      <c r="D63" s="279" t="s">
        <v>470</v>
      </c>
    </row>
    <row r="64" spans="1:4">
      <c r="A64" s="279"/>
      <c r="B64" s="279" t="s">
        <v>444</v>
      </c>
      <c r="C64" s="279">
        <v>2</v>
      </c>
      <c r="D64" s="279" t="s">
        <v>470</v>
      </c>
    </row>
    <row r="66" spans="1:4" ht="14.4">
      <c r="A66" s="278" t="s">
        <v>327</v>
      </c>
      <c r="B66" s="279" t="s">
        <v>440</v>
      </c>
      <c r="C66" s="279">
        <v>2</v>
      </c>
      <c r="D66" s="279" t="s">
        <v>471</v>
      </c>
    </row>
    <row r="67" spans="1:4">
      <c r="A67" s="279"/>
      <c r="B67" s="279" t="s">
        <v>443</v>
      </c>
      <c r="C67" s="279">
        <v>2</v>
      </c>
      <c r="D67" s="279" t="s">
        <v>471</v>
      </c>
    </row>
    <row r="68" spans="1:4">
      <c r="A68" s="279"/>
      <c r="B68" s="279" t="s">
        <v>444</v>
      </c>
      <c r="C68" s="279">
        <v>2</v>
      </c>
      <c r="D68" s="279" t="s">
        <v>471</v>
      </c>
    </row>
    <row r="69" spans="1:4">
      <c r="A69" s="279"/>
      <c r="B69" s="279" t="s">
        <v>465</v>
      </c>
      <c r="C69" s="279">
        <v>2</v>
      </c>
      <c r="D69" s="279" t="s">
        <v>471</v>
      </c>
    </row>
    <row r="70" spans="1:4">
      <c r="A70" s="279"/>
      <c r="B70" s="279" t="s">
        <v>462</v>
      </c>
      <c r="C70" s="279">
        <v>2</v>
      </c>
      <c r="D70" s="279" t="s">
        <v>471</v>
      </c>
    </row>
    <row r="72" spans="1:4" ht="14.4">
      <c r="A72" s="278" t="s">
        <v>329</v>
      </c>
      <c r="B72" s="279" t="s">
        <v>468</v>
      </c>
      <c r="C72" s="279">
        <v>4</v>
      </c>
      <c r="D72" s="279" t="s">
        <v>472</v>
      </c>
    </row>
    <row r="73" spans="1:4">
      <c r="A73" s="279"/>
      <c r="B73" s="279" t="s">
        <v>440</v>
      </c>
      <c r="C73" s="279">
        <v>2</v>
      </c>
      <c r="D73" s="279" t="s">
        <v>473</v>
      </c>
    </row>
    <row r="74" spans="1:4">
      <c r="A74" s="279"/>
      <c r="B74" s="279" t="s">
        <v>443</v>
      </c>
      <c r="C74" s="279">
        <v>2</v>
      </c>
      <c r="D74" s="279" t="s">
        <v>473</v>
      </c>
    </row>
    <row r="75" spans="1:4">
      <c r="A75" s="280"/>
      <c r="B75" s="280" t="s">
        <v>444</v>
      </c>
      <c r="C75" s="280">
        <v>5</v>
      </c>
      <c r="D75" s="280" t="s">
        <v>473</v>
      </c>
    </row>
    <row r="76" spans="1:4">
      <c r="A76" s="281"/>
      <c r="B76" s="281"/>
      <c r="C76" s="281"/>
      <c r="D76" s="281"/>
    </row>
    <row r="77" spans="1:4" ht="14.4">
      <c r="A77" s="278" t="s">
        <v>331</v>
      </c>
      <c r="B77" s="279" t="s">
        <v>440</v>
      </c>
      <c r="C77" s="279">
        <v>2</v>
      </c>
      <c r="D77" s="279" t="s">
        <v>474</v>
      </c>
    </row>
    <row r="78" spans="1:4">
      <c r="A78" s="279"/>
      <c r="B78" s="279" t="s">
        <v>443</v>
      </c>
      <c r="C78" s="279">
        <v>3</v>
      </c>
      <c r="D78" s="279" t="s">
        <v>474</v>
      </c>
    </row>
    <row r="79" spans="1:4">
      <c r="A79" s="279"/>
      <c r="B79" s="279" t="s">
        <v>444</v>
      </c>
      <c r="C79" s="279">
        <v>2</v>
      </c>
      <c r="D79" s="279" t="s">
        <v>474</v>
      </c>
    </row>
    <row r="80" spans="1:4">
      <c r="A80" s="279"/>
      <c r="B80" s="279" t="s">
        <v>475</v>
      </c>
      <c r="C80" s="279">
        <v>2</v>
      </c>
      <c r="D80" s="279" t="s">
        <v>474</v>
      </c>
    </row>
    <row r="81" spans="1:4">
      <c r="A81" s="279"/>
      <c r="B81" s="279" t="s">
        <v>465</v>
      </c>
      <c r="C81" s="279">
        <v>3</v>
      </c>
      <c r="D81" s="279" t="s">
        <v>474</v>
      </c>
    </row>
    <row r="82" spans="1:4">
      <c r="A82" s="279"/>
      <c r="B82" s="279" t="s">
        <v>462</v>
      </c>
      <c r="C82" s="279">
        <v>2</v>
      </c>
      <c r="D82" s="279" t="s">
        <v>474</v>
      </c>
    </row>
    <row r="84" spans="1:4" ht="14.4">
      <c r="A84" s="278" t="s">
        <v>476</v>
      </c>
      <c r="B84" s="279" t="s">
        <v>444</v>
      </c>
      <c r="C84" s="279">
        <v>1</v>
      </c>
      <c r="D84" s="279" t="s">
        <v>477</v>
      </c>
    </row>
    <row r="86" spans="1:4" ht="14.4">
      <c r="A86" s="278" t="s">
        <v>335</v>
      </c>
      <c r="B86" s="279" t="s">
        <v>468</v>
      </c>
      <c r="C86" s="279">
        <v>2</v>
      </c>
      <c r="D86" s="279" t="s">
        <v>446</v>
      </c>
    </row>
    <row r="87" spans="1:4">
      <c r="A87" s="279"/>
      <c r="B87" s="279" t="s">
        <v>440</v>
      </c>
      <c r="C87" s="279">
        <v>2</v>
      </c>
      <c r="D87" s="279" t="s">
        <v>446</v>
      </c>
    </row>
    <row r="88" spans="1:4">
      <c r="A88" s="279"/>
      <c r="B88" s="279" t="s">
        <v>443</v>
      </c>
      <c r="C88" s="279">
        <v>4</v>
      </c>
      <c r="D88" s="279" t="s">
        <v>446</v>
      </c>
    </row>
    <row r="89" spans="1:4">
      <c r="A89" s="279"/>
      <c r="B89" s="279" t="s">
        <v>478</v>
      </c>
      <c r="C89" s="279">
        <v>4</v>
      </c>
      <c r="D89" s="279" t="s">
        <v>446</v>
      </c>
    </row>
    <row r="90" spans="1:4">
      <c r="A90" s="279"/>
      <c r="B90" s="279" t="s">
        <v>479</v>
      </c>
      <c r="C90" s="279">
        <v>1</v>
      </c>
      <c r="D90" s="279" t="s">
        <v>446</v>
      </c>
    </row>
    <row r="91" spans="1:4">
      <c r="A91" s="279"/>
      <c r="B91" s="279" t="s">
        <v>475</v>
      </c>
      <c r="C91" s="279">
        <v>3</v>
      </c>
      <c r="D91" s="279" t="s">
        <v>446</v>
      </c>
    </row>
    <row r="92" spans="1:4">
      <c r="A92" s="279"/>
      <c r="B92" s="279" t="s">
        <v>465</v>
      </c>
      <c r="C92" s="279">
        <v>4</v>
      </c>
      <c r="D92" s="279" t="s">
        <v>446</v>
      </c>
    </row>
    <row r="93" spans="1:4">
      <c r="A93" s="279"/>
      <c r="B93" s="279" t="s">
        <v>462</v>
      </c>
      <c r="C93" s="279">
        <v>2</v>
      </c>
      <c r="D93" s="279" t="s">
        <v>446</v>
      </c>
    </row>
    <row r="95" spans="1:4" ht="14.4">
      <c r="A95" s="278" t="s">
        <v>339</v>
      </c>
      <c r="B95" s="168" t="s">
        <v>480</v>
      </c>
      <c r="C95" s="168"/>
      <c r="D95" s="168" t="s">
        <v>481</v>
      </c>
    </row>
    <row r="96" spans="1:4">
      <c r="A96" s="279"/>
      <c r="B96" s="279" t="s">
        <v>444</v>
      </c>
      <c r="C96" s="279">
        <v>3</v>
      </c>
      <c r="D96" s="279" t="s">
        <v>456</v>
      </c>
    </row>
    <row r="97" spans="1:4">
      <c r="A97" s="279"/>
      <c r="B97" s="279" t="s">
        <v>462</v>
      </c>
      <c r="C97" s="279">
        <v>1</v>
      </c>
      <c r="D97" s="279" t="s">
        <v>456</v>
      </c>
    </row>
    <row r="99" spans="1:4" ht="14.4">
      <c r="A99" s="278" t="s">
        <v>342</v>
      </c>
      <c r="B99" s="332" t="s">
        <v>466</v>
      </c>
      <c r="C99" s="332"/>
      <c r="D99" s="332"/>
    </row>
    <row r="101" spans="1:4" ht="14.4">
      <c r="A101" s="278" t="s">
        <v>482</v>
      </c>
      <c r="B101" s="332" t="s">
        <v>466</v>
      </c>
      <c r="C101" s="332"/>
      <c r="D101" s="332"/>
    </row>
    <row r="103" spans="1:4" ht="14.4">
      <c r="A103" s="278" t="s">
        <v>348</v>
      </c>
      <c r="B103" s="279" t="s">
        <v>440</v>
      </c>
      <c r="C103" s="279">
        <v>2</v>
      </c>
      <c r="D103" s="279" t="s">
        <v>456</v>
      </c>
    </row>
    <row r="104" spans="1:4">
      <c r="A104" s="279"/>
      <c r="B104" s="279" t="s">
        <v>442</v>
      </c>
      <c r="C104" s="279">
        <v>2</v>
      </c>
      <c r="D104" s="279" t="s">
        <v>456</v>
      </c>
    </row>
    <row r="105" spans="1:4">
      <c r="A105" s="279"/>
      <c r="B105" s="279" t="s">
        <v>443</v>
      </c>
      <c r="C105" s="279">
        <v>2</v>
      </c>
      <c r="D105" s="279" t="s">
        <v>456</v>
      </c>
    </row>
    <row r="106" spans="1:4">
      <c r="A106" s="279"/>
      <c r="B106" s="279" t="s">
        <v>444</v>
      </c>
      <c r="C106" s="279">
        <v>3</v>
      </c>
      <c r="D106" s="279" t="s">
        <v>456</v>
      </c>
    </row>
    <row r="107" spans="1:4">
      <c r="A107" s="279"/>
      <c r="B107" s="279" t="s">
        <v>453</v>
      </c>
      <c r="C107" s="279">
        <v>1</v>
      </c>
      <c r="D107" s="279" t="s">
        <v>456</v>
      </c>
    </row>
    <row r="109" spans="1:4" ht="14.4">
      <c r="A109" s="278" t="s">
        <v>345</v>
      </c>
      <c r="B109" s="279" t="s">
        <v>468</v>
      </c>
      <c r="C109" s="279">
        <v>20</v>
      </c>
      <c r="D109" s="279" t="s">
        <v>483</v>
      </c>
    </row>
    <row r="110" spans="1:4">
      <c r="A110" s="279"/>
      <c r="B110" s="279" t="s">
        <v>440</v>
      </c>
      <c r="C110" s="279">
        <v>14</v>
      </c>
      <c r="D110" s="279" t="s">
        <v>483</v>
      </c>
    </row>
    <row r="111" spans="1:4">
      <c r="A111" s="279"/>
      <c r="B111" s="279" t="s">
        <v>442</v>
      </c>
      <c r="C111" s="279">
        <v>10</v>
      </c>
      <c r="D111" s="279" t="s">
        <v>483</v>
      </c>
    </row>
    <row r="112" spans="1:4">
      <c r="A112" s="279"/>
      <c r="B112" s="279" t="s">
        <v>484</v>
      </c>
      <c r="C112" s="279">
        <v>16</v>
      </c>
      <c r="D112" s="279" t="s">
        <v>483</v>
      </c>
    </row>
    <row r="113" spans="1:4">
      <c r="A113" s="279"/>
      <c r="B113" s="279" t="s">
        <v>478</v>
      </c>
      <c r="C113" s="279">
        <v>16</v>
      </c>
      <c r="D113" s="279" t="s">
        <v>483</v>
      </c>
    </row>
    <row r="114" spans="1:4">
      <c r="A114" s="279"/>
      <c r="B114" s="279" t="s">
        <v>444</v>
      </c>
      <c r="C114" s="279">
        <v>3</v>
      </c>
      <c r="D114" s="279" t="s">
        <v>483</v>
      </c>
    </row>
    <row r="115" spans="1:4">
      <c r="A115" s="279"/>
      <c r="B115" s="279" t="s">
        <v>475</v>
      </c>
      <c r="C115" s="279">
        <v>12</v>
      </c>
      <c r="D115" s="279" t="s">
        <v>483</v>
      </c>
    </row>
    <row r="116" spans="1:4">
      <c r="A116" s="279"/>
      <c r="B116" s="279" t="s">
        <v>465</v>
      </c>
      <c r="C116" s="279">
        <v>16</v>
      </c>
      <c r="D116" s="279" t="s">
        <v>483</v>
      </c>
    </row>
    <row r="118" spans="1:4" ht="14.4">
      <c r="A118" s="278" t="s">
        <v>485</v>
      </c>
      <c r="B118" s="279" t="s">
        <v>486</v>
      </c>
      <c r="C118" s="279">
        <v>1</v>
      </c>
      <c r="D118" s="279" t="s">
        <v>456</v>
      </c>
    </row>
    <row r="119" spans="1:4">
      <c r="A119" s="279"/>
      <c r="B119" s="279" t="s">
        <v>440</v>
      </c>
      <c r="C119" s="279">
        <v>5</v>
      </c>
      <c r="D119" s="279" t="s">
        <v>487</v>
      </c>
    </row>
    <row r="120" spans="1:4">
      <c r="A120" s="279"/>
      <c r="B120" s="279" t="s">
        <v>443</v>
      </c>
      <c r="C120" s="279">
        <v>5</v>
      </c>
      <c r="D120" s="279" t="s">
        <v>487</v>
      </c>
    </row>
    <row r="121" spans="1:4">
      <c r="A121" s="279"/>
      <c r="B121" s="279" t="s">
        <v>444</v>
      </c>
      <c r="C121" s="279">
        <v>5</v>
      </c>
      <c r="D121" s="279" t="s">
        <v>487</v>
      </c>
    </row>
    <row r="123" spans="1:4" ht="14.4">
      <c r="A123" s="278" t="s">
        <v>361</v>
      </c>
      <c r="B123" s="279" t="s">
        <v>440</v>
      </c>
      <c r="C123" s="279">
        <v>2</v>
      </c>
      <c r="D123" s="279" t="s">
        <v>488</v>
      </c>
    </row>
    <row r="124" spans="1:4">
      <c r="A124" s="279"/>
      <c r="B124" s="279" t="s">
        <v>442</v>
      </c>
      <c r="C124" s="279">
        <v>2</v>
      </c>
      <c r="D124" s="279" t="s">
        <v>488</v>
      </c>
    </row>
    <row r="125" spans="1:4">
      <c r="A125" s="279"/>
      <c r="B125" s="279" t="s">
        <v>443</v>
      </c>
      <c r="C125" s="279">
        <v>2</v>
      </c>
      <c r="D125" s="279" t="s">
        <v>488</v>
      </c>
    </row>
    <row r="126" spans="1:4">
      <c r="A126" s="279"/>
      <c r="B126" s="279" t="s">
        <v>489</v>
      </c>
      <c r="C126" s="279">
        <v>2</v>
      </c>
      <c r="D126" s="279" t="s">
        <v>490</v>
      </c>
    </row>
    <row r="127" spans="1:4">
      <c r="A127" s="279"/>
      <c r="B127" s="279" t="s">
        <v>465</v>
      </c>
      <c r="C127" s="279">
        <v>2</v>
      </c>
      <c r="D127" s="279" t="s">
        <v>488</v>
      </c>
    </row>
    <row r="128" spans="1:4">
      <c r="A128" s="279"/>
      <c r="B128" s="279" t="s">
        <v>462</v>
      </c>
      <c r="C128" s="279">
        <v>2</v>
      </c>
      <c r="D128" s="279" t="s">
        <v>488</v>
      </c>
    </row>
    <row r="130" spans="2:4" ht="13.8" thickBot="1"/>
    <row r="131" spans="2:4">
      <c r="B131" s="282" t="s">
        <v>491</v>
      </c>
      <c r="C131" s="283">
        <v>48</v>
      </c>
    </row>
    <row r="132" spans="2:4">
      <c r="B132" s="284" t="s">
        <v>492</v>
      </c>
      <c r="C132" s="285">
        <v>32</v>
      </c>
    </row>
    <row r="133" spans="2:4">
      <c r="B133" s="284" t="s">
        <v>493</v>
      </c>
      <c r="C133" s="285">
        <v>40</v>
      </c>
    </row>
    <row r="134" spans="2:4">
      <c r="B134" s="284" t="s">
        <v>494</v>
      </c>
      <c r="C134" s="285">
        <v>16</v>
      </c>
    </row>
    <row r="135" spans="2:4">
      <c r="B135" s="284" t="s">
        <v>495</v>
      </c>
      <c r="C135" s="285">
        <v>34</v>
      </c>
      <c r="D135" s="221"/>
    </row>
    <row r="136" spans="2:4">
      <c r="B136" s="284" t="s">
        <v>496</v>
      </c>
      <c r="C136" s="285">
        <v>1</v>
      </c>
    </row>
    <row r="137" spans="2:4">
      <c r="B137" s="284" t="s">
        <v>497</v>
      </c>
      <c r="C137" s="285">
        <v>2</v>
      </c>
    </row>
    <row r="138" spans="2:4">
      <c r="B138" s="284" t="s">
        <v>498</v>
      </c>
      <c r="C138" s="285">
        <v>27</v>
      </c>
    </row>
    <row r="139" spans="2:4">
      <c r="B139" s="284" t="s">
        <v>499</v>
      </c>
      <c r="C139" s="285">
        <v>28</v>
      </c>
    </row>
    <row r="140" spans="2:4">
      <c r="B140" s="284" t="s">
        <v>500</v>
      </c>
      <c r="C140" s="285">
        <v>31</v>
      </c>
    </row>
    <row r="141" spans="2:4">
      <c r="B141" s="284" t="s">
        <v>501</v>
      </c>
      <c r="C141" s="285">
        <v>14</v>
      </c>
    </row>
    <row r="142" spans="2:4" ht="13.8" thickBot="1">
      <c r="B142" s="286" t="s">
        <v>502</v>
      </c>
      <c r="C142" s="287">
        <v>34</v>
      </c>
    </row>
  </sheetData>
  <sheetProtection algorithmName="SHA-512" hashValue="SPIItlLmChsJVyqsLYzw+qd7M9IAVzIaLs+WWJxmmU1OIzAdP7PBso2k2Gh0AtZsVqs5+/NrkRM8o0eev2L8vg==" saltValue="AvcaiJJbAo/gRr9aKRb/5g==" spinCount="100000" sheet="1" objects="1" scenarios="1"/>
  <mergeCells count="5">
    <mergeCell ref="A7:D7"/>
    <mergeCell ref="B29:D29"/>
    <mergeCell ref="B53:D53"/>
    <mergeCell ref="B99:D99"/>
    <mergeCell ref="B101:D10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AECF1-0A16-46E3-9BA6-1996A351AB40}">
  <dimension ref="A1:W359"/>
  <sheetViews>
    <sheetView zoomScaleNormal="100" workbookViewId="0">
      <selection activeCell="J18" sqref="J18"/>
    </sheetView>
  </sheetViews>
  <sheetFormatPr defaultRowHeight="14.4"/>
  <cols>
    <col min="1" max="1" width="53.33203125" bestFit="1" customWidth="1"/>
    <col min="2" max="2" width="20.44140625" bestFit="1" customWidth="1"/>
    <col min="3" max="3" width="20.6640625" bestFit="1" customWidth="1"/>
    <col min="4" max="4" width="21.5546875" style="221" bestFit="1" customWidth="1"/>
    <col min="5" max="5" width="8.88671875" style="166"/>
    <col min="6" max="6" width="18.6640625" style="218" bestFit="1" customWidth="1"/>
  </cols>
  <sheetData>
    <row r="1" spans="1:23">
      <c r="A1" s="175" t="str">
        <f>'Invulblad normen'!A1</f>
        <v>Slachtofferhulp Nederland</v>
      </c>
      <c r="F1" s="211"/>
      <c r="G1" s="166"/>
      <c r="H1" s="166"/>
      <c r="I1" s="166"/>
      <c r="J1" s="166"/>
      <c r="K1" s="166"/>
      <c r="L1" s="166"/>
      <c r="M1" s="166"/>
      <c r="N1" s="166"/>
      <c r="O1" s="166"/>
      <c r="P1" s="166"/>
      <c r="Q1" s="166"/>
      <c r="R1" s="166"/>
      <c r="S1" s="166"/>
      <c r="T1" s="166"/>
      <c r="U1" s="166"/>
      <c r="V1" s="166"/>
      <c r="W1" s="166"/>
    </row>
    <row r="2" spans="1:23">
      <c r="A2" s="175" t="str">
        <f>'Invulblad normen'!A2</f>
        <v xml:space="preserve">Aanbesteding schoonmaak </v>
      </c>
      <c r="F2" s="211"/>
      <c r="G2" s="166"/>
      <c r="H2" s="166"/>
      <c r="I2" s="166"/>
      <c r="J2" s="166"/>
      <c r="K2" s="166"/>
      <c r="L2" s="166"/>
      <c r="M2" s="166"/>
      <c r="N2" s="166"/>
      <c r="O2" s="166"/>
      <c r="P2" s="166"/>
      <c r="Q2" s="166"/>
      <c r="R2" s="166"/>
      <c r="S2" s="166"/>
      <c r="T2" s="166"/>
      <c r="U2" s="166"/>
      <c r="V2" s="166"/>
      <c r="W2" s="166"/>
    </row>
    <row r="3" spans="1:23">
      <c r="A3" s="175" t="s">
        <v>383</v>
      </c>
      <c r="F3" s="211"/>
      <c r="G3" s="166"/>
      <c r="H3" s="166"/>
      <c r="I3" s="166"/>
      <c r="J3" s="166"/>
      <c r="K3" s="166"/>
      <c r="L3" s="166"/>
      <c r="M3" s="166"/>
      <c r="N3" s="166"/>
      <c r="O3" s="166"/>
      <c r="P3" s="166"/>
      <c r="Q3" s="166"/>
      <c r="R3" s="166"/>
      <c r="S3" s="166"/>
      <c r="T3" s="166"/>
      <c r="U3" s="166"/>
      <c r="V3" s="166"/>
      <c r="W3" s="166"/>
    </row>
    <row r="4" spans="1:23">
      <c r="A4" s="178">
        <f>'Invulblad normen'!A4</f>
        <v>44728</v>
      </c>
      <c r="F4" s="211"/>
      <c r="G4" s="166"/>
      <c r="H4" s="166"/>
      <c r="I4" s="166"/>
      <c r="J4" s="166"/>
      <c r="K4" s="166"/>
      <c r="L4" s="166"/>
      <c r="M4" s="166"/>
      <c r="N4" s="166"/>
      <c r="O4" s="166"/>
      <c r="P4" s="166"/>
      <c r="Q4" s="166"/>
      <c r="R4" s="166"/>
      <c r="S4" s="166"/>
      <c r="T4" s="166"/>
      <c r="U4" s="166"/>
      <c r="V4" s="166"/>
      <c r="W4" s="166"/>
    </row>
    <row r="5" spans="1:23">
      <c r="A5" s="166"/>
      <c r="B5" s="166"/>
      <c r="C5" s="166"/>
      <c r="D5" s="226"/>
      <c r="F5" s="211"/>
      <c r="G5" s="166"/>
      <c r="H5" s="166"/>
      <c r="I5" s="166"/>
      <c r="J5" s="166"/>
      <c r="K5" s="166"/>
      <c r="L5" s="166"/>
      <c r="M5" s="166"/>
      <c r="N5" s="166"/>
      <c r="O5" s="166"/>
      <c r="P5" s="166"/>
      <c r="Q5" s="166"/>
      <c r="R5" s="166"/>
      <c r="S5" s="166"/>
      <c r="T5" s="166"/>
      <c r="U5" s="166"/>
      <c r="V5" s="166"/>
      <c r="W5" s="166"/>
    </row>
    <row r="6" spans="1:23">
      <c r="A6" s="166"/>
      <c r="B6" s="166"/>
      <c r="C6" s="166"/>
      <c r="D6" s="226"/>
      <c r="F6" s="211"/>
      <c r="G6" s="166"/>
      <c r="H6" s="166"/>
      <c r="I6" s="166"/>
      <c r="J6" s="166"/>
      <c r="K6" s="166"/>
      <c r="L6" s="166"/>
      <c r="M6" s="166"/>
      <c r="N6" s="166"/>
      <c r="O6" s="166"/>
      <c r="P6" s="166"/>
      <c r="Q6" s="166"/>
      <c r="R6" s="166"/>
      <c r="S6" s="166"/>
      <c r="T6" s="166"/>
      <c r="U6" s="166"/>
      <c r="V6" s="166"/>
      <c r="W6" s="166"/>
    </row>
    <row r="7" spans="1:23">
      <c r="A7" s="212" t="s">
        <v>379</v>
      </c>
      <c r="B7" s="212" t="s">
        <v>369</v>
      </c>
      <c r="C7" s="212" t="s">
        <v>370</v>
      </c>
      <c r="D7" s="246" t="s">
        <v>386</v>
      </c>
      <c r="E7" s="212" t="s">
        <v>380</v>
      </c>
      <c r="F7" s="212" t="s">
        <v>387</v>
      </c>
      <c r="G7" s="166"/>
      <c r="H7" s="166"/>
      <c r="I7" s="166"/>
      <c r="J7" s="166"/>
      <c r="K7" s="166"/>
      <c r="L7" s="166"/>
      <c r="M7" s="166"/>
      <c r="N7" s="166"/>
      <c r="O7" s="166"/>
      <c r="P7" s="166"/>
      <c r="Q7" s="166"/>
      <c r="R7" s="166"/>
      <c r="S7" s="166"/>
      <c r="T7" s="166"/>
      <c r="U7" s="166"/>
      <c r="V7" s="166"/>
      <c r="W7" s="166"/>
    </row>
    <row r="8" spans="1:23">
      <c r="A8" s="166"/>
      <c r="B8" s="166"/>
      <c r="C8" s="166"/>
      <c r="D8" s="226"/>
      <c r="F8" s="214"/>
      <c r="G8" s="166"/>
      <c r="H8" s="166"/>
      <c r="I8" s="166"/>
      <c r="J8" s="166"/>
      <c r="K8" s="166"/>
      <c r="L8" s="166"/>
      <c r="M8" s="166"/>
      <c r="N8" s="166"/>
      <c r="O8" s="166"/>
      <c r="P8" s="166"/>
      <c r="Q8" s="166"/>
      <c r="R8" s="166"/>
      <c r="S8" s="166"/>
      <c r="T8" s="166"/>
      <c r="U8" s="166"/>
      <c r="V8" s="166"/>
      <c r="W8" s="166"/>
    </row>
    <row r="9" spans="1:23">
      <c r="A9" s="212" t="s">
        <v>291</v>
      </c>
      <c r="B9" s="174" t="s">
        <v>381</v>
      </c>
      <c r="C9" s="174" t="s">
        <v>282</v>
      </c>
      <c r="D9" s="220">
        <v>4.5049999999999999</v>
      </c>
      <c r="E9" s="199">
        <v>13</v>
      </c>
      <c r="F9" s="229">
        <f>D9*E9</f>
        <v>58.564999999999998</v>
      </c>
      <c r="G9" s="166"/>
      <c r="H9" s="166"/>
      <c r="I9" s="166"/>
      <c r="J9" s="166"/>
      <c r="K9" s="166"/>
      <c r="L9" s="166"/>
      <c r="M9" s="166"/>
      <c r="N9" s="166"/>
      <c r="O9" s="166"/>
      <c r="P9" s="166"/>
      <c r="Q9" s="166"/>
      <c r="R9" s="166"/>
      <c r="S9" s="166"/>
      <c r="T9" s="166"/>
      <c r="U9" s="166"/>
      <c r="V9" s="166"/>
      <c r="W9" s="166"/>
    </row>
    <row r="10" spans="1:23">
      <c r="A10" s="212"/>
      <c r="B10" s="174" t="s">
        <v>382</v>
      </c>
      <c r="C10" s="174" t="s">
        <v>282</v>
      </c>
      <c r="D10" s="220">
        <v>3.0625</v>
      </c>
      <c r="E10" s="199">
        <v>28</v>
      </c>
      <c r="F10" s="229">
        <f>D10*E10</f>
        <v>85.75</v>
      </c>
      <c r="G10" s="166"/>
      <c r="H10" s="166"/>
      <c r="I10" s="166"/>
      <c r="J10" s="166"/>
      <c r="K10" s="166"/>
      <c r="L10" s="166"/>
      <c r="M10" s="166"/>
      <c r="N10" s="166"/>
      <c r="O10" s="166"/>
      <c r="P10" s="166"/>
      <c r="Q10" s="166"/>
      <c r="R10" s="166"/>
      <c r="S10" s="166"/>
      <c r="T10" s="166"/>
      <c r="U10" s="166"/>
      <c r="V10" s="166"/>
      <c r="W10" s="166"/>
    </row>
    <row r="11" spans="1:23">
      <c r="A11" s="166"/>
      <c r="B11" s="166"/>
      <c r="C11" s="166"/>
      <c r="D11" s="225"/>
      <c r="E11" s="222"/>
      <c r="F11" s="214"/>
      <c r="G11" s="166"/>
      <c r="H11" s="166"/>
      <c r="I11" s="166"/>
      <c r="J11" s="166"/>
      <c r="K11" s="166"/>
      <c r="L11" s="166"/>
      <c r="M11" s="166"/>
      <c r="N11" s="166"/>
      <c r="O11" s="166"/>
      <c r="P11" s="166"/>
      <c r="Q11" s="166"/>
      <c r="R11" s="166"/>
      <c r="S11" s="166"/>
      <c r="T11" s="166"/>
      <c r="U11" s="166"/>
      <c r="V11" s="166"/>
      <c r="W11" s="166"/>
    </row>
    <row r="12" spans="1:23">
      <c r="A12" s="197" t="s">
        <v>301</v>
      </c>
      <c r="B12" s="168" t="s">
        <v>381</v>
      </c>
      <c r="C12" s="168" t="s">
        <v>282</v>
      </c>
      <c r="D12" s="228">
        <v>5.75</v>
      </c>
      <c r="E12" s="168">
        <v>14</v>
      </c>
      <c r="F12" s="229">
        <f>D12*E12</f>
        <v>80.5</v>
      </c>
      <c r="G12" s="166"/>
      <c r="H12" s="166"/>
      <c r="I12" s="166"/>
      <c r="J12" s="166"/>
      <c r="K12" s="166"/>
      <c r="L12" s="166"/>
      <c r="M12" s="166"/>
      <c r="N12" s="166"/>
      <c r="O12" s="166"/>
      <c r="P12" s="166"/>
      <c r="Q12" s="166"/>
      <c r="R12" s="166"/>
      <c r="S12" s="166"/>
      <c r="T12" s="166"/>
      <c r="U12" s="166"/>
      <c r="V12" s="166"/>
      <c r="W12" s="166"/>
    </row>
    <row r="13" spans="1:23">
      <c r="A13" s="166"/>
      <c r="B13" s="166"/>
      <c r="C13" s="166"/>
      <c r="D13" s="225"/>
      <c r="E13" s="222"/>
      <c r="F13" s="214"/>
      <c r="G13" s="166"/>
      <c r="H13" s="166"/>
      <c r="I13" s="166"/>
      <c r="J13" s="166"/>
      <c r="K13" s="166"/>
      <c r="L13" s="166"/>
      <c r="M13" s="166"/>
      <c r="N13" s="166"/>
      <c r="O13" s="166"/>
      <c r="P13" s="166"/>
      <c r="Q13" s="166"/>
      <c r="R13" s="166"/>
      <c r="S13" s="166"/>
      <c r="T13" s="166"/>
      <c r="U13" s="166"/>
      <c r="V13" s="166"/>
      <c r="W13" s="166"/>
    </row>
    <row r="14" spans="1:23">
      <c r="A14" s="197" t="s">
        <v>303</v>
      </c>
      <c r="B14" s="333" t="s">
        <v>384</v>
      </c>
      <c r="C14" s="333"/>
      <c r="D14" s="333"/>
      <c r="E14" s="333"/>
      <c r="F14" s="333"/>
      <c r="G14" s="166"/>
      <c r="H14" s="166"/>
      <c r="I14" s="166"/>
      <c r="J14" s="166"/>
      <c r="K14" s="166"/>
      <c r="L14" s="166"/>
      <c r="M14" s="166"/>
      <c r="N14" s="166"/>
      <c r="O14" s="166"/>
      <c r="P14" s="166"/>
      <c r="Q14" s="166"/>
      <c r="R14" s="166"/>
      <c r="S14" s="166"/>
      <c r="T14" s="166"/>
      <c r="U14" s="166"/>
      <c r="V14" s="166"/>
      <c r="W14" s="166"/>
    </row>
    <row r="15" spans="1:23">
      <c r="A15" s="166"/>
      <c r="B15" s="166"/>
      <c r="C15" s="166"/>
      <c r="D15" s="225"/>
      <c r="E15" s="222"/>
      <c r="F15" s="211"/>
      <c r="G15" s="166"/>
      <c r="H15" s="166"/>
      <c r="I15" s="166"/>
      <c r="J15" s="166"/>
      <c r="K15" s="166"/>
      <c r="L15" s="166"/>
      <c r="M15" s="166"/>
      <c r="N15" s="166"/>
      <c r="O15" s="166"/>
      <c r="P15" s="166"/>
      <c r="Q15" s="166"/>
      <c r="R15" s="166"/>
      <c r="S15" s="166"/>
      <c r="T15" s="166"/>
      <c r="U15" s="166"/>
      <c r="V15" s="166"/>
      <c r="W15" s="166"/>
    </row>
    <row r="16" spans="1:23">
      <c r="A16" s="197" t="s">
        <v>304</v>
      </c>
      <c r="B16" s="174" t="s">
        <v>382</v>
      </c>
      <c r="C16" s="174" t="s">
        <v>282</v>
      </c>
      <c r="D16" s="199">
        <v>6.31</v>
      </c>
      <c r="E16" s="174">
        <v>5</v>
      </c>
      <c r="F16" s="212">
        <f>D16*E16</f>
        <v>31.549999999999997</v>
      </c>
      <c r="G16" s="166"/>
      <c r="H16" s="166"/>
      <c r="I16" s="166"/>
      <c r="J16" s="166"/>
      <c r="K16" s="166"/>
      <c r="L16" s="166"/>
      <c r="M16" s="166"/>
      <c r="N16" s="166"/>
      <c r="O16" s="166"/>
      <c r="P16" s="166"/>
      <c r="Q16" s="166"/>
      <c r="R16" s="166"/>
      <c r="S16" s="166"/>
      <c r="T16" s="166"/>
      <c r="U16" s="166"/>
      <c r="V16" s="166"/>
      <c r="W16" s="166"/>
    </row>
    <row r="17" spans="1:23">
      <c r="A17" s="166"/>
      <c r="B17" s="166"/>
      <c r="C17" s="166"/>
      <c r="D17" s="225"/>
      <c r="E17" s="222"/>
      <c r="F17" s="211"/>
      <c r="G17" s="166"/>
      <c r="H17" s="166"/>
      <c r="I17" s="166"/>
      <c r="J17" s="166"/>
      <c r="K17" s="166"/>
      <c r="L17" s="166"/>
      <c r="M17" s="166"/>
      <c r="N17" s="166"/>
      <c r="O17" s="166"/>
      <c r="P17" s="166"/>
      <c r="Q17" s="166"/>
      <c r="R17" s="166"/>
      <c r="S17" s="166"/>
      <c r="T17" s="166"/>
      <c r="U17" s="166"/>
      <c r="V17" s="166"/>
      <c r="W17" s="166"/>
    </row>
    <row r="18" spans="1:23">
      <c r="A18" s="197" t="s">
        <v>306</v>
      </c>
      <c r="B18" s="168" t="s">
        <v>385</v>
      </c>
      <c r="C18" s="168" t="s">
        <v>282</v>
      </c>
      <c r="D18" s="224">
        <v>1.21</v>
      </c>
      <c r="E18" s="223">
        <v>1</v>
      </c>
      <c r="F18" s="212">
        <f>D18*E18</f>
        <v>1.21</v>
      </c>
      <c r="G18" s="166"/>
      <c r="H18" s="166"/>
      <c r="I18" s="166"/>
      <c r="J18" s="166"/>
      <c r="K18" s="166"/>
      <c r="L18" s="166"/>
      <c r="M18" s="166"/>
      <c r="N18" s="166"/>
      <c r="O18" s="166"/>
      <c r="P18" s="166"/>
      <c r="Q18" s="166"/>
      <c r="R18" s="166"/>
      <c r="S18" s="166"/>
      <c r="T18" s="166"/>
      <c r="U18" s="166"/>
      <c r="V18" s="166"/>
      <c r="W18" s="166"/>
    </row>
    <row r="19" spans="1:23">
      <c r="A19" s="168"/>
      <c r="B19" s="168" t="s">
        <v>382</v>
      </c>
      <c r="C19" s="168" t="s">
        <v>282</v>
      </c>
      <c r="D19" s="224">
        <v>1.21</v>
      </c>
      <c r="E19" s="223">
        <v>2</v>
      </c>
      <c r="F19" s="212">
        <f>D19*E19</f>
        <v>2.42</v>
      </c>
      <c r="G19" s="166"/>
      <c r="H19" s="166"/>
      <c r="I19" s="166"/>
      <c r="J19" s="166"/>
      <c r="K19" s="166"/>
      <c r="L19" s="166"/>
      <c r="M19" s="166"/>
      <c r="N19" s="166"/>
      <c r="O19" s="166"/>
      <c r="P19" s="166"/>
      <c r="Q19" s="166"/>
      <c r="R19" s="166"/>
      <c r="S19" s="166"/>
      <c r="T19" s="166"/>
      <c r="U19" s="166"/>
      <c r="V19" s="166"/>
      <c r="W19" s="166"/>
    </row>
    <row r="20" spans="1:23">
      <c r="A20" s="166"/>
      <c r="B20" s="166"/>
      <c r="C20" s="166"/>
      <c r="D20" s="225"/>
      <c r="E20" s="222"/>
      <c r="F20" s="214"/>
      <c r="G20" s="166"/>
      <c r="H20" s="166"/>
      <c r="I20" s="166"/>
      <c r="J20" s="166"/>
      <c r="K20" s="166"/>
      <c r="L20" s="166"/>
      <c r="M20" s="166"/>
      <c r="N20" s="166"/>
      <c r="O20" s="166"/>
      <c r="P20" s="166"/>
      <c r="Q20" s="166"/>
      <c r="R20" s="166"/>
      <c r="S20" s="166"/>
      <c r="T20" s="166"/>
      <c r="U20" s="166"/>
      <c r="V20" s="166"/>
      <c r="W20" s="166"/>
    </row>
    <row r="21" spans="1:23">
      <c r="A21" s="197" t="s">
        <v>310</v>
      </c>
      <c r="B21" s="168" t="s">
        <v>381</v>
      </c>
      <c r="C21" s="168" t="s">
        <v>282</v>
      </c>
      <c r="D21" s="224">
        <v>1.45</v>
      </c>
      <c r="E21" s="223">
        <v>16</v>
      </c>
      <c r="F21" s="229">
        <f>D21*E21</f>
        <v>23.2</v>
      </c>
      <c r="G21" s="166"/>
      <c r="H21" s="166"/>
      <c r="I21" s="166"/>
      <c r="J21" s="166"/>
      <c r="K21" s="166"/>
      <c r="L21" s="166"/>
      <c r="M21" s="166"/>
      <c r="N21" s="166"/>
      <c r="O21" s="166"/>
      <c r="P21" s="166"/>
      <c r="Q21" s="166"/>
      <c r="R21" s="166"/>
      <c r="S21" s="166"/>
      <c r="T21" s="166"/>
      <c r="U21" s="166"/>
      <c r="V21" s="166"/>
      <c r="W21" s="166"/>
    </row>
    <row r="22" spans="1:23">
      <c r="A22" s="166"/>
      <c r="B22" s="166"/>
      <c r="C22" s="166"/>
      <c r="D22" s="225"/>
      <c r="E22" s="222"/>
      <c r="F22" s="214"/>
      <c r="G22" s="166"/>
      <c r="H22" s="166"/>
      <c r="I22" s="166"/>
      <c r="J22" s="166"/>
      <c r="K22" s="166"/>
      <c r="L22" s="166"/>
      <c r="M22" s="166"/>
      <c r="N22" s="166"/>
      <c r="O22" s="166"/>
      <c r="P22" s="166"/>
      <c r="Q22" s="166"/>
      <c r="R22" s="166"/>
      <c r="S22" s="166"/>
      <c r="T22" s="166"/>
      <c r="U22" s="166"/>
      <c r="V22" s="166"/>
      <c r="W22" s="166"/>
    </row>
    <row r="23" spans="1:23">
      <c r="A23" s="197" t="s">
        <v>312</v>
      </c>
      <c r="B23" s="168" t="s">
        <v>385</v>
      </c>
      <c r="C23" s="168" t="s">
        <v>282</v>
      </c>
      <c r="D23" s="224">
        <v>0.86</v>
      </c>
      <c r="E23" s="223">
        <v>35</v>
      </c>
      <c r="F23" s="229">
        <f>D23*E23</f>
        <v>30.099999999999998</v>
      </c>
      <c r="G23" s="166"/>
      <c r="H23" s="166"/>
      <c r="I23" s="166"/>
      <c r="J23" s="166"/>
      <c r="K23" s="166"/>
      <c r="L23" s="166"/>
      <c r="M23" s="166"/>
      <c r="N23" s="166"/>
      <c r="O23" s="166"/>
      <c r="P23" s="166"/>
      <c r="Q23" s="166"/>
      <c r="R23" s="166"/>
      <c r="S23" s="166"/>
      <c r="T23" s="166"/>
      <c r="U23" s="166"/>
      <c r="V23" s="166"/>
      <c r="W23" s="166"/>
    </row>
    <row r="24" spans="1:23">
      <c r="A24" s="166"/>
      <c r="B24" s="166"/>
      <c r="C24" s="166"/>
      <c r="D24" s="225"/>
      <c r="E24" s="222"/>
      <c r="F24" s="214"/>
      <c r="G24" s="166"/>
      <c r="H24" s="166"/>
      <c r="I24" s="166"/>
      <c r="J24" s="166"/>
      <c r="K24" s="166"/>
      <c r="L24" s="166"/>
      <c r="M24" s="166"/>
      <c r="N24" s="166"/>
      <c r="O24" s="166"/>
      <c r="P24" s="166"/>
      <c r="Q24" s="166"/>
      <c r="R24" s="166"/>
      <c r="S24" s="166"/>
      <c r="T24" s="166"/>
      <c r="U24" s="166"/>
      <c r="V24" s="166"/>
      <c r="W24" s="166"/>
    </row>
    <row r="25" spans="1:23">
      <c r="A25" s="197" t="s">
        <v>314</v>
      </c>
      <c r="B25" s="168" t="s">
        <v>388</v>
      </c>
      <c r="C25" s="168" t="s">
        <v>282</v>
      </c>
      <c r="D25" s="224">
        <v>4.62</v>
      </c>
      <c r="E25" s="223">
        <v>2</v>
      </c>
      <c r="F25" s="229">
        <f>D25*E25</f>
        <v>9.24</v>
      </c>
      <c r="G25" s="166"/>
      <c r="H25" s="166"/>
      <c r="I25" s="166"/>
      <c r="J25" s="166"/>
    </row>
    <row r="26" spans="1:23">
      <c r="A26" s="166"/>
      <c r="B26" s="166"/>
      <c r="C26" s="166"/>
      <c r="D26" s="225"/>
      <c r="E26" s="222"/>
      <c r="F26" s="214"/>
      <c r="G26" s="166"/>
      <c r="H26" s="166"/>
      <c r="I26" s="166"/>
      <c r="J26" s="166"/>
    </row>
    <row r="27" spans="1:23">
      <c r="A27" s="197" t="s">
        <v>346</v>
      </c>
      <c r="B27" s="168" t="s">
        <v>389</v>
      </c>
      <c r="C27" s="168" t="s">
        <v>282</v>
      </c>
      <c r="D27" s="224">
        <v>1.41</v>
      </c>
      <c r="E27" s="223">
        <v>9</v>
      </c>
      <c r="F27" s="229">
        <f>D27*E28</f>
        <v>36.659999999999997</v>
      </c>
      <c r="G27" s="166"/>
      <c r="H27" s="166"/>
      <c r="I27" s="166"/>
      <c r="J27" s="166"/>
    </row>
    <row r="28" spans="1:23">
      <c r="A28" s="168"/>
      <c r="B28" s="168" t="s">
        <v>389</v>
      </c>
      <c r="C28" s="168" t="s">
        <v>282</v>
      </c>
      <c r="D28" s="224">
        <v>1.54</v>
      </c>
      <c r="E28" s="223">
        <v>26</v>
      </c>
      <c r="F28" s="229">
        <f>D28*E28</f>
        <v>40.04</v>
      </c>
      <c r="G28" s="166"/>
      <c r="H28" s="166"/>
      <c r="I28" s="166"/>
      <c r="J28" s="166"/>
    </row>
    <row r="29" spans="1:23">
      <c r="A29" s="166"/>
      <c r="B29" s="166"/>
      <c r="C29" s="166"/>
      <c r="D29" s="225"/>
      <c r="E29" s="222"/>
      <c r="F29" s="214"/>
      <c r="G29" s="166"/>
      <c r="H29" s="166"/>
      <c r="I29" s="166"/>
      <c r="J29" s="166"/>
    </row>
    <row r="30" spans="1:23">
      <c r="A30" s="197" t="s">
        <v>320</v>
      </c>
      <c r="B30" s="168" t="s">
        <v>382</v>
      </c>
      <c r="C30" s="168" t="s">
        <v>282</v>
      </c>
      <c r="D30" s="224">
        <v>1.82</v>
      </c>
      <c r="E30" s="223">
        <v>24</v>
      </c>
      <c r="F30" s="229">
        <f>D30*E30</f>
        <v>43.68</v>
      </c>
      <c r="G30" s="166"/>
      <c r="H30" s="166"/>
      <c r="I30" s="166"/>
      <c r="J30" s="166"/>
    </row>
    <row r="31" spans="1:23">
      <c r="A31" s="166"/>
      <c r="B31" s="166"/>
      <c r="C31" s="166"/>
      <c r="D31" s="225"/>
      <c r="E31" s="222"/>
      <c r="F31" s="214"/>
      <c r="G31" s="166"/>
      <c r="H31" s="166"/>
      <c r="I31" s="166"/>
      <c r="J31" s="166"/>
    </row>
    <row r="32" spans="1:23">
      <c r="A32" s="197" t="s">
        <v>322</v>
      </c>
      <c r="B32" s="168" t="s">
        <v>382</v>
      </c>
      <c r="C32" s="168" t="s">
        <v>282</v>
      </c>
      <c r="D32" s="224">
        <v>3.33</v>
      </c>
      <c r="E32" s="223">
        <v>11</v>
      </c>
      <c r="F32" s="229">
        <f>D32*E32</f>
        <v>36.630000000000003</v>
      </c>
      <c r="G32" s="166"/>
      <c r="H32" s="166"/>
      <c r="I32" s="166"/>
      <c r="J32" s="166"/>
    </row>
    <row r="33" spans="1:10">
      <c r="A33" s="168"/>
      <c r="B33" s="168" t="s">
        <v>382</v>
      </c>
      <c r="C33" s="168" t="s">
        <v>282</v>
      </c>
      <c r="D33" s="224">
        <v>1.47</v>
      </c>
      <c r="E33" s="223">
        <v>4</v>
      </c>
      <c r="F33" s="229">
        <f t="shared" ref="F33:F36" si="0">D33*E33</f>
        <v>5.88</v>
      </c>
      <c r="G33" s="166"/>
      <c r="H33" s="166"/>
      <c r="I33" s="166"/>
      <c r="J33" s="166"/>
    </row>
    <row r="34" spans="1:10">
      <c r="A34" s="168"/>
      <c r="B34" s="168" t="s">
        <v>382</v>
      </c>
      <c r="C34" s="168" t="s">
        <v>282</v>
      </c>
      <c r="D34" s="224">
        <v>2.4900000000000002</v>
      </c>
      <c r="E34" s="223">
        <v>5</v>
      </c>
      <c r="F34" s="229">
        <f t="shared" si="0"/>
        <v>12.450000000000001</v>
      </c>
      <c r="G34" s="166"/>
      <c r="H34" s="166"/>
      <c r="I34" s="166"/>
      <c r="J34" s="166"/>
    </row>
    <row r="35" spans="1:10">
      <c r="A35" s="168"/>
      <c r="B35" s="168" t="s">
        <v>382</v>
      </c>
      <c r="C35" s="168" t="s">
        <v>282</v>
      </c>
      <c r="D35" s="224">
        <v>1.37</v>
      </c>
      <c r="E35" s="223">
        <v>5</v>
      </c>
      <c r="F35" s="229">
        <f t="shared" si="0"/>
        <v>6.8500000000000005</v>
      </c>
      <c r="G35" s="166"/>
      <c r="H35" s="166"/>
      <c r="I35" s="166"/>
      <c r="J35" s="166"/>
    </row>
    <row r="36" spans="1:10">
      <c r="A36" s="168"/>
      <c r="B36" s="168" t="s">
        <v>382</v>
      </c>
      <c r="C36" s="168" t="s">
        <v>282</v>
      </c>
      <c r="D36" s="224">
        <v>1.28</v>
      </c>
      <c r="E36" s="223">
        <v>6</v>
      </c>
      <c r="F36" s="229">
        <f t="shared" si="0"/>
        <v>7.68</v>
      </c>
      <c r="G36" s="166"/>
      <c r="H36" s="166"/>
      <c r="I36" s="166"/>
      <c r="J36" s="166"/>
    </row>
    <row r="37" spans="1:10">
      <c r="A37" s="166"/>
      <c r="B37" s="166"/>
      <c r="C37" s="166"/>
      <c r="D37" s="225"/>
      <c r="E37" s="222"/>
      <c r="F37" s="214"/>
      <c r="G37" s="166"/>
      <c r="H37" s="166"/>
      <c r="I37" s="166"/>
      <c r="J37" s="166"/>
    </row>
    <row r="38" spans="1:10">
      <c r="A38" s="197" t="s">
        <v>327</v>
      </c>
      <c r="B38" s="333" t="s">
        <v>384</v>
      </c>
      <c r="C38" s="333"/>
      <c r="D38" s="333"/>
      <c r="E38" s="333"/>
      <c r="F38" s="333"/>
      <c r="G38" s="166"/>
      <c r="H38" s="166"/>
      <c r="I38" s="166"/>
      <c r="J38" s="166"/>
    </row>
    <row r="39" spans="1:10">
      <c r="A39" s="166"/>
      <c r="B39" s="166"/>
      <c r="C39" s="166"/>
      <c r="D39" s="225"/>
      <c r="E39" s="222"/>
      <c r="F39" s="214"/>
      <c r="G39" s="166"/>
      <c r="H39" s="166"/>
      <c r="I39" s="166"/>
      <c r="J39" s="166"/>
    </row>
    <row r="40" spans="1:10">
      <c r="A40" s="197" t="s">
        <v>329</v>
      </c>
      <c r="B40" s="333" t="s">
        <v>384</v>
      </c>
      <c r="C40" s="333"/>
      <c r="D40" s="333"/>
      <c r="E40" s="333"/>
      <c r="F40" s="333"/>
      <c r="G40" s="166"/>
      <c r="H40" s="166"/>
      <c r="I40" s="166"/>
      <c r="J40" s="166"/>
    </row>
    <row r="41" spans="1:10">
      <c r="A41" s="166"/>
      <c r="B41" s="166"/>
      <c r="C41" s="166"/>
      <c r="D41" s="225"/>
      <c r="E41" s="222"/>
      <c r="F41" s="214"/>
      <c r="G41" s="166"/>
      <c r="H41" s="166"/>
      <c r="I41" s="166"/>
      <c r="J41" s="166"/>
    </row>
    <row r="42" spans="1:10">
      <c r="A42" s="197" t="s">
        <v>331</v>
      </c>
      <c r="B42" s="168" t="s">
        <v>390</v>
      </c>
      <c r="C42" s="168" t="s">
        <v>282</v>
      </c>
      <c r="D42" s="224">
        <v>1.57</v>
      </c>
      <c r="E42" s="223">
        <v>9</v>
      </c>
      <c r="F42" s="229">
        <f>D42*E42</f>
        <v>14.13</v>
      </c>
      <c r="G42" s="166"/>
      <c r="H42" s="166"/>
      <c r="I42" s="166"/>
      <c r="J42" s="166"/>
    </row>
    <row r="43" spans="1:10">
      <c r="A43" s="166"/>
      <c r="B43" s="166"/>
      <c r="C43" s="166"/>
      <c r="D43" s="225"/>
      <c r="E43" s="222"/>
      <c r="F43" s="214"/>
      <c r="G43" s="166"/>
      <c r="H43" s="166"/>
      <c r="I43" s="166"/>
      <c r="J43" s="166"/>
    </row>
    <row r="44" spans="1:10">
      <c r="A44" s="197" t="s">
        <v>334</v>
      </c>
      <c r="B44" s="168" t="s">
        <v>382</v>
      </c>
      <c r="C44" s="168" t="s">
        <v>282</v>
      </c>
      <c r="D44" s="224">
        <v>1.55</v>
      </c>
      <c r="E44" s="223">
        <v>42</v>
      </c>
      <c r="F44" s="229">
        <f>D44*E44</f>
        <v>65.100000000000009</v>
      </c>
      <c r="G44" s="166"/>
      <c r="H44" s="166"/>
      <c r="I44" s="166"/>
      <c r="J44" s="166"/>
    </row>
    <row r="45" spans="1:10">
      <c r="A45" s="166"/>
      <c r="B45" s="166"/>
      <c r="C45" s="166"/>
      <c r="D45" s="225"/>
      <c r="E45" s="222"/>
      <c r="F45" s="214"/>
      <c r="G45" s="166"/>
      <c r="H45" s="166"/>
      <c r="I45" s="166"/>
      <c r="J45" s="166"/>
    </row>
    <row r="46" spans="1:10">
      <c r="A46" s="197" t="s">
        <v>335</v>
      </c>
      <c r="B46" s="168" t="s">
        <v>391</v>
      </c>
      <c r="C46" s="168" t="s">
        <v>282</v>
      </c>
      <c r="D46" s="224">
        <v>1.99</v>
      </c>
      <c r="E46" s="223">
        <v>25</v>
      </c>
      <c r="F46" s="229">
        <f>D46*E46</f>
        <v>49.75</v>
      </c>
      <c r="G46" s="166"/>
      <c r="H46" s="166"/>
      <c r="I46" s="166"/>
      <c r="J46" s="166"/>
    </row>
    <row r="47" spans="1:10">
      <c r="A47" s="166"/>
      <c r="B47" s="166"/>
      <c r="C47" s="166"/>
      <c r="D47" s="225"/>
      <c r="E47" s="222"/>
      <c r="F47" s="214"/>
      <c r="G47" s="166"/>
      <c r="H47" s="166"/>
      <c r="I47" s="166"/>
      <c r="J47" s="166"/>
    </row>
    <row r="48" spans="1:10">
      <c r="A48" s="197" t="s">
        <v>339</v>
      </c>
      <c r="B48" s="333" t="s">
        <v>384</v>
      </c>
      <c r="C48" s="333"/>
      <c r="D48" s="333"/>
      <c r="E48" s="333"/>
      <c r="F48" s="333"/>
      <c r="G48" s="166"/>
      <c r="H48" s="166"/>
      <c r="I48" s="166"/>
      <c r="J48" s="166"/>
    </row>
    <row r="49" spans="1:10">
      <c r="A49" s="166"/>
      <c r="B49" s="166"/>
      <c r="C49" s="166"/>
      <c r="D49" s="225"/>
      <c r="E49" s="222"/>
      <c r="F49" s="214"/>
      <c r="G49" s="166"/>
      <c r="H49" s="166"/>
      <c r="I49" s="166"/>
      <c r="J49" s="166"/>
    </row>
    <row r="50" spans="1:10">
      <c r="A50" s="197" t="s">
        <v>342</v>
      </c>
      <c r="B50" s="168" t="s">
        <v>382</v>
      </c>
      <c r="C50" s="168" t="s">
        <v>282</v>
      </c>
      <c r="D50" s="224">
        <v>2.82</v>
      </c>
      <c r="E50" s="223">
        <v>25</v>
      </c>
      <c r="F50" s="229">
        <f>D50*E50</f>
        <v>70.5</v>
      </c>
      <c r="G50" s="166"/>
      <c r="H50" s="166"/>
      <c r="I50" s="166"/>
      <c r="J50" s="166"/>
    </row>
    <row r="51" spans="1:10">
      <c r="A51" s="168"/>
      <c r="B51" s="168" t="s">
        <v>382</v>
      </c>
      <c r="C51" s="168" t="s">
        <v>282</v>
      </c>
      <c r="D51" s="224">
        <v>3.52</v>
      </c>
      <c r="E51" s="223">
        <v>6</v>
      </c>
      <c r="F51" s="229">
        <f t="shared" ref="F51:F52" si="1">D51*E51</f>
        <v>21.12</v>
      </c>
      <c r="G51" s="166"/>
      <c r="H51" s="166"/>
      <c r="I51" s="166"/>
      <c r="J51" s="166"/>
    </row>
    <row r="52" spans="1:10">
      <c r="A52" s="168"/>
      <c r="B52" s="168" t="s">
        <v>382</v>
      </c>
      <c r="C52" s="168" t="s">
        <v>282</v>
      </c>
      <c r="D52" s="224">
        <v>3.34</v>
      </c>
      <c r="E52" s="223">
        <v>4</v>
      </c>
      <c r="F52" s="229">
        <f t="shared" si="1"/>
        <v>13.36</v>
      </c>
      <c r="G52" s="166"/>
      <c r="H52" s="166"/>
      <c r="I52" s="166"/>
      <c r="J52" s="166"/>
    </row>
    <row r="53" spans="1:10">
      <c r="A53" s="166"/>
      <c r="B53" s="166"/>
      <c r="C53" s="166"/>
      <c r="D53" s="225"/>
      <c r="E53" s="222"/>
      <c r="F53" s="214"/>
      <c r="G53" s="166"/>
      <c r="H53" s="166"/>
      <c r="I53" s="166"/>
      <c r="J53" s="166"/>
    </row>
    <row r="54" spans="1:10">
      <c r="A54" s="197" t="s">
        <v>343</v>
      </c>
      <c r="B54" s="168" t="s">
        <v>382</v>
      </c>
      <c r="C54" s="168" t="s">
        <v>282</v>
      </c>
      <c r="D54" s="224">
        <v>1.96</v>
      </c>
      <c r="E54" s="223">
        <v>34</v>
      </c>
      <c r="F54" s="229">
        <f>D54*E54</f>
        <v>66.64</v>
      </c>
      <c r="G54" s="166"/>
      <c r="H54" s="166"/>
      <c r="I54" s="166"/>
      <c r="J54" s="166"/>
    </row>
    <row r="55" spans="1:10">
      <c r="A55" s="166"/>
      <c r="B55" s="166"/>
      <c r="C55" s="166"/>
      <c r="D55" s="225"/>
      <c r="E55" s="222"/>
      <c r="F55" s="214"/>
      <c r="G55" s="166"/>
      <c r="H55" s="166"/>
      <c r="I55" s="166"/>
      <c r="J55" s="166"/>
    </row>
    <row r="56" spans="1:10">
      <c r="A56" s="197" t="s">
        <v>348</v>
      </c>
      <c r="B56" s="168" t="s">
        <v>381</v>
      </c>
      <c r="C56" s="168" t="s">
        <v>282</v>
      </c>
      <c r="D56" s="224">
        <v>6.46</v>
      </c>
      <c r="E56" s="223">
        <v>14</v>
      </c>
      <c r="F56" s="229">
        <f>D56*E56</f>
        <v>90.44</v>
      </c>
      <c r="G56" s="166"/>
      <c r="H56" s="166"/>
      <c r="I56" s="166"/>
      <c r="J56" s="166"/>
    </row>
    <row r="57" spans="1:10">
      <c r="A57" s="166"/>
      <c r="B57" s="166"/>
      <c r="C57" s="166"/>
      <c r="D57" s="225"/>
      <c r="E57" s="222"/>
      <c r="F57" s="214"/>
      <c r="G57" s="166"/>
      <c r="H57" s="166"/>
      <c r="I57" s="166"/>
      <c r="J57" s="166"/>
    </row>
    <row r="58" spans="1:10">
      <c r="A58" s="197" t="s">
        <v>345</v>
      </c>
      <c r="B58" s="168" t="s">
        <v>382</v>
      </c>
      <c r="C58" s="168" t="s">
        <v>282</v>
      </c>
      <c r="D58" s="224">
        <v>4.32</v>
      </c>
      <c r="E58" s="223">
        <v>82</v>
      </c>
      <c r="F58" s="229">
        <f>D58*E58</f>
        <v>354.24</v>
      </c>
      <c r="G58" s="166"/>
      <c r="H58" s="166"/>
      <c r="I58" s="166"/>
      <c r="J58" s="166"/>
    </row>
    <row r="59" spans="1:10">
      <c r="A59" s="166"/>
      <c r="B59" s="166"/>
      <c r="C59" s="166"/>
      <c r="D59" s="225"/>
      <c r="E59" s="222"/>
      <c r="F59" s="214"/>
      <c r="G59" s="166"/>
      <c r="H59" s="166"/>
      <c r="I59" s="166"/>
      <c r="J59" s="166"/>
    </row>
    <row r="60" spans="1:10">
      <c r="A60" s="197" t="s">
        <v>359</v>
      </c>
      <c r="B60" s="168" t="s">
        <v>381</v>
      </c>
      <c r="C60" s="168" t="s">
        <v>282</v>
      </c>
      <c r="D60" s="224">
        <v>2.84</v>
      </c>
      <c r="E60" s="223">
        <v>21</v>
      </c>
      <c r="F60" s="229">
        <f>D60*E60</f>
        <v>59.64</v>
      </c>
      <c r="G60" s="166"/>
      <c r="H60" s="166"/>
      <c r="I60" s="166"/>
      <c r="J60" s="166"/>
    </row>
    <row r="61" spans="1:10">
      <c r="A61" s="168"/>
      <c r="B61" s="168" t="s">
        <v>382</v>
      </c>
      <c r="C61" s="168" t="s">
        <v>282</v>
      </c>
      <c r="D61" s="224">
        <v>2.8</v>
      </c>
      <c r="E61" s="223">
        <v>4</v>
      </c>
      <c r="F61" s="229">
        <f>D61*E61</f>
        <v>11.2</v>
      </c>
      <c r="G61" s="166"/>
      <c r="H61" s="166"/>
      <c r="I61" s="166"/>
      <c r="J61" s="166"/>
    </row>
    <row r="62" spans="1:10">
      <c r="A62" s="166"/>
      <c r="B62" s="166"/>
      <c r="C62" s="166"/>
      <c r="D62" s="225"/>
      <c r="E62" s="222"/>
      <c r="F62" s="214"/>
      <c r="G62" s="166"/>
      <c r="H62" s="166"/>
      <c r="I62" s="166"/>
      <c r="J62" s="166"/>
    </row>
    <row r="63" spans="1:10">
      <c r="A63" s="197" t="s">
        <v>361</v>
      </c>
      <c r="B63" s="333" t="s">
        <v>384</v>
      </c>
      <c r="C63" s="333"/>
      <c r="D63" s="333"/>
      <c r="E63" s="333"/>
      <c r="F63" s="333"/>
      <c r="G63" s="166"/>
      <c r="H63" s="166"/>
      <c r="I63" s="166"/>
      <c r="J63" s="166"/>
    </row>
    <row r="64" spans="1:10">
      <c r="A64" s="166"/>
      <c r="B64" s="166"/>
      <c r="C64" s="166"/>
      <c r="D64" s="225"/>
      <c r="E64" s="222"/>
      <c r="F64" s="214"/>
      <c r="G64" s="166"/>
      <c r="H64" s="166"/>
      <c r="I64" s="166"/>
      <c r="J64" s="166"/>
    </row>
    <row r="65" spans="1:10">
      <c r="A65" s="166"/>
      <c r="B65" s="166"/>
      <c r="C65" s="166"/>
      <c r="D65" s="225"/>
      <c r="E65" s="222"/>
      <c r="F65" s="214"/>
      <c r="G65" s="166"/>
      <c r="H65" s="166"/>
      <c r="I65" s="166"/>
      <c r="J65" s="166"/>
    </row>
    <row r="66" spans="1:10">
      <c r="B66" s="166"/>
      <c r="C66" s="166"/>
      <c r="D66" s="211" t="s">
        <v>505</v>
      </c>
      <c r="E66" s="222"/>
      <c r="F66" s="288">
        <v>1328.53</v>
      </c>
      <c r="G66" s="166"/>
      <c r="H66" s="166"/>
      <c r="I66" s="166"/>
      <c r="J66" s="166"/>
    </row>
    <row r="67" spans="1:10">
      <c r="A67" s="166"/>
      <c r="B67" s="166"/>
      <c r="C67" s="166"/>
      <c r="D67" s="225"/>
      <c r="E67" s="222"/>
      <c r="F67" s="214"/>
      <c r="G67" s="166"/>
      <c r="H67" s="166"/>
      <c r="I67" s="166"/>
      <c r="J67" s="166"/>
    </row>
    <row r="68" spans="1:10">
      <c r="A68" s="166"/>
      <c r="B68" s="166"/>
      <c r="C68" s="166"/>
      <c r="D68" s="225"/>
      <c r="E68" s="222"/>
      <c r="F68" s="214"/>
      <c r="G68" s="166"/>
      <c r="H68" s="166"/>
      <c r="I68" s="166"/>
      <c r="J68" s="166"/>
    </row>
    <row r="69" spans="1:10">
      <c r="A69" s="166"/>
      <c r="B69" s="166"/>
      <c r="C69" s="166"/>
      <c r="D69" s="225"/>
      <c r="E69" s="222"/>
      <c r="F69" s="214"/>
      <c r="G69" s="166"/>
      <c r="H69" s="166"/>
      <c r="I69" s="166"/>
      <c r="J69" s="166"/>
    </row>
    <row r="70" spans="1:10">
      <c r="A70" s="166"/>
      <c r="B70" s="166"/>
      <c r="C70" s="166"/>
      <c r="D70" s="225"/>
      <c r="E70" s="222"/>
      <c r="F70" s="214"/>
      <c r="G70" s="166"/>
      <c r="H70" s="166"/>
      <c r="I70" s="166"/>
      <c r="J70" s="166"/>
    </row>
    <row r="71" spans="1:10">
      <c r="A71" s="166"/>
      <c r="B71" s="166"/>
      <c r="C71" s="166"/>
      <c r="D71" s="225"/>
      <c r="E71" s="222"/>
      <c r="F71" s="214"/>
      <c r="G71" s="166"/>
      <c r="H71" s="166"/>
      <c r="I71" s="166"/>
      <c r="J71" s="166"/>
    </row>
    <row r="72" spans="1:10">
      <c r="A72" s="166"/>
      <c r="B72" s="166"/>
      <c r="C72" s="166"/>
      <c r="D72" s="225"/>
      <c r="E72" s="222"/>
      <c r="F72" s="214"/>
      <c r="G72" s="166"/>
      <c r="H72" s="166"/>
      <c r="I72" s="166"/>
      <c r="J72" s="166"/>
    </row>
    <row r="73" spans="1:10">
      <c r="A73" s="166"/>
      <c r="B73" s="166"/>
      <c r="C73" s="166"/>
      <c r="D73" s="225"/>
      <c r="E73" s="222"/>
      <c r="F73" s="214"/>
      <c r="G73" s="166"/>
      <c r="H73" s="166"/>
      <c r="I73" s="166"/>
      <c r="J73" s="166"/>
    </row>
    <row r="74" spans="1:10">
      <c r="A74" s="166"/>
      <c r="B74" s="166"/>
      <c r="C74" s="166"/>
      <c r="D74" s="225"/>
      <c r="E74" s="222"/>
      <c r="F74" s="214"/>
      <c r="G74" s="166"/>
      <c r="H74" s="166"/>
      <c r="I74" s="166"/>
      <c r="J74" s="166"/>
    </row>
    <row r="75" spans="1:10">
      <c r="A75" s="166"/>
      <c r="B75" s="166"/>
      <c r="C75" s="166"/>
      <c r="D75" s="225"/>
      <c r="E75" s="222"/>
      <c r="F75" s="214"/>
      <c r="G75" s="166"/>
      <c r="H75" s="166"/>
      <c r="I75" s="166"/>
      <c r="J75" s="166"/>
    </row>
    <row r="76" spans="1:10">
      <c r="A76" s="166"/>
      <c r="B76" s="166"/>
      <c r="C76" s="166"/>
      <c r="D76" s="225"/>
      <c r="E76" s="222"/>
      <c r="F76" s="214"/>
      <c r="G76" s="166"/>
      <c r="H76" s="166"/>
      <c r="I76" s="166"/>
      <c r="J76" s="166"/>
    </row>
    <row r="77" spans="1:10">
      <c r="A77" s="166"/>
      <c r="B77" s="166"/>
      <c r="C77" s="166"/>
      <c r="D77" s="225"/>
      <c r="E77" s="222"/>
      <c r="F77" s="214"/>
      <c r="G77" s="166"/>
      <c r="H77" s="166"/>
      <c r="I77" s="166"/>
      <c r="J77" s="166"/>
    </row>
    <row r="78" spans="1:10">
      <c r="A78" s="166"/>
      <c r="B78" s="166"/>
      <c r="C78" s="166"/>
      <c r="D78" s="225"/>
      <c r="E78" s="222"/>
      <c r="F78" s="214"/>
      <c r="G78" s="166"/>
      <c r="H78" s="166"/>
      <c r="I78" s="166"/>
      <c r="J78" s="166"/>
    </row>
    <row r="79" spans="1:10">
      <c r="A79" s="166"/>
      <c r="B79" s="166"/>
      <c r="C79" s="166"/>
      <c r="D79" s="225"/>
      <c r="E79" s="222"/>
      <c r="F79" s="214"/>
      <c r="G79" s="166"/>
      <c r="H79" s="166"/>
      <c r="I79" s="166"/>
      <c r="J79" s="166"/>
    </row>
    <row r="80" spans="1:10">
      <c r="A80" s="166"/>
      <c r="B80" s="166"/>
      <c r="C80" s="166"/>
      <c r="D80" s="225"/>
      <c r="E80" s="222"/>
      <c r="F80" s="214"/>
      <c r="G80" s="166"/>
      <c r="H80" s="166"/>
      <c r="I80" s="166"/>
      <c r="J80" s="166"/>
    </row>
    <row r="81" spans="1:10">
      <c r="A81" s="166"/>
      <c r="B81" s="166"/>
      <c r="C81" s="166"/>
      <c r="D81" s="225"/>
      <c r="E81" s="222"/>
      <c r="F81" s="214"/>
      <c r="G81" s="166"/>
      <c r="H81" s="166"/>
      <c r="I81" s="166"/>
      <c r="J81" s="166"/>
    </row>
    <row r="82" spans="1:10">
      <c r="A82" s="166"/>
      <c r="B82" s="166"/>
      <c r="C82" s="166"/>
      <c r="D82" s="225"/>
      <c r="E82" s="222"/>
      <c r="F82" s="214"/>
      <c r="G82" s="166"/>
      <c r="H82" s="166"/>
      <c r="I82" s="166"/>
      <c r="J82" s="166"/>
    </row>
    <row r="83" spans="1:10">
      <c r="A83" s="166"/>
      <c r="B83" s="166"/>
      <c r="C83" s="166"/>
      <c r="D83" s="225"/>
      <c r="E83" s="222"/>
      <c r="F83" s="211"/>
      <c r="G83" s="166"/>
      <c r="H83" s="166"/>
      <c r="I83" s="166"/>
      <c r="J83" s="166"/>
    </row>
    <row r="84" spans="1:10">
      <c r="A84" s="166"/>
      <c r="B84" s="166"/>
      <c r="C84" s="166"/>
      <c r="D84" s="225"/>
      <c r="E84" s="222"/>
      <c r="F84" s="211"/>
      <c r="G84" s="166"/>
      <c r="H84" s="166"/>
      <c r="I84" s="166"/>
      <c r="J84" s="166"/>
    </row>
    <row r="85" spans="1:10">
      <c r="A85" s="166"/>
      <c r="B85" s="166"/>
      <c r="C85" s="166"/>
      <c r="D85" s="225"/>
      <c r="E85" s="222"/>
      <c r="F85" s="211"/>
      <c r="G85" s="166"/>
      <c r="H85" s="166"/>
      <c r="I85" s="166"/>
      <c r="J85" s="166"/>
    </row>
    <row r="86" spans="1:10">
      <c r="A86" s="166"/>
      <c r="B86" s="166"/>
      <c r="C86" s="166"/>
      <c r="D86" s="225"/>
      <c r="E86" s="222"/>
      <c r="F86" s="211"/>
      <c r="G86" s="166"/>
      <c r="H86" s="166"/>
      <c r="I86" s="166"/>
      <c r="J86" s="166"/>
    </row>
    <row r="87" spans="1:10">
      <c r="A87" s="166"/>
      <c r="B87" s="166"/>
      <c r="C87" s="166"/>
      <c r="D87" s="225"/>
      <c r="E87" s="222"/>
      <c r="F87" s="211"/>
      <c r="G87" s="166"/>
      <c r="H87" s="166"/>
      <c r="I87" s="166"/>
      <c r="J87" s="166"/>
    </row>
    <row r="88" spans="1:10">
      <c r="A88" s="166"/>
      <c r="B88" s="166"/>
      <c r="C88" s="166"/>
      <c r="D88" s="225"/>
      <c r="E88" s="222"/>
      <c r="F88" s="211"/>
      <c r="G88" s="166"/>
      <c r="H88" s="166"/>
      <c r="I88" s="166"/>
      <c r="J88" s="166"/>
    </row>
    <row r="89" spans="1:10">
      <c r="A89" s="166"/>
      <c r="B89" s="166"/>
      <c r="C89" s="166"/>
      <c r="D89" s="225"/>
      <c r="E89" s="222"/>
      <c r="F89" s="211"/>
      <c r="G89" s="166"/>
      <c r="H89" s="166"/>
      <c r="I89" s="166"/>
      <c r="J89" s="166"/>
    </row>
    <row r="90" spans="1:10">
      <c r="A90" s="166"/>
      <c r="B90" s="166"/>
      <c r="C90" s="166"/>
      <c r="D90" s="225"/>
      <c r="E90" s="222"/>
      <c r="F90" s="211"/>
      <c r="G90" s="166"/>
      <c r="H90" s="166"/>
      <c r="I90" s="166"/>
      <c r="J90" s="166"/>
    </row>
    <row r="91" spans="1:10">
      <c r="A91" s="166"/>
      <c r="B91" s="166"/>
      <c r="C91" s="166"/>
      <c r="D91" s="225"/>
      <c r="E91" s="222"/>
      <c r="F91" s="211"/>
      <c r="G91" s="166"/>
      <c r="H91" s="166"/>
      <c r="I91" s="166"/>
      <c r="J91" s="166"/>
    </row>
    <row r="92" spans="1:10">
      <c r="A92" s="166"/>
      <c r="B92" s="166"/>
      <c r="C92" s="166"/>
      <c r="D92" s="225"/>
      <c r="E92" s="222"/>
      <c r="F92" s="211"/>
      <c r="G92" s="166"/>
      <c r="H92" s="166"/>
      <c r="I92" s="166"/>
      <c r="J92" s="166"/>
    </row>
    <row r="93" spans="1:10">
      <c r="A93" s="166"/>
      <c r="B93" s="166"/>
      <c r="C93" s="166"/>
      <c r="D93" s="225"/>
      <c r="E93" s="222"/>
      <c r="F93" s="211"/>
      <c r="G93" s="166"/>
      <c r="H93" s="166"/>
      <c r="I93" s="166"/>
      <c r="J93" s="166"/>
    </row>
    <row r="94" spans="1:10">
      <c r="A94" s="166"/>
      <c r="B94" s="166"/>
      <c r="C94" s="166"/>
      <c r="D94" s="225"/>
      <c r="E94" s="222"/>
      <c r="F94" s="211"/>
      <c r="G94" s="166"/>
      <c r="H94" s="166"/>
      <c r="I94" s="166"/>
      <c r="J94" s="166"/>
    </row>
    <row r="95" spans="1:10">
      <c r="A95" s="166"/>
      <c r="B95" s="166"/>
      <c r="C95" s="166"/>
      <c r="D95" s="225"/>
      <c r="E95" s="222"/>
      <c r="F95" s="211"/>
      <c r="G95" s="166"/>
      <c r="H95" s="166"/>
      <c r="I95" s="166"/>
      <c r="J95" s="166"/>
    </row>
    <row r="96" spans="1:10">
      <c r="A96" s="166"/>
      <c r="B96" s="166"/>
      <c r="C96" s="166"/>
      <c r="D96" s="225"/>
      <c r="E96" s="222"/>
      <c r="F96" s="211"/>
      <c r="G96" s="166"/>
      <c r="H96" s="166"/>
      <c r="I96" s="166"/>
      <c r="J96" s="166"/>
    </row>
    <row r="97" spans="1:10">
      <c r="A97" s="166"/>
      <c r="B97" s="166"/>
      <c r="C97" s="166"/>
      <c r="D97" s="225"/>
      <c r="E97" s="222"/>
      <c r="F97" s="211"/>
      <c r="G97" s="166"/>
      <c r="H97" s="166"/>
      <c r="I97" s="166"/>
      <c r="J97" s="166"/>
    </row>
    <row r="98" spans="1:10">
      <c r="A98" s="166"/>
      <c r="B98" s="166"/>
      <c r="C98" s="166"/>
      <c r="D98" s="225"/>
      <c r="E98" s="222"/>
      <c r="F98" s="211"/>
      <c r="G98" s="166"/>
      <c r="H98" s="166"/>
      <c r="I98" s="166"/>
      <c r="J98" s="166"/>
    </row>
    <row r="99" spans="1:10">
      <c r="A99" s="166"/>
      <c r="B99" s="166"/>
      <c r="C99" s="166"/>
      <c r="D99" s="225"/>
      <c r="E99" s="222"/>
      <c r="F99" s="211"/>
      <c r="G99" s="166"/>
      <c r="H99" s="166"/>
      <c r="I99" s="166"/>
      <c r="J99" s="166"/>
    </row>
    <row r="100" spans="1:10">
      <c r="A100" s="166"/>
      <c r="B100" s="166"/>
      <c r="C100" s="166"/>
      <c r="D100" s="225"/>
      <c r="E100" s="222"/>
      <c r="F100" s="211"/>
      <c r="G100" s="166"/>
      <c r="H100" s="166"/>
      <c r="I100" s="166"/>
      <c r="J100" s="166"/>
    </row>
    <row r="101" spans="1:10">
      <c r="A101" s="166"/>
      <c r="B101" s="166"/>
      <c r="C101" s="166"/>
      <c r="D101" s="225"/>
      <c r="E101" s="222"/>
      <c r="F101" s="211"/>
      <c r="G101" s="166"/>
      <c r="H101" s="166"/>
      <c r="I101" s="166"/>
      <c r="J101" s="166"/>
    </row>
    <row r="102" spans="1:10">
      <c r="A102" s="166"/>
      <c r="B102" s="166"/>
      <c r="C102" s="166"/>
      <c r="D102" s="225"/>
      <c r="E102" s="222"/>
      <c r="F102" s="211"/>
      <c r="G102" s="166"/>
      <c r="H102" s="166"/>
      <c r="I102" s="166"/>
      <c r="J102" s="166"/>
    </row>
    <row r="103" spans="1:10">
      <c r="A103" s="166"/>
      <c r="B103" s="166"/>
      <c r="C103" s="166"/>
      <c r="D103" s="225"/>
      <c r="E103" s="222"/>
      <c r="F103" s="211"/>
      <c r="G103" s="166"/>
      <c r="H103" s="166"/>
      <c r="I103" s="166"/>
      <c r="J103" s="166"/>
    </row>
    <row r="104" spans="1:10">
      <c r="A104" s="166"/>
      <c r="B104" s="166"/>
      <c r="C104" s="166"/>
      <c r="D104" s="225"/>
      <c r="E104" s="222"/>
      <c r="F104" s="211"/>
      <c r="G104" s="166"/>
      <c r="H104" s="166"/>
      <c r="I104" s="166"/>
      <c r="J104" s="166"/>
    </row>
    <row r="105" spans="1:10">
      <c r="A105" s="166"/>
      <c r="B105" s="166"/>
      <c r="C105" s="166"/>
      <c r="D105" s="225"/>
      <c r="E105" s="222"/>
      <c r="F105" s="211"/>
      <c r="G105" s="166"/>
      <c r="H105" s="166"/>
      <c r="I105" s="166"/>
      <c r="J105" s="166"/>
    </row>
    <row r="106" spans="1:10">
      <c r="A106" s="166"/>
      <c r="B106" s="166"/>
      <c r="C106" s="166"/>
      <c r="D106" s="225"/>
      <c r="E106" s="222"/>
      <c r="F106" s="211"/>
      <c r="G106" s="166"/>
      <c r="H106" s="166"/>
      <c r="I106" s="166"/>
      <c r="J106" s="166"/>
    </row>
    <row r="107" spans="1:10">
      <c r="A107" s="166"/>
      <c r="B107" s="166"/>
      <c r="C107" s="166"/>
      <c r="D107" s="225"/>
      <c r="E107" s="222"/>
      <c r="F107" s="211"/>
      <c r="G107" s="166"/>
      <c r="H107" s="166"/>
      <c r="I107" s="166"/>
      <c r="J107" s="166"/>
    </row>
    <row r="108" spans="1:10">
      <c r="A108" s="166"/>
      <c r="B108" s="166"/>
      <c r="C108" s="166"/>
      <c r="D108" s="225"/>
      <c r="E108" s="222"/>
      <c r="F108" s="211"/>
      <c r="G108" s="166"/>
      <c r="H108" s="166"/>
      <c r="I108" s="166"/>
      <c r="J108" s="166"/>
    </row>
    <row r="109" spans="1:10">
      <c r="A109" s="166"/>
      <c r="B109" s="166"/>
      <c r="C109" s="166"/>
      <c r="D109" s="225"/>
      <c r="E109" s="222"/>
      <c r="F109" s="211"/>
      <c r="G109" s="166"/>
      <c r="H109" s="166"/>
      <c r="I109" s="166"/>
      <c r="J109" s="166"/>
    </row>
    <row r="110" spans="1:10">
      <c r="A110" s="166"/>
      <c r="B110" s="166"/>
      <c r="C110" s="166"/>
      <c r="D110" s="225"/>
      <c r="E110" s="222"/>
      <c r="F110" s="211"/>
      <c r="G110" s="166"/>
      <c r="H110" s="166"/>
      <c r="I110" s="166"/>
      <c r="J110" s="166"/>
    </row>
    <row r="111" spans="1:10">
      <c r="A111" s="166"/>
      <c r="B111" s="166"/>
      <c r="C111" s="166"/>
      <c r="D111" s="225"/>
      <c r="E111" s="222"/>
      <c r="F111" s="211"/>
      <c r="G111" s="166"/>
      <c r="H111" s="166"/>
      <c r="I111" s="166"/>
      <c r="J111" s="166"/>
    </row>
    <row r="112" spans="1:10">
      <c r="A112" s="166"/>
      <c r="B112" s="166"/>
      <c r="C112" s="166"/>
      <c r="D112" s="225"/>
      <c r="E112" s="222"/>
      <c r="F112" s="211"/>
      <c r="G112" s="166"/>
      <c r="H112" s="166"/>
      <c r="I112" s="166"/>
      <c r="J112" s="166"/>
    </row>
    <row r="113" spans="1:10">
      <c r="A113" s="166"/>
      <c r="B113" s="166"/>
      <c r="C113" s="166"/>
      <c r="D113" s="225"/>
      <c r="E113" s="222"/>
      <c r="F113" s="211"/>
      <c r="G113" s="166"/>
      <c r="H113" s="166"/>
      <c r="I113" s="166"/>
      <c r="J113" s="166"/>
    </row>
    <row r="114" spans="1:10">
      <c r="A114" s="166"/>
      <c r="B114" s="166"/>
      <c r="C114" s="166"/>
      <c r="D114" s="225"/>
      <c r="E114" s="222"/>
      <c r="F114" s="211"/>
      <c r="G114" s="166"/>
      <c r="H114" s="166"/>
      <c r="I114" s="166"/>
      <c r="J114" s="166"/>
    </row>
    <row r="115" spans="1:10">
      <c r="A115" s="166"/>
      <c r="B115" s="166"/>
      <c r="C115" s="166"/>
      <c r="D115" s="225"/>
      <c r="E115" s="222"/>
      <c r="F115" s="211"/>
      <c r="G115" s="166"/>
      <c r="H115" s="166"/>
      <c r="I115" s="166"/>
      <c r="J115" s="166"/>
    </row>
    <row r="116" spans="1:10">
      <c r="A116" s="166"/>
      <c r="B116" s="166"/>
      <c r="C116" s="166"/>
      <c r="D116" s="225"/>
      <c r="E116" s="222"/>
      <c r="F116" s="211"/>
      <c r="G116" s="166"/>
      <c r="H116" s="166"/>
      <c r="I116" s="166"/>
      <c r="J116" s="166"/>
    </row>
    <row r="117" spans="1:10">
      <c r="A117" s="166"/>
      <c r="B117" s="166"/>
      <c r="C117" s="166"/>
      <c r="D117" s="225"/>
      <c r="E117" s="222"/>
      <c r="F117" s="211"/>
      <c r="G117" s="166"/>
      <c r="H117" s="166"/>
      <c r="I117" s="166"/>
      <c r="J117" s="166"/>
    </row>
    <row r="118" spans="1:10">
      <c r="A118" s="166"/>
      <c r="B118" s="166"/>
      <c r="C118" s="166"/>
      <c r="D118" s="225"/>
      <c r="E118" s="222"/>
      <c r="F118" s="211"/>
      <c r="G118" s="166"/>
      <c r="H118" s="166"/>
      <c r="I118" s="166"/>
      <c r="J118" s="166"/>
    </row>
    <row r="119" spans="1:10">
      <c r="A119" s="166"/>
      <c r="B119" s="166"/>
      <c r="C119" s="166"/>
      <c r="D119" s="225"/>
      <c r="E119" s="222"/>
      <c r="F119" s="211"/>
      <c r="G119" s="166"/>
      <c r="H119" s="166"/>
      <c r="I119" s="166"/>
      <c r="J119" s="166"/>
    </row>
    <row r="120" spans="1:10">
      <c r="A120" s="166"/>
      <c r="B120" s="166"/>
      <c r="C120" s="166"/>
      <c r="D120" s="225"/>
      <c r="E120" s="222"/>
      <c r="F120" s="211"/>
      <c r="G120" s="166"/>
      <c r="H120" s="166"/>
      <c r="I120" s="166"/>
      <c r="J120" s="166"/>
    </row>
    <row r="121" spans="1:10">
      <c r="A121" s="166"/>
      <c r="B121" s="166"/>
      <c r="C121" s="166"/>
      <c r="D121" s="225"/>
      <c r="E121" s="222"/>
      <c r="F121" s="211"/>
      <c r="G121" s="166"/>
      <c r="H121" s="166"/>
      <c r="I121" s="166"/>
      <c r="J121" s="166"/>
    </row>
    <row r="122" spans="1:10">
      <c r="A122" s="166"/>
      <c r="B122" s="166"/>
      <c r="C122" s="166"/>
      <c r="D122" s="225"/>
      <c r="E122" s="222"/>
      <c r="F122" s="211"/>
      <c r="G122" s="166"/>
      <c r="H122" s="166"/>
      <c r="I122" s="166"/>
      <c r="J122" s="166"/>
    </row>
    <row r="123" spans="1:10">
      <c r="A123" s="166"/>
      <c r="B123" s="166"/>
      <c r="C123" s="166"/>
      <c r="D123" s="225"/>
      <c r="E123" s="222"/>
      <c r="F123" s="211"/>
      <c r="G123" s="166"/>
      <c r="H123" s="166"/>
      <c r="I123" s="166"/>
      <c r="J123" s="166"/>
    </row>
    <row r="124" spans="1:10">
      <c r="A124" s="166"/>
      <c r="B124" s="166"/>
      <c r="C124" s="166"/>
      <c r="D124" s="225"/>
      <c r="E124" s="222"/>
      <c r="F124" s="211"/>
      <c r="G124" s="166"/>
      <c r="H124" s="166"/>
      <c r="I124" s="166"/>
      <c r="J124" s="166"/>
    </row>
    <row r="125" spans="1:10">
      <c r="A125" s="166"/>
      <c r="B125" s="166"/>
      <c r="C125" s="166"/>
      <c r="D125" s="225"/>
      <c r="E125" s="222"/>
      <c r="F125" s="211"/>
      <c r="G125" s="166"/>
      <c r="H125" s="166"/>
      <c r="I125" s="166"/>
      <c r="J125" s="166"/>
    </row>
    <row r="126" spans="1:10">
      <c r="A126" s="166"/>
      <c r="B126" s="166"/>
      <c r="C126" s="166"/>
      <c r="D126" s="225"/>
      <c r="E126" s="222"/>
      <c r="F126" s="211"/>
      <c r="G126" s="166"/>
      <c r="H126" s="166"/>
      <c r="I126" s="166"/>
      <c r="J126" s="166"/>
    </row>
    <row r="127" spans="1:10">
      <c r="A127" s="166"/>
      <c r="B127" s="166"/>
      <c r="C127" s="166"/>
      <c r="D127" s="225"/>
      <c r="E127" s="222"/>
      <c r="F127" s="211"/>
      <c r="G127" s="166"/>
      <c r="H127" s="166"/>
      <c r="I127" s="166"/>
      <c r="J127" s="166"/>
    </row>
    <row r="128" spans="1:10">
      <c r="A128" s="166"/>
      <c r="B128" s="166"/>
      <c r="C128" s="166"/>
      <c r="D128" s="225"/>
      <c r="E128" s="222"/>
      <c r="F128" s="211"/>
      <c r="G128" s="166"/>
      <c r="H128" s="166"/>
      <c r="I128" s="166"/>
      <c r="J128" s="166"/>
    </row>
    <row r="129" spans="1:10">
      <c r="A129" s="166"/>
      <c r="B129" s="166"/>
      <c r="C129" s="166"/>
      <c r="D129" s="225"/>
      <c r="E129" s="222"/>
      <c r="F129" s="211"/>
      <c r="G129" s="166"/>
      <c r="H129" s="166"/>
      <c r="I129" s="166"/>
      <c r="J129" s="166"/>
    </row>
    <row r="130" spans="1:10">
      <c r="A130" s="166"/>
      <c r="B130" s="166"/>
      <c r="C130" s="166"/>
      <c r="D130" s="225"/>
      <c r="E130" s="222"/>
      <c r="F130" s="211"/>
      <c r="G130" s="166"/>
      <c r="H130" s="166"/>
      <c r="I130" s="166"/>
      <c r="J130" s="166"/>
    </row>
    <row r="131" spans="1:10">
      <c r="A131" s="166"/>
      <c r="B131" s="166"/>
      <c r="C131" s="166"/>
      <c r="D131" s="225"/>
      <c r="E131" s="222"/>
      <c r="F131" s="211"/>
      <c r="G131" s="166"/>
      <c r="H131" s="166"/>
      <c r="I131" s="166"/>
      <c r="J131" s="166"/>
    </row>
    <row r="132" spans="1:10">
      <c r="A132" s="166"/>
      <c r="B132" s="166"/>
      <c r="C132" s="166"/>
      <c r="D132" s="225"/>
      <c r="E132" s="222"/>
      <c r="F132" s="211"/>
      <c r="G132" s="166"/>
      <c r="H132" s="166"/>
      <c r="I132" s="166"/>
      <c r="J132" s="166"/>
    </row>
    <row r="133" spans="1:10">
      <c r="A133" s="166"/>
      <c r="B133" s="166"/>
      <c r="C133" s="166"/>
      <c r="D133" s="225"/>
      <c r="E133" s="222"/>
      <c r="F133" s="211"/>
      <c r="G133" s="166"/>
      <c r="H133" s="166"/>
      <c r="I133" s="166"/>
      <c r="J133" s="166"/>
    </row>
    <row r="134" spans="1:10">
      <c r="A134" s="166"/>
      <c r="B134" s="166"/>
      <c r="C134" s="166"/>
      <c r="D134" s="225"/>
      <c r="E134" s="222"/>
      <c r="F134" s="211"/>
      <c r="G134" s="166"/>
      <c r="H134" s="166"/>
      <c r="I134" s="166"/>
      <c r="J134" s="166"/>
    </row>
    <row r="135" spans="1:10">
      <c r="A135" s="166"/>
      <c r="B135" s="166"/>
      <c r="C135" s="166"/>
      <c r="D135" s="225"/>
      <c r="E135" s="222"/>
      <c r="F135" s="211"/>
      <c r="G135" s="166"/>
      <c r="H135" s="166"/>
      <c r="I135" s="166"/>
      <c r="J135" s="166"/>
    </row>
    <row r="136" spans="1:10">
      <c r="A136" s="166"/>
      <c r="B136" s="166"/>
      <c r="C136" s="166"/>
      <c r="D136" s="225"/>
      <c r="E136" s="222"/>
      <c r="F136" s="211"/>
      <c r="G136" s="166"/>
      <c r="H136" s="166"/>
      <c r="I136" s="166"/>
      <c r="J136" s="166"/>
    </row>
    <row r="137" spans="1:10">
      <c r="A137" s="166"/>
      <c r="B137" s="166"/>
      <c r="C137" s="166"/>
      <c r="D137" s="225"/>
      <c r="E137" s="222"/>
      <c r="F137" s="211"/>
      <c r="G137" s="166"/>
      <c r="H137" s="166"/>
      <c r="I137" s="166"/>
      <c r="J137" s="166"/>
    </row>
    <row r="138" spans="1:10">
      <c r="A138" s="166"/>
      <c r="B138" s="166"/>
      <c r="C138" s="166"/>
      <c r="D138" s="225"/>
      <c r="E138" s="222"/>
      <c r="F138" s="211"/>
      <c r="G138" s="166"/>
      <c r="H138" s="166"/>
      <c r="I138" s="166"/>
      <c r="J138" s="166"/>
    </row>
    <row r="139" spans="1:10">
      <c r="A139" s="166"/>
      <c r="B139" s="166"/>
      <c r="C139" s="166"/>
      <c r="D139" s="225"/>
      <c r="E139" s="222"/>
      <c r="F139" s="211"/>
      <c r="G139" s="166"/>
      <c r="H139" s="166"/>
      <c r="I139" s="166"/>
      <c r="J139" s="166"/>
    </row>
    <row r="140" spans="1:10">
      <c r="A140" s="166"/>
      <c r="B140" s="166"/>
      <c r="C140" s="166"/>
      <c r="D140" s="225"/>
      <c r="E140" s="222"/>
      <c r="F140" s="211"/>
      <c r="G140" s="166"/>
      <c r="H140" s="166"/>
      <c r="I140" s="166"/>
      <c r="J140" s="166"/>
    </row>
    <row r="141" spans="1:10">
      <c r="A141" s="166"/>
      <c r="B141" s="166"/>
      <c r="C141" s="166"/>
      <c r="D141" s="225"/>
      <c r="E141" s="222"/>
      <c r="F141" s="211"/>
      <c r="G141" s="166"/>
      <c r="H141" s="166"/>
      <c r="I141" s="166"/>
      <c r="J141" s="166"/>
    </row>
    <row r="142" spans="1:10">
      <c r="A142" s="166"/>
      <c r="B142" s="166"/>
      <c r="C142" s="166"/>
      <c r="D142" s="225"/>
      <c r="E142" s="222"/>
      <c r="F142" s="211"/>
      <c r="G142" s="166"/>
      <c r="H142" s="166"/>
      <c r="I142" s="166"/>
      <c r="J142" s="166"/>
    </row>
    <row r="143" spans="1:10">
      <c r="A143" s="166"/>
      <c r="B143" s="166"/>
      <c r="C143" s="166"/>
      <c r="D143" s="225"/>
      <c r="E143" s="222"/>
      <c r="F143" s="211"/>
      <c r="G143" s="166"/>
      <c r="H143" s="166"/>
      <c r="I143" s="166"/>
      <c r="J143" s="166"/>
    </row>
    <row r="144" spans="1:10">
      <c r="A144" s="166"/>
      <c r="B144" s="166"/>
      <c r="C144" s="166"/>
      <c r="D144" s="225"/>
      <c r="E144" s="222"/>
      <c r="F144" s="211"/>
      <c r="G144" s="166"/>
      <c r="H144" s="166"/>
      <c r="I144" s="166"/>
      <c r="J144" s="166"/>
    </row>
    <row r="145" spans="1:10">
      <c r="A145" s="166"/>
      <c r="B145" s="166"/>
      <c r="C145" s="166"/>
      <c r="D145" s="225"/>
      <c r="E145" s="222"/>
      <c r="F145" s="211"/>
      <c r="G145" s="166"/>
      <c r="H145" s="166"/>
      <c r="I145" s="166"/>
      <c r="J145" s="166"/>
    </row>
    <row r="146" spans="1:10">
      <c r="A146" s="166"/>
      <c r="B146" s="166"/>
      <c r="C146" s="166"/>
      <c r="D146" s="225"/>
      <c r="E146" s="222"/>
      <c r="F146" s="211"/>
      <c r="G146" s="166"/>
      <c r="H146" s="166"/>
      <c r="I146" s="166"/>
      <c r="J146" s="166"/>
    </row>
    <row r="147" spans="1:10">
      <c r="A147" s="166"/>
      <c r="B147" s="166"/>
      <c r="C147" s="166"/>
      <c r="D147" s="225"/>
      <c r="E147" s="222"/>
      <c r="F147" s="211"/>
      <c r="G147" s="166"/>
      <c r="H147" s="166"/>
      <c r="I147" s="166"/>
      <c r="J147" s="166"/>
    </row>
    <row r="148" spans="1:10">
      <c r="A148" s="166"/>
      <c r="B148" s="166"/>
      <c r="C148" s="166"/>
      <c r="D148" s="225"/>
      <c r="E148" s="222"/>
      <c r="F148" s="211"/>
      <c r="G148" s="166"/>
      <c r="H148" s="166"/>
      <c r="I148" s="166"/>
      <c r="J148" s="166"/>
    </row>
    <row r="149" spans="1:10">
      <c r="A149" s="166"/>
      <c r="B149" s="166"/>
      <c r="C149" s="166"/>
      <c r="D149" s="225"/>
      <c r="E149" s="222"/>
      <c r="F149" s="211"/>
      <c r="G149" s="166"/>
      <c r="H149" s="166"/>
      <c r="I149" s="166"/>
      <c r="J149" s="166"/>
    </row>
    <row r="150" spans="1:10">
      <c r="A150" s="166"/>
      <c r="B150" s="166"/>
      <c r="C150" s="166"/>
      <c r="D150" s="225"/>
      <c r="E150" s="222"/>
      <c r="F150" s="211"/>
      <c r="G150" s="166"/>
      <c r="H150" s="166"/>
      <c r="I150" s="166"/>
      <c r="J150" s="166"/>
    </row>
    <row r="151" spans="1:10">
      <c r="A151" s="166"/>
      <c r="B151" s="166"/>
      <c r="C151" s="166"/>
      <c r="D151" s="225"/>
      <c r="E151" s="222"/>
      <c r="F151" s="211"/>
      <c r="G151" s="166"/>
      <c r="H151" s="166"/>
      <c r="I151" s="166"/>
      <c r="J151" s="166"/>
    </row>
    <row r="152" spans="1:10">
      <c r="A152" s="166"/>
      <c r="B152" s="166"/>
      <c r="C152" s="166"/>
      <c r="D152" s="225"/>
      <c r="E152" s="222"/>
      <c r="F152" s="211"/>
      <c r="G152" s="166"/>
      <c r="H152" s="166"/>
      <c r="I152" s="166"/>
      <c r="J152" s="166"/>
    </row>
    <row r="153" spans="1:10">
      <c r="A153" s="166"/>
      <c r="B153" s="166"/>
      <c r="C153" s="166"/>
      <c r="D153" s="225"/>
      <c r="E153" s="222"/>
      <c r="F153" s="211"/>
      <c r="G153" s="166"/>
      <c r="H153" s="166"/>
      <c r="I153" s="166"/>
      <c r="J153" s="166"/>
    </row>
    <row r="154" spans="1:10">
      <c r="A154" s="166"/>
      <c r="B154" s="166"/>
      <c r="C154" s="166"/>
      <c r="D154" s="225"/>
      <c r="E154" s="222"/>
      <c r="F154" s="211"/>
      <c r="G154" s="166"/>
      <c r="H154" s="166"/>
      <c r="I154" s="166"/>
      <c r="J154" s="166"/>
    </row>
    <row r="155" spans="1:10">
      <c r="A155" s="166"/>
      <c r="B155" s="166"/>
      <c r="C155" s="166"/>
      <c r="D155" s="225"/>
      <c r="E155" s="222"/>
      <c r="F155" s="211"/>
      <c r="G155" s="166"/>
      <c r="H155" s="166"/>
      <c r="I155" s="166"/>
      <c r="J155" s="166"/>
    </row>
    <row r="156" spans="1:10">
      <c r="A156" s="166"/>
      <c r="B156" s="166"/>
      <c r="C156" s="166"/>
      <c r="D156" s="225"/>
      <c r="E156" s="222"/>
      <c r="F156" s="211"/>
      <c r="G156" s="166"/>
      <c r="H156" s="166"/>
      <c r="I156" s="166"/>
      <c r="J156" s="166"/>
    </row>
    <row r="157" spans="1:10">
      <c r="A157" s="166"/>
      <c r="B157" s="166"/>
      <c r="C157" s="166"/>
      <c r="D157" s="225"/>
      <c r="E157" s="222"/>
      <c r="F157" s="211"/>
      <c r="G157" s="166"/>
      <c r="H157" s="166"/>
      <c r="I157" s="166"/>
      <c r="J157" s="166"/>
    </row>
    <row r="158" spans="1:10">
      <c r="A158" s="166"/>
      <c r="B158" s="166"/>
      <c r="C158" s="166"/>
      <c r="D158" s="225"/>
      <c r="E158" s="222"/>
      <c r="F158" s="211"/>
      <c r="G158" s="166"/>
      <c r="H158" s="166"/>
      <c r="I158" s="166"/>
      <c r="J158" s="166"/>
    </row>
    <row r="159" spans="1:10">
      <c r="A159" s="166"/>
      <c r="B159" s="166"/>
      <c r="C159" s="166"/>
      <c r="D159" s="225"/>
      <c r="E159" s="222"/>
      <c r="F159" s="211"/>
      <c r="G159" s="166"/>
      <c r="H159" s="166"/>
      <c r="I159" s="166"/>
      <c r="J159" s="166"/>
    </row>
    <row r="160" spans="1:10">
      <c r="A160" s="166"/>
      <c r="B160" s="166"/>
      <c r="C160" s="166"/>
      <c r="D160" s="225"/>
      <c r="E160" s="222"/>
      <c r="F160" s="211"/>
      <c r="G160" s="166"/>
      <c r="H160" s="166"/>
      <c r="I160" s="166"/>
      <c r="J160" s="166"/>
    </row>
    <row r="161" spans="1:10">
      <c r="A161" s="166"/>
      <c r="B161" s="166"/>
      <c r="C161" s="166"/>
      <c r="D161" s="225"/>
      <c r="E161" s="222"/>
      <c r="F161" s="211"/>
      <c r="G161" s="166"/>
      <c r="H161" s="166"/>
      <c r="I161" s="166"/>
      <c r="J161" s="166"/>
    </row>
    <row r="162" spans="1:10">
      <c r="A162" s="166"/>
      <c r="B162" s="166"/>
      <c r="C162" s="166"/>
      <c r="D162" s="225"/>
      <c r="E162" s="222"/>
      <c r="F162" s="211"/>
      <c r="G162" s="166"/>
      <c r="H162" s="166"/>
      <c r="I162" s="166"/>
      <c r="J162" s="166"/>
    </row>
    <row r="163" spans="1:10">
      <c r="A163" s="166"/>
      <c r="B163" s="166"/>
      <c r="C163" s="166"/>
      <c r="D163" s="225"/>
      <c r="E163" s="222"/>
      <c r="F163" s="211"/>
      <c r="G163" s="166"/>
      <c r="H163" s="166"/>
      <c r="I163" s="166"/>
      <c r="J163" s="166"/>
    </row>
    <row r="164" spans="1:10">
      <c r="A164" s="166"/>
      <c r="B164" s="166"/>
      <c r="C164" s="166"/>
      <c r="D164" s="225"/>
      <c r="E164" s="222"/>
      <c r="F164" s="211"/>
      <c r="G164" s="166"/>
      <c r="H164" s="166"/>
      <c r="I164" s="166"/>
      <c r="J164" s="166"/>
    </row>
    <row r="165" spans="1:10">
      <c r="A165" s="166"/>
      <c r="B165" s="166"/>
      <c r="C165" s="166"/>
      <c r="D165" s="225"/>
      <c r="E165" s="222"/>
      <c r="F165" s="211"/>
      <c r="G165" s="166"/>
      <c r="H165" s="166"/>
      <c r="I165" s="166"/>
      <c r="J165" s="166"/>
    </row>
    <row r="166" spans="1:10">
      <c r="A166" s="166"/>
      <c r="B166" s="166"/>
      <c r="C166" s="166"/>
      <c r="D166" s="225"/>
      <c r="E166" s="222"/>
      <c r="F166" s="211"/>
      <c r="G166" s="166"/>
      <c r="H166" s="166"/>
      <c r="I166" s="166"/>
      <c r="J166" s="166"/>
    </row>
    <row r="167" spans="1:10">
      <c r="A167" s="166"/>
      <c r="B167" s="166"/>
      <c r="C167" s="166"/>
      <c r="D167" s="225"/>
      <c r="E167" s="222"/>
      <c r="F167" s="211"/>
      <c r="G167" s="166"/>
      <c r="H167" s="166"/>
      <c r="I167" s="166"/>
      <c r="J167" s="166"/>
    </row>
    <row r="168" spans="1:10">
      <c r="A168" s="166"/>
      <c r="B168" s="166"/>
      <c r="C168" s="166"/>
      <c r="D168" s="225"/>
      <c r="E168" s="222"/>
      <c r="F168" s="211"/>
      <c r="G168" s="166"/>
      <c r="H168" s="166"/>
      <c r="I168" s="166"/>
      <c r="J168" s="166"/>
    </row>
    <row r="169" spans="1:10">
      <c r="A169" s="166"/>
      <c r="B169" s="166"/>
      <c r="C169" s="166"/>
      <c r="D169" s="225"/>
      <c r="E169" s="222"/>
      <c r="F169" s="211"/>
      <c r="G169" s="166"/>
      <c r="H169" s="166"/>
      <c r="I169" s="166"/>
      <c r="J169" s="166"/>
    </row>
    <row r="170" spans="1:10">
      <c r="A170" s="166"/>
      <c r="B170" s="166"/>
      <c r="C170" s="166"/>
      <c r="D170" s="225"/>
      <c r="E170" s="222"/>
      <c r="F170" s="211"/>
      <c r="G170" s="166"/>
      <c r="H170" s="166"/>
      <c r="I170" s="166"/>
      <c r="J170" s="166"/>
    </row>
    <row r="171" spans="1:10">
      <c r="A171" s="166"/>
      <c r="B171" s="166"/>
      <c r="C171" s="166"/>
      <c r="D171" s="225"/>
      <c r="E171" s="222"/>
      <c r="F171" s="211"/>
      <c r="G171" s="166"/>
      <c r="H171" s="166"/>
      <c r="I171" s="166"/>
      <c r="J171" s="166"/>
    </row>
    <row r="172" spans="1:10">
      <c r="A172" s="166"/>
      <c r="B172" s="166"/>
      <c r="C172" s="166"/>
      <c r="D172" s="225"/>
      <c r="E172" s="222"/>
      <c r="F172" s="211"/>
      <c r="G172" s="166"/>
      <c r="H172" s="166"/>
      <c r="I172" s="166"/>
      <c r="J172" s="166"/>
    </row>
    <row r="173" spans="1:10">
      <c r="A173" s="166"/>
      <c r="B173" s="166"/>
      <c r="C173" s="166"/>
      <c r="D173" s="225"/>
      <c r="E173" s="222"/>
      <c r="F173" s="211"/>
      <c r="G173" s="166"/>
      <c r="H173" s="166"/>
      <c r="I173" s="166"/>
      <c r="J173" s="166"/>
    </row>
    <row r="174" spans="1:10">
      <c r="A174" s="166"/>
      <c r="B174" s="166"/>
      <c r="C174" s="166"/>
      <c r="D174" s="225"/>
      <c r="E174" s="222"/>
      <c r="F174" s="211"/>
      <c r="G174" s="166"/>
      <c r="H174" s="166"/>
      <c r="I174" s="166"/>
      <c r="J174" s="166"/>
    </row>
    <row r="175" spans="1:10">
      <c r="A175" s="166"/>
      <c r="B175" s="166"/>
      <c r="C175" s="166"/>
      <c r="D175" s="225"/>
      <c r="E175" s="222"/>
      <c r="F175" s="211"/>
      <c r="G175" s="166"/>
      <c r="H175" s="166"/>
      <c r="I175" s="166"/>
      <c r="J175" s="166"/>
    </row>
    <row r="176" spans="1:10">
      <c r="A176" s="166"/>
      <c r="B176" s="166"/>
      <c r="C176" s="166"/>
      <c r="D176" s="225"/>
      <c r="E176" s="222"/>
      <c r="F176" s="211"/>
      <c r="G176" s="166"/>
      <c r="H176" s="166"/>
      <c r="I176" s="166"/>
      <c r="J176" s="166"/>
    </row>
    <row r="177" spans="1:10">
      <c r="A177" s="166"/>
      <c r="B177" s="166"/>
      <c r="C177" s="166"/>
      <c r="D177" s="225"/>
      <c r="E177" s="222"/>
      <c r="F177" s="211"/>
      <c r="G177" s="166"/>
      <c r="H177" s="166"/>
      <c r="I177" s="166"/>
      <c r="J177" s="166"/>
    </row>
    <row r="178" spans="1:10">
      <c r="A178" s="166"/>
      <c r="B178" s="166"/>
      <c r="C178" s="166"/>
      <c r="D178" s="225"/>
      <c r="E178" s="222"/>
      <c r="F178" s="211"/>
      <c r="G178" s="166"/>
      <c r="H178" s="166"/>
      <c r="I178" s="166"/>
      <c r="J178" s="166"/>
    </row>
    <row r="179" spans="1:10">
      <c r="A179" s="166"/>
      <c r="B179" s="166"/>
      <c r="C179" s="166"/>
      <c r="D179" s="225"/>
      <c r="E179" s="222"/>
      <c r="F179" s="211"/>
      <c r="G179" s="166"/>
      <c r="H179" s="166"/>
      <c r="I179" s="166"/>
      <c r="J179" s="166"/>
    </row>
    <row r="180" spans="1:10">
      <c r="A180" s="166"/>
      <c r="B180" s="166"/>
      <c r="C180" s="166"/>
      <c r="D180" s="225"/>
      <c r="E180" s="222"/>
      <c r="F180" s="211"/>
      <c r="G180" s="166"/>
      <c r="H180" s="166"/>
      <c r="I180" s="166"/>
      <c r="J180" s="166"/>
    </row>
    <row r="181" spans="1:10">
      <c r="A181" s="166"/>
      <c r="B181" s="166"/>
      <c r="C181" s="166"/>
      <c r="D181" s="225"/>
      <c r="E181" s="222"/>
      <c r="F181" s="211"/>
      <c r="G181" s="166"/>
      <c r="H181" s="166"/>
      <c r="I181" s="166"/>
      <c r="J181" s="166"/>
    </row>
    <row r="182" spans="1:10">
      <c r="A182" s="166"/>
      <c r="B182" s="166"/>
      <c r="C182" s="166"/>
      <c r="D182" s="225"/>
      <c r="E182" s="222"/>
      <c r="F182" s="211"/>
      <c r="G182" s="166"/>
      <c r="H182" s="166"/>
      <c r="I182" s="166"/>
      <c r="J182" s="166"/>
    </row>
    <row r="183" spans="1:10">
      <c r="A183" s="166"/>
      <c r="B183" s="166"/>
      <c r="C183" s="166"/>
      <c r="D183" s="225"/>
      <c r="E183" s="222"/>
      <c r="F183" s="211"/>
      <c r="G183" s="166"/>
      <c r="H183" s="166"/>
      <c r="I183" s="166"/>
      <c r="J183" s="166"/>
    </row>
    <row r="184" spans="1:10">
      <c r="A184" s="166"/>
      <c r="B184" s="166"/>
      <c r="C184" s="166"/>
      <c r="D184" s="225"/>
      <c r="E184" s="222"/>
      <c r="F184" s="211"/>
      <c r="G184" s="166"/>
      <c r="H184" s="166"/>
      <c r="I184" s="166"/>
      <c r="J184" s="166"/>
    </row>
    <row r="185" spans="1:10">
      <c r="A185" s="166"/>
      <c r="B185" s="166"/>
      <c r="C185" s="166"/>
      <c r="D185" s="225"/>
      <c r="E185" s="222"/>
      <c r="F185" s="211"/>
      <c r="G185" s="166"/>
      <c r="H185" s="166"/>
      <c r="I185" s="166"/>
      <c r="J185" s="166"/>
    </row>
    <row r="186" spans="1:10">
      <c r="A186" s="166"/>
      <c r="B186" s="166"/>
      <c r="C186" s="166"/>
      <c r="D186" s="225"/>
      <c r="E186" s="222"/>
      <c r="F186" s="211"/>
      <c r="G186" s="166"/>
      <c r="H186" s="166"/>
      <c r="I186" s="166"/>
      <c r="J186" s="166"/>
    </row>
    <row r="187" spans="1:10">
      <c r="A187" s="166"/>
      <c r="B187" s="166"/>
      <c r="C187" s="166"/>
      <c r="D187" s="225"/>
      <c r="E187" s="222"/>
      <c r="F187" s="211"/>
      <c r="G187" s="166"/>
      <c r="H187" s="166"/>
      <c r="I187" s="166"/>
      <c r="J187" s="166"/>
    </row>
    <row r="188" spans="1:10">
      <c r="A188" s="166"/>
      <c r="B188" s="166"/>
      <c r="C188" s="166"/>
      <c r="D188" s="225"/>
      <c r="E188" s="222"/>
      <c r="F188" s="211"/>
      <c r="G188" s="166"/>
      <c r="H188" s="166"/>
      <c r="I188" s="166"/>
      <c r="J188" s="166"/>
    </row>
    <row r="189" spans="1:10">
      <c r="A189" s="166"/>
      <c r="B189" s="166"/>
      <c r="C189" s="166"/>
      <c r="D189" s="225"/>
      <c r="E189" s="222"/>
      <c r="F189" s="211"/>
      <c r="G189" s="166"/>
      <c r="H189" s="166"/>
      <c r="I189" s="166"/>
      <c r="J189" s="166"/>
    </row>
    <row r="190" spans="1:10">
      <c r="A190" s="166"/>
      <c r="B190" s="166"/>
      <c r="C190" s="166"/>
      <c r="D190" s="225"/>
      <c r="E190" s="222"/>
      <c r="F190" s="211"/>
      <c r="G190" s="166"/>
      <c r="H190" s="166"/>
      <c r="I190" s="166"/>
      <c r="J190" s="166"/>
    </row>
    <row r="191" spans="1:10">
      <c r="A191" s="166"/>
      <c r="B191" s="166"/>
      <c r="C191" s="166"/>
      <c r="D191" s="225"/>
      <c r="E191" s="222"/>
      <c r="F191" s="211"/>
      <c r="G191" s="166"/>
      <c r="H191" s="166"/>
      <c r="I191" s="166"/>
      <c r="J191" s="166"/>
    </row>
    <row r="192" spans="1:10">
      <c r="A192" s="166"/>
      <c r="B192" s="166"/>
      <c r="C192" s="166"/>
      <c r="D192" s="225"/>
      <c r="E192" s="213"/>
      <c r="F192" s="211"/>
      <c r="G192" s="166"/>
      <c r="H192" s="166"/>
      <c r="I192" s="166"/>
      <c r="J192" s="166"/>
    </row>
    <row r="193" spans="1:10">
      <c r="A193" s="166"/>
      <c r="B193" s="166"/>
      <c r="C193" s="166"/>
      <c r="D193" s="225"/>
      <c r="E193" s="213"/>
      <c r="F193" s="211"/>
      <c r="G193" s="166"/>
      <c r="H193" s="166"/>
      <c r="I193" s="166"/>
      <c r="J193" s="166"/>
    </row>
    <row r="194" spans="1:10">
      <c r="A194" s="166"/>
      <c r="B194" s="166"/>
      <c r="C194" s="166"/>
      <c r="D194" s="225"/>
      <c r="E194" s="213"/>
      <c r="F194" s="211"/>
      <c r="G194" s="166"/>
      <c r="H194" s="166"/>
      <c r="I194" s="166"/>
      <c r="J194" s="166"/>
    </row>
    <row r="195" spans="1:10">
      <c r="A195" s="166"/>
      <c r="B195" s="166"/>
      <c r="C195" s="166"/>
      <c r="D195" s="225"/>
      <c r="E195" s="213"/>
      <c r="F195" s="211"/>
      <c r="G195" s="166"/>
      <c r="H195" s="166"/>
      <c r="I195" s="166"/>
      <c r="J195" s="166"/>
    </row>
    <row r="196" spans="1:10">
      <c r="A196" s="166"/>
      <c r="B196" s="166"/>
      <c r="C196" s="166"/>
      <c r="D196" s="225"/>
      <c r="E196" s="213"/>
      <c r="F196" s="211"/>
      <c r="G196" s="166"/>
      <c r="H196" s="166"/>
      <c r="I196" s="166"/>
      <c r="J196" s="166"/>
    </row>
    <row r="197" spans="1:10">
      <c r="A197" s="166"/>
      <c r="B197" s="166"/>
      <c r="C197" s="166"/>
      <c r="D197" s="225"/>
      <c r="E197" s="213"/>
      <c r="F197" s="211"/>
      <c r="G197" s="166"/>
      <c r="H197" s="166"/>
      <c r="I197" s="166"/>
      <c r="J197" s="166"/>
    </row>
    <row r="198" spans="1:10">
      <c r="A198" s="166"/>
      <c r="B198" s="166"/>
      <c r="C198" s="166"/>
      <c r="D198" s="225"/>
      <c r="E198" s="213"/>
      <c r="F198" s="211"/>
      <c r="G198" s="166"/>
      <c r="H198" s="166"/>
      <c r="I198" s="166"/>
      <c r="J198" s="166"/>
    </row>
    <row r="199" spans="1:10">
      <c r="A199" s="166"/>
      <c r="B199" s="166"/>
      <c r="C199" s="166"/>
      <c r="D199" s="225"/>
      <c r="E199" s="213"/>
      <c r="F199" s="211"/>
      <c r="G199" s="166"/>
      <c r="H199" s="166"/>
      <c r="I199" s="166"/>
      <c r="J199" s="166"/>
    </row>
    <row r="200" spans="1:10">
      <c r="A200" s="166"/>
      <c r="B200" s="166"/>
      <c r="C200" s="166"/>
      <c r="D200" s="225"/>
      <c r="E200" s="213"/>
      <c r="F200" s="211"/>
      <c r="G200" s="166"/>
      <c r="H200" s="166"/>
      <c r="I200" s="166"/>
      <c r="J200" s="166"/>
    </row>
    <row r="201" spans="1:10">
      <c r="A201" s="166"/>
      <c r="B201" s="166"/>
      <c r="C201" s="166"/>
      <c r="D201" s="225"/>
      <c r="E201" s="213"/>
      <c r="F201" s="211"/>
      <c r="G201" s="166"/>
      <c r="H201" s="166"/>
      <c r="I201" s="166"/>
      <c r="J201" s="166"/>
    </row>
    <row r="202" spans="1:10">
      <c r="A202" s="166"/>
      <c r="B202" s="166"/>
      <c r="C202" s="166"/>
      <c r="D202" s="225"/>
      <c r="E202" s="213"/>
      <c r="F202" s="211"/>
      <c r="G202" s="166"/>
      <c r="H202" s="166"/>
      <c r="I202" s="166"/>
      <c r="J202" s="166"/>
    </row>
    <row r="203" spans="1:10">
      <c r="A203" s="166"/>
      <c r="B203" s="166"/>
      <c r="C203" s="166"/>
      <c r="D203" s="225"/>
      <c r="E203" s="213"/>
      <c r="F203" s="211"/>
      <c r="G203" s="166"/>
      <c r="H203" s="166"/>
      <c r="I203" s="166"/>
      <c r="J203" s="166"/>
    </row>
    <row r="204" spans="1:10">
      <c r="A204" s="166"/>
      <c r="B204" s="166"/>
      <c r="C204" s="166"/>
      <c r="D204" s="225"/>
      <c r="E204" s="213"/>
      <c r="F204" s="211"/>
      <c r="G204" s="166"/>
      <c r="H204" s="166"/>
      <c r="I204" s="166"/>
      <c r="J204" s="166"/>
    </row>
    <row r="205" spans="1:10">
      <c r="A205" s="166"/>
      <c r="B205" s="166"/>
      <c r="C205" s="166"/>
      <c r="D205" s="225"/>
      <c r="E205" s="213"/>
      <c r="F205" s="211"/>
      <c r="G205" s="166"/>
      <c r="H205" s="166"/>
      <c r="I205" s="166"/>
      <c r="J205" s="166"/>
    </row>
    <row r="206" spans="1:10">
      <c r="A206" s="166"/>
      <c r="B206" s="166"/>
      <c r="C206" s="166"/>
      <c r="D206" s="225"/>
      <c r="E206" s="213"/>
      <c r="F206" s="211"/>
      <c r="G206" s="166"/>
      <c r="H206" s="166"/>
      <c r="I206" s="166"/>
      <c r="J206" s="166"/>
    </row>
    <row r="207" spans="1:10">
      <c r="A207" s="166"/>
      <c r="B207" s="166"/>
      <c r="C207" s="166"/>
      <c r="D207" s="225"/>
      <c r="E207" s="213"/>
      <c r="F207" s="211"/>
      <c r="G207" s="166"/>
      <c r="H207" s="166"/>
      <c r="I207" s="166"/>
      <c r="J207" s="166"/>
    </row>
    <row r="208" spans="1:10">
      <c r="A208" s="166"/>
      <c r="B208" s="166"/>
      <c r="C208" s="166"/>
      <c r="D208" s="225"/>
      <c r="E208" s="213"/>
      <c r="F208" s="211"/>
      <c r="G208" s="166"/>
      <c r="H208" s="166"/>
      <c r="I208" s="166"/>
      <c r="J208" s="166"/>
    </row>
    <row r="209" spans="1:10">
      <c r="A209" s="166"/>
      <c r="B209" s="166"/>
      <c r="C209" s="166"/>
      <c r="D209" s="225"/>
      <c r="E209" s="213"/>
      <c r="F209" s="211"/>
      <c r="G209" s="166"/>
      <c r="H209" s="166"/>
      <c r="I209" s="166"/>
      <c r="J209" s="166"/>
    </row>
    <row r="210" spans="1:10">
      <c r="A210" s="166"/>
      <c r="B210" s="166"/>
      <c r="C210" s="166"/>
      <c r="D210" s="225"/>
      <c r="E210" s="213"/>
      <c r="F210" s="211"/>
      <c r="G210" s="166"/>
      <c r="H210" s="166"/>
      <c r="I210" s="166"/>
      <c r="J210" s="166"/>
    </row>
    <row r="211" spans="1:10">
      <c r="A211" s="166"/>
      <c r="B211" s="166"/>
      <c r="C211" s="166"/>
      <c r="D211" s="225"/>
      <c r="E211" s="213"/>
      <c r="F211" s="211"/>
      <c r="G211" s="166"/>
      <c r="H211" s="166"/>
      <c r="I211" s="166"/>
      <c r="J211" s="166"/>
    </row>
    <row r="212" spans="1:10">
      <c r="A212" s="166"/>
      <c r="B212" s="166"/>
      <c r="C212" s="166"/>
      <c r="D212" s="225"/>
      <c r="E212" s="213"/>
      <c r="F212" s="211"/>
      <c r="G212" s="166"/>
      <c r="H212" s="166"/>
      <c r="I212" s="166"/>
      <c r="J212" s="166"/>
    </row>
    <row r="213" spans="1:10">
      <c r="A213" s="166"/>
      <c r="B213" s="166"/>
      <c r="C213" s="166"/>
      <c r="D213" s="225"/>
      <c r="E213" s="213"/>
      <c r="F213" s="211"/>
      <c r="G213" s="166"/>
      <c r="H213" s="166"/>
      <c r="I213" s="166"/>
      <c r="J213" s="166"/>
    </row>
    <row r="214" spans="1:10">
      <c r="A214" s="166"/>
      <c r="B214" s="166"/>
      <c r="C214" s="166"/>
      <c r="D214" s="225"/>
      <c r="E214" s="213"/>
      <c r="F214" s="211"/>
      <c r="G214" s="166"/>
      <c r="H214" s="166"/>
      <c r="I214" s="166"/>
      <c r="J214" s="166"/>
    </row>
    <row r="215" spans="1:10">
      <c r="A215" s="166"/>
      <c r="B215" s="166"/>
      <c r="C215" s="166"/>
      <c r="D215" s="225"/>
      <c r="E215" s="213"/>
      <c r="F215" s="211"/>
      <c r="G215" s="166"/>
      <c r="H215" s="166"/>
      <c r="I215" s="166"/>
      <c r="J215" s="166"/>
    </row>
    <row r="216" spans="1:10">
      <c r="A216" s="166"/>
      <c r="B216" s="166"/>
      <c r="C216" s="166"/>
      <c r="D216" s="225"/>
      <c r="E216" s="213"/>
      <c r="F216" s="211"/>
      <c r="G216" s="166"/>
      <c r="H216" s="166"/>
      <c r="I216" s="166"/>
      <c r="J216" s="166"/>
    </row>
    <row r="217" spans="1:10">
      <c r="A217" s="166"/>
      <c r="B217" s="166"/>
      <c r="C217" s="166"/>
      <c r="D217" s="225"/>
      <c r="E217" s="213"/>
      <c r="F217" s="211"/>
      <c r="G217" s="166"/>
      <c r="H217" s="166"/>
      <c r="I217" s="166"/>
      <c r="J217" s="166"/>
    </row>
    <row r="218" spans="1:10">
      <c r="A218" s="166"/>
      <c r="B218" s="166"/>
      <c r="C218" s="166"/>
      <c r="D218" s="225"/>
      <c r="E218" s="213"/>
      <c r="F218" s="211"/>
      <c r="G218" s="166"/>
      <c r="H218" s="166"/>
      <c r="I218" s="166"/>
      <c r="J218" s="166"/>
    </row>
    <row r="219" spans="1:10">
      <c r="A219" s="166"/>
      <c r="B219" s="166"/>
      <c r="C219" s="166"/>
      <c r="D219" s="225"/>
      <c r="E219" s="213"/>
      <c r="F219" s="211"/>
      <c r="G219" s="166"/>
      <c r="H219" s="166"/>
      <c r="I219" s="166"/>
      <c r="J219" s="166"/>
    </row>
    <row r="220" spans="1:10">
      <c r="A220" s="166"/>
      <c r="B220" s="166"/>
      <c r="C220" s="166"/>
      <c r="D220" s="225"/>
      <c r="E220" s="213"/>
      <c r="F220" s="211"/>
      <c r="G220" s="166"/>
      <c r="H220" s="166"/>
      <c r="I220" s="166"/>
      <c r="J220" s="166"/>
    </row>
    <row r="221" spans="1:10">
      <c r="A221" s="166"/>
      <c r="B221" s="166"/>
      <c r="C221" s="166"/>
      <c r="D221" s="225"/>
      <c r="E221" s="213"/>
      <c r="F221" s="211"/>
      <c r="G221" s="166"/>
      <c r="H221" s="166"/>
      <c r="I221" s="166"/>
      <c r="J221" s="166"/>
    </row>
    <row r="222" spans="1:10">
      <c r="A222" s="166"/>
      <c r="B222" s="166"/>
      <c r="C222" s="166"/>
      <c r="D222" s="225"/>
      <c r="E222" s="213"/>
      <c r="F222" s="211"/>
      <c r="G222" s="166"/>
      <c r="H222" s="166"/>
      <c r="I222" s="166"/>
      <c r="J222" s="166"/>
    </row>
    <row r="223" spans="1:10">
      <c r="A223" s="166"/>
      <c r="B223" s="166"/>
      <c r="C223" s="166"/>
      <c r="D223" s="225"/>
      <c r="E223" s="213"/>
      <c r="F223" s="211"/>
      <c r="G223" s="166"/>
      <c r="H223" s="166"/>
      <c r="I223" s="166"/>
      <c r="J223" s="166"/>
    </row>
    <row r="224" spans="1:10">
      <c r="A224" s="166"/>
      <c r="B224" s="166"/>
      <c r="C224" s="166"/>
      <c r="D224" s="225"/>
      <c r="E224" s="213"/>
      <c r="F224" s="211"/>
      <c r="G224" s="166"/>
      <c r="H224" s="166"/>
      <c r="I224" s="166"/>
      <c r="J224" s="166"/>
    </row>
    <row r="225" spans="1:10">
      <c r="A225" s="166"/>
      <c r="B225" s="166"/>
      <c r="C225" s="166"/>
      <c r="D225" s="225"/>
      <c r="E225" s="213"/>
      <c r="F225" s="211"/>
      <c r="G225" s="166"/>
      <c r="H225" s="166"/>
      <c r="I225" s="166"/>
      <c r="J225" s="166"/>
    </row>
    <row r="226" spans="1:10">
      <c r="A226" s="166"/>
      <c r="B226" s="166"/>
      <c r="C226" s="166"/>
      <c r="D226" s="225"/>
      <c r="E226" s="213"/>
      <c r="F226" s="211"/>
      <c r="G226" s="166"/>
      <c r="H226" s="166"/>
      <c r="I226" s="166"/>
      <c r="J226" s="166"/>
    </row>
    <row r="227" spans="1:10">
      <c r="A227" s="166"/>
      <c r="B227" s="166"/>
      <c r="C227" s="166"/>
      <c r="D227" s="225"/>
      <c r="E227" s="213"/>
      <c r="F227" s="211"/>
      <c r="G227" s="166"/>
      <c r="H227" s="166"/>
      <c r="I227" s="166"/>
      <c r="J227" s="166"/>
    </row>
    <row r="228" spans="1:10">
      <c r="A228" s="166"/>
      <c r="B228" s="166"/>
      <c r="C228" s="166"/>
      <c r="D228" s="225"/>
      <c r="E228" s="213"/>
      <c r="F228" s="211"/>
      <c r="G228" s="166"/>
      <c r="H228" s="166"/>
      <c r="I228" s="166"/>
      <c r="J228" s="166"/>
    </row>
    <row r="229" spans="1:10">
      <c r="A229" s="166"/>
      <c r="B229" s="166"/>
      <c r="C229" s="166"/>
      <c r="D229" s="225"/>
      <c r="E229" s="213"/>
      <c r="F229" s="211"/>
      <c r="G229" s="166"/>
      <c r="H229" s="166"/>
      <c r="I229" s="166"/>
      <c r="J229" s="166"/>
    </row>
    <row r="230" spans="1:10">
      <c r="A230" s="166"/>
      <c r="B230" s="166"/>
      <c r="C230" s="166"/>
      <c r="D230" s="225"/>
      <c r="E230" s="213"/>
      <c r="F230" s="211"/>
      <c r="G230" s="166"/>
      <c r="H230" s="166"/>
      <c r="I230" s="166"/>
      <c r="J230" s="166"/>
    </row>
    <row r="231" spans="1:10">
      <c r="A231" s="166"/>
      <c r="B231" s="166"/>
      <c r="C231" s="166"/>
      <c r="D231" s="225"/>
      <c r="E231" s="213"/>
      <c r="F231" s="211"/>
      <c r="G231" s="166"/>
      <c r="H231" s="166"/>
      <c r="I231" s="166"/>
      <c r="J231" s="166"/>
    </row>
    <row r="232" spans="1:10">
      <c r="A232" s="166"/>
      <c r="B232" s="166"/>
      <c r="C232" s="166"/>
      <c r="D232" s="225"/>
      <c r="E232" s="213"/>
      <c r="F232" s="211"/>
      <c r="G232" s="166"/>
      <c r="H232" s="166"/>
      <c r="I232" s="166"/>
      <c r="J232" s="166"/>
    </row>
    <row r="233" spans="1:10">
      <c r="A233" s="166"/>
      <c r="B233" s="166"/>
      <c r="C233" s="166"/>
      <c r="D233" s="225"/>
      <c r="E233" s="213"/>
      <c r="F233" s="211"/>
      <c r="G233" s="166"/>
      <c r="H233" s="166"/>
      <c r="I233" s="166"/>
      <c r="J233" s="166"/>
    </row>
    <row r="234" spans="1:10">
      <c r="A234" s="166"/>
      <c r="B234" s="166"/>
      <c r="C234" s="166"/>
      <c r="D234" s="225"/>
      <c r="E234" s="213"/>
      <c r="F234" s="211"/>
      <c r="G234" s="166"/>
      <c r="H234" s="166"/>
      <c r="I234" s="166"/>
      <c r="J234" s="166"/>
    </row>
    <row r="235" spans="1:10">
      <c r="A235" s="166"/>
      <c r="B235" s="166"/>
      <c r="C235" s="166"/>
      <c r="D235" s="225"/>
      <c r="E235" s="213"/>
      <c r="F235" s="211"/>
      <c r="G235" s="166"/>
      <c r="H235" s="166"/>
      <c r="I235" s="166"/>
      <c r="J235" s="166"/>
    </row>
    <row r="236" spans="1:10">
      <c r="A236" s="166"/>
      <c r="B236" s="166"/>
      <c r="C236" s="166"/>
      <c r="D236" s="225"/>
      <c r="E236" s="213"/>
      <c r="F236" s="211"/>
      <c r="G236" s="166"/>
      <c r="H236" s="166"/>
      <c r="I236" s="166"/>
      <c r="J236" s="166"/>
    </row>
    <row r="237" spans="1:10">
      <c r="A237" s="166"/>
      <c r="B237" s="166"/>
      <c r="C237" s="166"/>
      <c r="D237" s="225"/>
      <c r="E237" s="213"/>
      <c r="F237" s="211"/>
      <c r="G237" s="166"/>
      <c r="H237" s="166"/>
      <c r="I237" s="166"/>
      <c r="J237" s="166"/>
    </row>
    <row r="238" spans="1:10">
      <c r="A238" s="166"/>
      <c r="B238" s="166"/>
      <c r="C238" s="166"/>
      <c r="D238" s="225"/>
      <c r="E238" s="213"/>
      <c r="F238" s="211"/>
      <c r="G238" s="166"/>
      <c r="H238" s="166"/>
      <c r="I238" s="166"/>
      <c r="J238" s="166"/>
    </row>
    <row r="239" spans="1:10">
      <c r="A239" s="166"/>
      <c r="B239" s="166"/>
      <c r="C239" s="166"/>
      <c r="D239" s="225"/>
      <c r="E239" s="213"/>
      <c r="F239" s="211"/>
      <c r="G239" s="166"/>
      <c r="H239" s="166"/>
      <c r="I239" s="166"/>
      <c r="J239" s="166"/>
    </row>
    <row r="240" spans="1:10">
      <c r="A240" s="166"/>
      <c r="B240" s="166"/>
      <c r="C240" s="166"/>
      <c r="D240" s="225"/>
      <c r="E240" s="213"/>
      <c r="F240" s="211"/>
      <c r="G240" s="166"/>
      <c r="H240" s="166"/>
      <c r="I240" s="166"/>
      <c r="J240" s="166"/>
    </row>
    <row r="241" spans="1:10">
      <c r="A241" s="166"/>
      <c r="B241" s="166"/>
      <c r="C241" s="166"/>
      <c r="D241" s="225"/>
      <c r="E241" s="213"/>
      <c r="F241" s="211"/>
      <c r="G241" s="166"/>
      <c r="H241" s="166"/>
      <c r="I241" s="166"/>
      <c r="J241" s="166"/>
    </row>
    <row r="242" spans="1:10">
      <c r="A242" s="166"/>
      <c r="B242" s="166"/>
      <c r="C242" s="166"/>
      <c r="D242" s="225"/>
      <c r="E242" s="213"/>
      <c r="F242" s="211"/>
      <c r="G242" s="166"/>
      <c r="H242" s="166"/>
      <c r="I242" s="166"/>
      <c r="J242" s="166"/>
    </row>
    <row r="243" spans="1:10">
      <c r="A243" s="166"/>
      <c r="B243" s="166"/>
      <c r="C243" s="166"/>
      <c r="D243" s="225"/>
      <c r="E243" s="213"/>
      <c r="F243" s="211"/>
      <c r="G243" s="166"/>
      <c r="H243" s="166"/>
      <c r="I243" s="166"/>
      <c r="J243" s="166"/>
    </row>
    <row r="244" spans="1:10">
      <c r="A244" s="166"/>
      <c r="B244" s="166"/>
      <c r="C244" s="166"/>
      <c r="D244" s="225"/>
      <c r="E244" s="213"/>
      <c r="F244" s="211"/>
      <c r="G244" s="166"/>
      <c r="H244" s="166"/>
      <c r="I244" s="166"/>
      <c r="J244" s="166"/>
    </row>
    <row r="245" spans="1:10">
      <c r="A245" s="166"/>
      <c r="B245" s="166"/>
      <c r="C245" s="166"/>
      <c r="D245" s="225"/>
      <c r="E245" s="213"/>
      <c r="F245" s="211"/>
      <c r="G245" s="166"/>
      <c r="H245" s="166"/>
      <c r="I245" s="166"/>
      <c r="J245" s="166"/>
    </row>
    <row r="246" spans="1:10">
      <c r="A246" s="166"/>
      <c r="B246" s="166"/>
      <c r="C246" s="166"/>
      <c r="D246" s="225"/>
      <c r="E246" s="213"/>
      <c r="F246" s="211"/>
      <c r="G246" s="166"/>
      <c r="H246" s="166"/>
      <c r="I246" s="166"/>
      <c r="J246" s="166"/>
    </row>
    <row r="247" spans="1:10">
      <c r="A247" s="166"/>
      <c r="B247" s="166"/>
      <c r="C247" s="166"/>
      <c r="D247" s="225"/>
      <c r="E247" s="213"/>
      <c r="F247" s="211"/>
      <c r="G247" s="166"/>
      <c r="H247" s="166"/>
      <c r="I247" s="166"/>
      <c r="J247" s="166"/>
    </row>
    <row r="248" spans="1:10">
      <c r="A248" s="166"/>
      <c r="B248" s="166"/>
      <c r="C248" s="166"/>
      <c r="D248" s="225"/>
      <c r="E248" s="213"/>
      <c r="F248" s="211"/>
      <c r="G248" s="166"/>
      <c r="H248" s="166"/>
      <c r="I248" s="166"/>
      <c r="J248" s="166"/>
    </row>
    <row r="249" spans="1:10">
      <c r="A249" s="166"/>
      <c r="B249" s="166"/>
      <c r="C249" s="166"/>
      <c r="D249" s="225"/>
      <c r="E249" s="213"/>
      <c r="F249" s="211"/>
      <c r="G249" s="166"/>
      <c r="H249" s="166"/>
      <c r="I249" s="166"/>
      <c r="J249" s="166"/>
    </row>
    <row r="250" spans="1:10">
      <c r="A250" s="166"/>
      <c r="B250" s="166"/>
      <c r="C250" s="166"/>
      <c r="D250" s="225"/>
      <c r="E250" s="213"/>
      <c r="F250" s="211"/>
      <c r="G250" s="166"/>
      <c r="H250" s="166"/>
      <c r="I250" s="166"/>
      <c r="J250" s="166"/>
    </row>
    <row r="251" spans="1:10">
      <c r="A251" s="166"/>
      <c r="B251" s="166"/>
      <c r="C251" s="166"/>
      <c r="D251" s="225"/>
      <c r="E251" s="213"/>
      <c r="F251" s="211"/>
      <c r="G251" s="166"/>
      <c r="H251" s="166"/>
      <c r="I251" s="166"/>
      <c r="J251" s="166"/>
    </row>
    <row r="252" spans="1:10">
      <c r="A252" s="166"/>
      <c r="B252" s="166"/>
      <c r="C252" s="166"/>
      <c r="D252" s="225"/>
      <c r="E252" s="213"/>
      <c r="F252" s="211"/>
      <c r="G252" s="166"/>
      <c r="H252" s="166"/>
      <c r="I252" s="166"/>
      <c r="J252" s="166"/>
    </row>
    <row r="253" spans="1:10">
      <c r="A253" s="166"/>
      <c r="B253" s="166"/>
      <c r="C253" s="166"/>
      <c r="D253" s="225"/>
      <c r="E253" s="213"/>
      <c r="F253" s="211"/>
      <c r="G253" s="166"/>
      <c r="H253" s="166"/>
      <c r="I253" s="166"/>
      <c r="J253" s="166"/>
    </row>
    <row r="254" spans="1:10">
      <c r="A254" s="166"/>
      <c r="B254" s="166"/>
      <c r="C254" s="166"/>
      <c r="D254" s="225"/>
      <c r="E254" s="213"/>
      <c r="F254" s="211"/>
      <c r="G254" s="166"/>
      <c r="H254" s="166"/>
      <c r="I254" s="166"/>
      <c r="J254" s="166"/>
    </row>
    <row r="255" spans="1:10">
      <c r="A255" s="166"/>
      <c r="B255" s="166"/>
      <c r="C255" s="166"/>
      <c r="D255" s="225"/>
      <c r="E255" s="213"/>
      <c r="F255" s="211"/>
      <c r="G255" s="166"/>
      <c r="H255" s="166"/>
      <c r="I255" s="166"/>
      <c r="J255" s="166"/>
    </row>
    <row r="256" spans="1:10">
      <c r="A256" s="166"/>
      <c r="B256" s="166"/>
      <c r="C256" s="166"/>
      <c r="D256" s="225"/>
      <c r="E256" s="213"/>
      <c r="F256" s="211"/>
      <c r="G256" s="166"/>
      <c r="H256" s="166"/>
      <c r="I256" s="166"/>
      <c r="J256" s="166"/>
    </row>
    <row r="257" spans="1:10">
      <c r="A257" s="166"/>
      <c r="B257" s="166"/>
      <c r="C257" s="166"/>
      <c r="D257" s="225"/>
      <c r="E257" s="213"/>
      <c r="F257" s="211"/>
      <c r="G257" s="166"/>
      <c r="H257" s="166"/>
      <c r="I257" s="166"/>
      <c r="J257" s="166"/>
    </row>
    <row r="258" spans="1:10">
      <c r="A258" s="166"/>
      <c r="B258" s="166"/>
      <c r="C258" s="166"/>
      <c r="D258" s="225"/>
      <c r="E258" s="213"/>
      <c r="F258" s="211"/>
      <c r="G258" s="166"/>
      <c r="H258" s="166"/>
      <c r="I258" s="166"/>
      <c r="J258" s="166"/>
    </row>
    <row r="259" spans="1:10">
      <c r="A259" s="166"/>
      <c r="B259" s="166"/>
      <c r="C259" s="166"/>
      <c r="D259" s="225"/>
      <c r="E259" s="213"/>
      <c r="F259" s="211"/>
      <c r="G259" s="166"/>
      <c r="H259" s="166"/>
      <c r="I259" s="166"/>
      <c r="J259" s="166"/>
    </row>
    <row r="260" spans="1:10">
      <c r="A260" s="166"/>
      <c r="B260" s="166"/>
      <c r="C260" s="166"/>
      <c r="D260" s="225"/>
      <c r="E260" s="213"/>
      <c r="F260" s="211"/>
      <c r="G260" s="166"/>
      <c r="H260" s="166"/>
      <c r="I260" s="166"/>
      <c r="J260" s="166"/>
    </row>
    <row r="261" spans="1:10">
      <c r="A261" s="166"/>
      <c r="B261" s="166"/>
      <c r="C261" s="166"/>
      <c r="D261" s="225"/>
      <c r="E261" s="213"/>
      <c r="F261" s="211"/>
      <c r="G261" s="166"/>
      <c r="H261" s="166"/>
      <c r="I261" s="166"/>
      <c r="J261" s="166"/>
    </row>
    <row r="262" spans="1:10">
      <c r="A262" s="166"/>
      <c r="B262" s="166"/>
      <c r="C262" s="166"/>
      <c r="D262" s="225"/>
      <c r="E262" s="213"/>
      <c r="F262" s="211"/>
      <c r="G262" s="166"/>
      <c r="H262" s="166"/>
      <c r="I262" s="166"/>
      <c r="J262" s="166"/>
    </row>
    <row r="263" spans="1:10">
      <c r="A263" s="166"/>
      <c r="B263" s="166"/>
      <c r="C263" s="166"/>
      <c r="D263" s="225"/>
      <c r="E263" s="213"/>
      <c r="F263" s="211"/>
      <c r="G263" s="166"/>
      <c r="H263" s="166"/>
      <c r="I263" s="166"/>
      <c r="J263" s="166"/>
    </row>
    <row r="264" spans="1:10">
      <c r="A264" s="166"/>
      <c r="B264" s="166"/>
      <c r="C264" s="166"/>
      <c r="D264" s="225"/>
      <c r="E264" s="213"/>
      <c r="F264" s="211"/>
      <c r="G264" s="166"/>
      <c r="H264" s="166"/>
      <c r="I264" s="166"/>
      <c r="J264" s="166"/>
    </row>
    <row r="265" spans="1:10">
      <c r="A265" s="166"/>
      <c r="B265" s="166"/>
      <c r="C265" s="166"/>
      <c r="D265" s="225"/>
      <c r="E265" s="213"/>
      <c r="F265" s="211"/>
      <c r="G265" s="166"/>
      <c r="H265" s="166"/>
      <c r="I265" s="166"/>
      <c r="J265" s="166"/>
    </row>
    <row r="266" spans="1:10">
      <c r="A266" s="166"/>
      <c r="B266" s="166"/>
      <c r="C266" s="166"/>
      <c r="D266" s="225"/>
      <c r="E266" s="213"/>
      <c r="F266" s="211"/>
      <c r="G266" s="166"/>
      <c r="H266" s="166"/>
      <c r="I266" s="166"/>
      <c r="J266" s="166"/>
    </row>
    <row r="267" spans="1:10">
      <c r="A267" s="166"/>
      <c r="B267" s="166"/>
      <c r="C267" s="166"/>
      <c r="D267" s="225"/>
      <c r="E267" s="213"/>
      <c r="F267" s="211"/>
      <c r="G267" s="166"/>
      <c r="H267" s="166"/>
      <c r="I267" s="166"/>
      <c r="J267" s="166"/>
    </row>
    <row r="268" spans="1:10">
      <c r="A268" s="166"/>
      <c r="B268" s="166"/>
      <c r="C268" s="166"/>
      <c r="D268" s="225"/>
      <c r="E268" s="213"/>
      <c r="F268" s="211"/>
      <c r="G268" s="166"/>
      <c r="H268" s="166"/>
      <c r="I268" s="166"/>
      <c r="J268" s="166"/>
    </row>
    <row r="269" spans="1:10">
      <c r="A269" s="166"/>
      <c r="B269" s="166"/>
      <c r="C269" s="166"/>
      <c r="D269" s="225"/>
      <c r="E269" s="213"/>
      <c r="F269" s="211"/>
      <c r="G269" s="166"/>
      <c r="H269" s="166"/>
      <c r="I269" s="166"/>
      <c r="J269" s="166"/>
    </row>
    <row r="270" spans="1:10">
      <c r="A270" s="166"/>
      <c r="B270" s="166"/>
      <c r="C270" s="166"/>
      <c r="D270" s="225"/>
      <c r="E270" s="213"/>
      <c r="F270" s="211"/>
      <c r="G270" s="166"/>
      <c r="H270" s="166"/>
      <c r="I270" s="166"/>
      <c r="J270" s="166"/>
    </row>
    <row r="271" spans="1:10">
      <c r="A271" s="166"/>
      <c r="B271" s="166"/>
      <c r="C271" s="166"/>
      <c r="D271" s="225"/>
      <c r="E271" s="213"/>
      <c r="F271" s="211"/>
      <c r="G271" s="166"/>
      <c r="H271" s="166"/>
      <c r="I271" s="166"/>
      <c r="J271" s="166"/>
    </row>
    <row r="272" spans="1:10">
      <c r="A272" s="166"/>
      <c r="B272" s="166"/>
      <c r="C272" s="166"/>
      <c r="D272" s="225"/>
      <c r="E272" s="213"/>
      <c r="F272" s="211"/>
      <c r="G272" s="166"/>
      <c r="H272" s="166"/>
      <c r="I272" s="166"/>
      <c r="J272" s="166"/>
    </row>
    <row r="273" spans="1:10">
      <c r="A273" s="166"/>
      <c r="B273" s="166"/>
      <c r="C273" s="166"/>
      <c r="D273" s="225"/>
      <c r="E273" s="213"/>
      <c r="F273" s="211"/>
      <c r="G273" s="166"/>
      <c r="H273" s="166"/>
      <c r="I273" s="166"/>
      <c r="J273" s="166"/>
    </row>
    <row r="274" spans="1:10">
      <c r="A274" s="166"/>
      <c r="B274" s="166"/>
      <c r="C274" s="166"/>
      <c r="D274" s="225"/>
      <c r="E274" s="213"/>
      <c r="F274" s="211"/>
      <c r="G274" s="166"/>
      <c r="H274" s="166"/>
      <c r="I274" s="166"/>
      <c r="J274" s="166"/>
    </row>
    <row r="275" spans="1:10">
      <c r="A275" s="166"/>
      <c r="B275" s="166"/>
      <c r="C275" s="166"/>
      <c r="D275" s="225"/>
      <c r="E275" s="213"/>
      <c r="F275" s="211"/>
      <c r="G275" s="166"/>
      <c r="H275" s="166"/>
      <c r="I275" s="166"/>
      <c r="J275" s="166"/>
    </row>
    <row r="276" spans="1:10">
      <c r="A276" s="166"/>
      <c r="B276" s="166"/>
      <c r="C276" s="166"/>
      <c r="D276" s="225"/>
      <c r="E276" s="213"/>
      <c r="F276" s="211"/>
      <c r="G276" s="166"/>
      <c r="H276" s="166"/>
      <c r="I276" s="166"/>
      <c r="J276" s="166"/>
    </row>
    <row r="277" spans="1:10">
      <c r="A277" s="166"/>
      <c r="B277" s="166"/>
      <c r="C277" s="166"/>
      <c r="D277" s="225"/>
      <c r="E277" s="213"/>
      <c r="F277" s="211"/>
      <c r="G277" s="166"/>
      <c r="H277" s="166"/>
      <c r="I277" s="166"/>
      <c r="J277" s="166"/>
    </row>
    <row r="278" spans="1:10">
      <c r="A278" s="166"/>
      <c r="B278" s="166"/>
      <c r="C278" s="166"/>
      <c r="D278" s="225"/>
      <c r="E278" s="213"/>
      <c r="F278" s="211"/>
      <c r="G278" s="166"/>
      <c r="H278" s="166"/>
      <c r="I278" s="166"/>
      <c r="J278" s="166"/>
    </row>
    <row r="279" spans="1:10">
      <c r="A279" s="166"/>
      <c r="B279" s="166"/>
      <c r="C279" s="166"/>
      <c r="D279" s="225"/>
      <c r="E279" s="213"/>
      <c r="F279" s="211"/>
      <c r="G279" s="166"/>
      <c r="H279" s="166"/>
      <c r="I279" s="166"/>
      <c r="J279" s="166"/>
    </row>
    <row r="280" spans="1:10">
      <c r="A280" s="166"/>
      <c r="B280" s="166"/>
      <c r="C280" s="166"/>
      <c r="D280" s="225"/>
      <c r="E280" s="213"/>
      <c r="F280" s="211"/>
      <c r="G280" s="166"/>
      <c r="H280" s="166"/>
      <c r="I280" s="166"/>
      <c r="J280" s="166"/>
    </row>
    <row r="281" spans="1:10">
      <c r="A281" s="166"/>
      <c r="B281" s="166"/>
      <c r="C281" s="166"/>
      <c r="D281" s="225"/>
      <c r="E281" s="213"/>
      <c r="F281" s="211"/>
      <c r="G281" s="166"/>
      <c r="H281" s="166"/>
      <c r="I281" s="166"/>
      <c r="J281" s="166"/>
    </row>
    <row r="282" spans="1:10">
      <c r="A282" s="166"/>
      <c r="B282" s="166"/>
      <c r="C282" s="166"/>
      <c r="D282" s="225"/>
      <c r="E282" s="213"/>
      <c r="F282" s="211"/>
      <c r="G282" s="166"/>
      <c r="H282" s="166"/>
      <c r="I282" s="166"/>
      <c r="J282" s="166"/>
    </row>
    <row r="283" spans="1:10">
      <c r="A283" s="166"/>
      <c r="B283" s="166"/>
      <c r="C283" s="166"/>
      <c r="D283" s="225"/>
      <c r="E283" s="213"/>
      <c r="F283" s="211"/>
      <c r="G283" s="166"/>
      <c r="H283" s="166"/>
      <c r="I283" s="166"/>
      <c r="J283" s="166"/>
    </row>
    <row r="284" spans="1:10">
      <c r="A284" s="166"/>
      <c r="B284" s="166"/>
      <c r="C284" s="166"/>
      <c r="D284" s="225"/>
      <c r="E284" s="213"/>
      <c r="F284" s="211"/>
      <c r="G284" s="166"/>
      <c r="H284" s="166"/>
      <c r="I284" s="166"/>
      <c r="J284" s="166"/>
    </row>
    <row r="285" spans="1:10">
      <c r="A285" s="166"/>
      <c r="B285" s="166"/>
      <c r="C285" s="166"/>
      <c r="D285" s="225"/>
      <c r="E285" s="213"/>
      <c r="F285" s="211"/>
      <c r="G285" s="166"/>
      <c r="H285" s="166"/>
      <c r="I285" s="166"/>
      <c r="J285" s="166"/>
    </row>
    <row r="286" spans="1:10">
      <c r="A286" s="166"/>
      <c r="B286" s="166"/>
      <c r="C286" s="166"/>
      <c r="D286" s="225"/>
      <c r="E286" s="213"/>
      <c r="F286" s="211"/>
      <c r="G286" s="166"/>
      <c r="H286" s="166"/>
      <c r="I286" s="166"/>
      <c r="J286" s="166"/>
    </row>
    <row r="287" spans="1:10">
      <c r="A287" s="166"/>
      <c r="B287" s="166"/>
      <c r="C287" s="166"/>
      <c r="D287" s="225"/>
      <c r="E287" s="213"/>
      <c r="F287" s="211"/>
      <c r="G287" s="166"/>
      <c r="H287" s="166"/>
      <c r="I287" s="166"/>
      <c r="J287" s="166"/>
    </row>
    <row r="288" spans="1:10">
      <c r="A288" s="166"/>
      <c r="B288" s="166"/>
      <c r="C288" s="166"/>
      <c r="D288" s="225"/>
      <c r="E288" s="213"/>
      <c r="F288" s="211"/>
      <c r="G288" s="166"/>
      <c r="H288" s="166"/>
      <c r="I288" s="166"/>
      <c r="J288" s="166"/>
    </row>
    <row r="289" spans="1:10">
      <c r="A289" s="166"/>
      <c r="B289" s="166"/>
      <c r="C289" s="166"/>
      <c r="D289" s="225"/>
      <c r="E289" s="213"/>
      <c r="F289" s="211"/>
      <c r="G289" s="166"/>
      <c r="H289" s="166"/>
      <c r="I289" s="166"/>
      <c r="J289" s="166"/>
    </row>
    <row r="290" spans="1:10">
      <c r="A290" s="166"/>
      <c r="B290" s="166"/>
      <c r="C290" s="166"/>
      <c r="D290" s="225"/>
      <c r="E290" s="213"/>
      <c r="F290" s="211"/>
      <c r="G290" s="166"/>
      <c r="H290" s="166"/>
      <c r="I290" s="166"/>
      <c r="J290" s="166"/>
    </row>
    <row r="291" spans="1:10">
      <c r="A291" s="166"/>
      <c r="B291" s="166"/>
      <c r="C291" s="166"/>
      <c r="D291" s="225"/>
      <c r="E291" s="213"/>
      <c r="F291" s="211"/>
      <c r="G291" s="166"/>
      <c r="H291" s="166"/>
      <c r="I291" s="166"/>
      <c r="J291" s="166"/>
    </row>
    <row r="292" spans="1:10">
      <c r="A292" s="166"/>
      <c r="B292" s="166"/>
      <c r="C292" s="166"/>
      <c r="D292" s="225"/>
      <c r="E292" s="213"/>
      <c r="F292" s="211"/>
      <c r="G292" s="166"/>
      <c r="H292" s="166"/>
      <c r="I292" s="166"/>
      <c r="J292" s="166"/>
    </row>
    <row r="293" spans="1:10">
      <c r="A293" s="166"/>
      <c r="B293" s="166"/>
      <c r="C293" s="166"/>
      <c r="D293" s="225"/>
      <c r="E293" s="213"/>
      <c r="F293" s="211"/>
      <c r="G293" s="166"/>
      <c r="H293" s="166"/>
      <c r="I293" s="166"/>
      <c r="J293" s="166"/>
    </row>
    <row r="294" spans="1:10">
      <c r="A294" s="166"/>
      <c r="B294" s="166"/>
      <c r="C294" s="166"/>
      <c r="D294" s="225"/>
      <c r="E294" s="213"/>
      <c r="F294" s="211"/>
      <c r="G294" s="166"/>
      <c r="H294" s="166"/>
      <c r="I294" s="166"/>
      <c r="J294" s="166"/>
    </row>
    <row r="295" spans="1:10">
      <c r="A295" s="166"/>
      <c r="B295" s="166"/>
      <c r="C295" s="166"/>
      <c r="D295" s="225"/>
      <c r="E295" s="213"/>
      <c r="F295" s="211"/>
      <c r="G295" s="166"/>
      <c r="H295" s="166"/>
      <c r="I295" s="166"/>
      <c r="J295" s="166"/>
    </row>
    <row r="296" spans="1:10">
      <c r="A296" s="166"/>
      <c r="B296" s="166"/>
      <c r="C296" s="166"/>
      <c r="D296" s="225"/>
      <c r="E296" s="213"/>
      <c r="F296" s="211"/>
      <c r="G296" s="166"/>
      <c r="H296" s="166"/>
      <c r="I296" s="166"/>
      <c r="J296" s="166"/>
    </row>
    <row r="297" spans="1:10">
      <c r="A297" s="166"/>
      <c r="B297" s="166"/>
      <c r="C297" s="166"/>
      <c r="D297" s="225"/>
      <c r="E297" s="213"/>
      <c r="F297" s="211"/>
      <c r="G297" s="166"/>
      <c r="H297" s="166"/>
      <c r="I297" s="166"/>
      <c r="J297" s="166"/>
    </row>
    <row r="298" spans="1:10">
      <c r="A298" s="166"/>
      <c r="B298" s="166"/>
      <c r="C298" s="166"/>
      <c r="D298" s="225"/>
      <c r="E298" s="213"/>
      <c r="F298" s="211"/>
      <c r="G298" s="166"/>
      <c r="H298" s="166"/>
      <c r="I298" s="166"/>
      <c r="J298" s="166"/>
    </row>
    <row r="299" spans="1:10">
      <c r="A299" s="166"/>
      <c r="B299" s="166"/>
      <c r="C299" s="166"/>
      <c r="D299" s="225"/>
      <c r="E299" s="213"/>
      <c r="F299" s="211"/>
      <c r="G299" s="166"/>
      <c r="H299" s="166"/>
      <c r="I299" s="166"/>
      <c r="J299" s="166"/>
    </row>
    <row r="300" spans="1:10">
      <c r="A300" s="166"/>
      <c r="B300" s="166"/>
      <c r="C300" s="166"/>
      <c r="D300" s="225"/>
      <c r="E300" s="213"/>
      <c r="F300" s="211"/>
      <c r="G300" s="166"/>
      <c r="H300" s="166"/>
      <c r="I300" s="166"/>
      <c r="J300" s="166"/>
    </row>
    <row r="301" spans="1:10">
      <c r="A301" s="166"/>
      <c r="B301" s="166"/>
      <c r="C301" s="166"/>
      <c r="D301" s="225"/>
      <c r="E301" s="213"/>
      <c r="F301" s="211"/>
      <c r="G301" s="166"/>
      <c r="H301" s="166"/>
      <c r="I301" s="166"/>
      <c r="J301" s="166"/>
    </row>
    <row r="302" spans="1:10">
      <c r="A302" s="166"/>
      <c r="B302" s="166"/>
      <c r="C302" s="166"/>
      <c r="D302" s="225"/>
      <c r="E302" s="213"/>
      <c r="F302" s="211"/>
      <c r="G302" s="166"/>
      <c r="H302" s="166"/>
      <c r="I302" s="166"/>
      <c r="J302" s="166"/>
    </row>
    <row r="303" spans="1:10">
      <c r="A303" s="166"/>
      <c r="B303" s="166"/>
      <c r="C303" s="166"/>
      <c r="D303" s="225"/>
      <c r="E303" s="213"/>
      <c r="F303" s="211"/>
      <c r="G303" s="166"/>
      <c r="H303" s="166"/>
      <c r="I303" s="166"/>
      <c r="J303" s="166"/>
    </row>
    <row r="304" spans="1:10">
      <c r="A304" s="166"/>
      <c r="B304" s="166"/>
      <c r="C304" s="166"/>
      <c r="D304" s="225"/>
      <c r="E304" s="213"/>
      <c r="F304" s="211"/>
      <c r="G304" s="166"/>
      <c r="H304" s="166"/>
      <c r="I304" s="166"/>
      <c r="J304" s="166"/>
    </row>
    <row r="305" spans="1:10">
      <c r="A305" s="166"/>
      <c r="B305" s="166"/>
      <c r="C305" s="166"/>
      <c r="D305" s="225"/>
      <c r="E305" s="213"/>
      <c r="F305" s="211"/>
      <c r="G305" s="166"/>
      <c r="H305" s="166"/>
      <c r="I305" s="166"/>
      <c r="J305" s="166"/>
    </row>
    <row r="306" spans="1:10">
      <c r="A306" s="166"/>
      <c r="B306" s="166"/>
      <c r="C306" s="166"/>
      <c r="D306" s="225"/>
      <c r="E306" s="213"/>
      <c r="F306" s="211"/>
      <c r="G306" s="166"/>
      <c r="H306" s="166"/>
      <c r="I306" s="166"/>
      <c r="J306" s="166"/>
    </row>
    <row r="307" spans="1:10">
      <c r="A307" s="166"/>
      <c r="B307" s="166"/>
      <c r="C307" s="166"/>
      <c r="D307" s="225"/>
      <c r="E307" s="213"/>
      <c r="F307" s="211"/>
      <c r="G307" s="166"/>
      <c r="H307" s="166"/>
      <c r="I307" s="166"/>
      <c r="J307" s="166"/>
    </row>
    <row r="308" spans="1:10">
      <c r="A308" s="166"/>
      <c r="B308" s="166"/>
      <c r="C308" s="166"/>
      <c r="D308" s="225"/>
      <c r="E308" s="213"/>
      <c r="F308" s="211"/>
      <c r="G308" s="166"/>
      <c r="H308" s="166"/>
      <c r="I308" s="166"/>
      <c r="J308" s="166"/>
    </row>
    <row r="309" spans="1:10">
      <c r="A309" s="166"/>
      <c r="B309" s="166"/>
      <c r="C309" s="166"/>
      <c r="D309" s="225"/>
      <c r="E309" s="213"/>
      <c r="F309" s="211"/>
      <c r="G309" s="166"/>
      <c r="H309" s="166"/>
      <c r="I309" s="166"/>
      <c r="J309" s="166"/>
    </row>
    <row r="310" spans="1:10">
      <c r="A310" s="166"/>
      <c r="B310" s="166"/>
      <c r="C310" s="166"/>
      <c r="D310" s="225"/>
      <c r="E310" s="213"/>
      <c r="F310" s="211"/>
      <c r="G310" s="166"/>
      <c r="H310" s="166"/>
      <c r="I310" s="166"/>
      <c r="J310" s="166"/>
    </row>
    <row r="311" spans="1:10">
      <c r="A311" s="166"/>
      <c r="B311" s="166"/>
      <c r="C311" s="166"/>
      <c r="D311" s="225"/>
      <c r="E311" s="213"/>
      <c r="F311" s="211"/>
      <c r="G311" s="166"/>
      <c r="H311" s="166"/>
      <c r="I311" s="166"/>
      <c r="J311" s="166"/>
    </row>
    <row r="312" spans="1:10">
      <c r="A312" s="166"/>
      <c r="B312" s="166"/>
      <c r="C312" s="166"/>
      <c r="D312" s="225"/>
      <c r="E312" s="213"/>
      <c r="F312" s="211"/>
      <c r="G312" s="166"/>
      <c r="H312" s="166"/>
      <c r="I312" s="166"/>
      <c r="J312" s="166"/>
    </row>
    <row r="313" spans="1:10">
      <c r="A313" s="166"/>
      <c r="B313" s="166"/>
      <c r="C313" s="166"/>
      <c r="D313" s="225"/>
      <c r="E313" s="213"/>
      <c r="F313" s="211"/>
      <c r="G313" s="166"/>
      <c r="H313" s="166"/>
      <c r="I313" s="166"/>
      <c r="J313" s="166"/>
    </row>
    <row r="314" spans="1:10">
      <c r="A314" s="166"/>
      <c r="B314" s="166"/>
      <c r="C314" s="166"/>
      <c r="D314" s="225"/>
      <c r="E314" s="213"/>
      <c r="F314" s="211"/>
      <c r="G314" s="166"/>
      <c r="H314" s="166"/>
      <c r="I314" s="166"/>
      <c r="J314" s="166"/>
    </row>
    <row r="315" spans="1:10">
      <c r="A315" s="166"/>
      <c r="B315" s="166"/>
      <c r="C315" s="166"/>
      <c r="D315" s="225"/>
      <c r="E315" s="213"/>
      <c r="F315" s="211"/>
      <c r="G315" s="166"/>
      <c r="H315" s="166"/>
      <c r="I315" s="166"/>
      <c r="J315" s="166"/>
    </row>
    <row r="316" spans="1:10">
      <c r="A316" s="166"/>
      <c r="B316" s="166"/>
      <c r="C316" s="166"/>
      <c r="D316" s="225"/>
      <c r="E316" s="213"/>
      <c r="F316" s="211"/>
      <c r="G316" s="166"/>
      <c r="H316" s="166"/>
      <c r="I316" s="166"/>
      <c r="J316" s="166"/>
    </row>
    <row r="317" spans="1:10">
      <c r="A317" s="166"/>
      <c r="B317" s="166"/>
      <c r="C317" s="166"/>
      <c r="D317" s="225"/>
      <c r="E317" s="213"/>
      <c r="F317" s="211"/>
      <c r="G317" s="166"/>
      <c r="H317" s="166"/>
      <c r="I317" s="166"/>
      <c r="J317" s="166"/>
    </row>
    <row r="318" spans="1:10">
      <c r="A318" s="166"/>
      <c r="B318" s="166"/>
      <c r="C318" s="166"/>
      <c r="D318" s="225"/>
      <c r="E318" s="213"/>
      <c r="F318" s="211"/>
      <c r="G318" s="166"/>
      <c r="H318" s="166"/>
      <c r="I318" s="166"/>
      <c r="J318" s="166"/>
    </row>
    <row r="319" spans="1:10">
      <c r="A319" s="166"/>
      <c r="B319" s="166"/>
      <c r="C319" s="166"/>
      <c r="D319" s="225"/>
      <c r="E319" s="213"/>
      <c r="F319" s="211"/>
      <c r="G319" s="166"/>
      <c r="H319" s="166"/>
      <c r="I319" s="166"/>
      <c r="J319" s="166"/>
    </row>
    <row r="320" spans="1:10">
      <c r="A320" s="166"/>
      <c r="B320" s="166"/>
      <c r="C320" s="166"/>
      <c r="D320" s="225"/>
      <c r="E320" s="213"/>
      <c r="F320" s="211"/>
      <c r="G320" s="166"/>
      <c r="H320" s="166"/>
      <c r="I320" s="166"/>
      <c r="J320" s="166"/>
    </row>
    <row r="321" spans="1:10">
      <c r="A321" s="166"/>
      <c r="B321" s="166"/>
      <c r="C321" s="166"/>
      <c r="D321" s="225"/>
      <c r="E321" s="213"/>
      <c r="F321" s="211"/>
      <c r="G321" s="166"/>
      <c r="H321" s="166"/>
      <c r="I321" s="166"/>
      <c r="J321" s="166"/>
    </row>
    <row r="322" spans="1:10">
      <c r="A322" s="166"/>
      <c r="B322" s="166"/>
      <c r="C322" s="166"/>
      <c r="D322" s="225"/>
      <c r="E322" s="213"/>
      <c r="F322" s="211"/>
      <c r="G322" s="166"/>
      <c r="H322" s="166"/>
      <c r="I322" s="166"/>
      <c r="J322" s="166"/>
    </row>
    <row r="323" spans="1:10">
      <c r="A323" s="166"/>
      <c r="B323" s="166"/>
      <c r="C323" s="166"/>
      <c r="D323" s="225"/>
      <c r="E323" s="213"/>
      <c r="F323" s="211"/>
      <c r="G323" s="166"/>
      <c r="H323" s="166"/>
      <c r="I323" s="166"/>
      <c r="J323" s="166"/>
    </row>
    <row r="324" spans="1:10">
      <c r="A324" s="166"/>
      <c r="B324" s="166"/>
      <c r="C324" s="166"/>
      <c r="D324" s="225"/>
      <c r="E324" s="213"/>
      <c r="F324" s="211"/>
      <c r="G324" s="166"/>
      <c r="H324" s="166"/>
      <c r="I324" s="166"/>
      <c r="J324" s="166"/>
    </row>
    <row r="325" spans="1:10">
      <c r="A325" s="166"/>
      <c r="B325" s="166"/>
      <c r="C325" s="166"/>
      <c r="D325" s="225"/>
      <c r="E325" s="213"/>
      <c r="F325" s="211"/>
      <c r="G325" s="166"/>
      <c r="H325" s="166"/>
      <c r="I325" s="166"/>
      <c r="J325" s="166"/>
    </row>
    <row r="326" spans="1:10">
      <c r="A326" s="166"/>
      <c r="B326" s="166"/>
      <c r="C326" s="166"/>
      <c r="D326" s="225"/>
      <c r="E326" s="213"/>
      <c r="F326" s="211"/>
      <c r="G326" s="166"/>
      <c r="H326" s="166"/>
      <c r="I326" s="166"/>
      <c r="J326" s="166"/>
    </row>
    <row r="327" spans="1:10">
      <c r="A327" s="166"/>
      <c r="B327" s="166"/>
      <c r="C327" s="166"/>
      <c r="D327" s="225"/>
      <c r="E327" s="213"/>
      <c r="F327" s="211"/>
      <c r="G327" s="166"/>
      <c r="H327" s="166"/>
      <c r="I327" s="166"/>
      <c r="J327" s="166"/>
    </row>
    <row r="328" spans="1:10">
      <c r="A328" s="166"/>
      <c r="B328" s="166"/>
      <c r="C328" s="166"/>
      <c r="D328" s="225"/>
      <c r="E328" s="213"/>
      <c r="F328" s="211"/>
      <c r="G328" s="166"/>
      <c r="H328" s="166"/>
      <c r="I328" s="166"/>
      <c r="J328" s="166"/>
    </row>
    <row r="329" spans="1:10">
      <c r="A329" s="166"/>
      <c r="B329" s="166"/>
      <c r="C329" s="166"/>
      <c r="D329" s="225"/>
      <c r="E329" s="213"/>
      <c r="F329" s="211"/>
      <c r="G329" s="166"/>
      <c r="H329" s="166"/>
      <c r="I329" s="166"/>
      <c r="J329" s="166"/>
    </row>
    <row r="330" spans="1:10">
      <c r="A330" s="166"/>
      <c r="B330" s="166"/>
      <c r="C330" s="166"/>
      <c r="D330" s="225"/>
      <c r="E330" s="213"/>
      <c r="F330" s="211"/>
      <c r="G330" s="166"/>
      <c r="H330" s="166"/>
      <c r="I330" s="166"/>
      <c r="J330" s="166"/>
    </row>
    <row r="331" spans="1:10">
      <c r="A331" s="166"/>
      <c r="B331" s="166"/>
      <c r="C331" s="166"/>
      <c r="D331" s="225"/>
      <c r="E331" s="213"/>
      <c r="F331" s="211"/>
      <c r="G331" s="166"/>
      <c r="H331" s="166"/>
      <c r="I331" s="166"/>
      <c r="J331" s="166"/>
    </row>
    <row r="332" spans="1:10">
      <c r="A332" s="166"/>
      <c r="B332" s="166"/>
      <c r="C332" s="166"/>
      <c r="D332" s="225"/>
      <c r="E332" s="213"/>
      <c r="F332" s="211"/>
      <c r="G332" s="166"/>
      <c r="H332" s="166"/>
      <c r="I332" s="166"/>
      <c r="J332" s="166"/>
    </row>
    <row r="333" spans="1:10">
      <c r="A333" s="166"/>
      <c r="B333" s="166"/>
      <c r="C333" s="166"/>
      <c r="D333" s="225"/>
      <c r="E333" s="213"/>
      <c r="F333" s="211"/>
      <c r="G333" s="166"/>
      <c r="H333" s="166"/>
      <c r="I333" s="166"/>
      <c r="J333" s="166"/>
    </row>
    <row r="334" spans="1:10">
      <c r="A334" s="166"/>
      <c r="B334" s="166"/>
      <c r="C334" s="166"/>
      <c r="D334" s="225"/>
      <c r="E334" s="213"/>
      <c r="F334" s="211"/>
      <c r="G334" s="166"/>
      <c r="H334" s="166"/>
      <c r="I334" s="166"/>
      <c r="J334" s="166"/>
    </row>
    <row r="335" spans="1:10">
      <c r="A335" s="166"/>
      <c r="B335" s="166"/>
      <c r="C335" s="166"/>
      <c r="D335" s="225"/>
      <c r="E335" s="213"/>
      <c r="F335" s="211"/>
      <c r="G335" s="166"/>
      <c r="H335" s="166"/>
      <c r="I335" s="166"/>
      <c r="J335" s="166"/>
    </row>
    <row r="336" spans="1:10">
      <c r="A336" s="166"/>
      <c r="B336" s="166"/>
      <c r="C336" s="166"/>
      <c r="D336" s="225"/>
      <c r="E336" s="213"/>
      <c r="F336" s="211"/>
      <c r="G336" s="166"/>
      <c r="H336" s="166"/>
      <c r="I336" s="166"/>
      <c r="J336" s="166"/>
    </row>
    <row r="337" spans="1:10">
      <c r="A337" s="166"/>
      <c r="B337" s="166"/>
      <c r="C337" s="166"/>
      <c r="D337" s="225"/>
      <c r="E337" s="213"/>
      <c r="F337" s="211"/>
      <c r="G337" s="166"/>
      <c r="H337" s="166"/>
      <c r="I337" s="166"/>
      <c r="J337" s="166"/>
    </row>
    <row r="338" spans="1:10">
      <c r="A338" s="166"/>
      <c r="B338" s="166"/>
      <c r="C338" s="166"/>
      <c r="D338" s="225"/>
      <c r="E338" s="213"/>
      <c r="F338" s="211"/>
      <c r="G338" s="166"/>
      <c r="H338" s="166"/>
      <c r="I338" s="166"/>
      <c r="J338" s="166"/>
    </row>
    <row r="339" spans="1:10">
      <c r="A339" s="166"/>
      <c r="B339" s="166"/>
      <c r="C339" s="166"/>
      <c r="D339" s="225"/>
      <c r="E339" s="213"/>
      <c r="F339" s="211"/>
      <c r="G339" s="166"/>
      <c r="H339" s="166"/>
      <c r="I339" s="166"/>
      <c r="J339" s="166"/>
    </row>
    <row r="340" spans="1:10">
      <c r="A340" s="166"/>
      <c r="B340" s="166"/>
      <c r="C340" s="166"/>
      <c r="D340" s="225"/>
      <c r="E340" s="213"/>
      <c r="F340" s="211"/>
      <c r="G340" s="166"/>
      <c r="H340" s="166"/>
      <c r="I340" s="166"/>
      <c r="J340" s="166"/>
    </row>
    <row r="341" spans="1:10">
      <c r="A341" s="166"/>
      <c r="B341" s="166"/>
      <c r="C341" s="166"/>
      <c r="D341" s="225"/>
      <c r="E341" s="213"/>
      <c r="F341" s="211"/>
      <c r="G341" s="166"/>
      <c r="H341" s="166"/>
      <c r="I341" s="166"/>
      <c r="J341" s="166"/>
    </row>
    <row r="342" spans="1:10">
      <c r="A342" s="166"/>
      <c r="B342" s="166"/>
      <c r="C342" s="166"/>
      <c r="D342" s="225"/>
      <c r="E342" s="213"/>
      <c r="F342" s="211"/>
      <c r="G342" s="166"/>
      <c r="H342" s="166"/>
      <c r="I342" s="166"/>
      <c r="J342" s="166"/>
    </row>
    <row r="343" spans="1:10">
      <c r="A343" s="166"/>
      <c r="B343" s="166"/>
      <c r="C343" s="166"/>
      <c r="D343" s="225"/>
      <c r="E343" s="213"/>
      <c r="F343" s="211"/>
      <c r="G343" s="166"/>
      <c r="H343" s="166"/>
      <c r="I343" s="166"/>
      <c r="J343" s="166"/>
    </row>
    <row r="344" spans="1:10">
      <c r="A344" s="166"/>
      <c r="B344" s="166"/>
      <c r="C344" s="166"/>
      <c r="D344" s="225"/>
      <c r="E344" s="213"/>
      <c r="F344" s="211"/>
      <c r="G344" s="166"/>
      <c r="H344" s="166"/>
      <c r="I344" s="166"/>
      <c r="J344" s="166"/>
    </row>
    <row r="345" spans="1:10">
      <c r="A345" s="166"/>
      <c r="B345" s="166"/>
      <c r="C345" s="166"/>
      <c r="D345" s="225"/>
      <c r="E345" s="213"/>
      <c r="F345" s="211"/>
      <c r="G345" s="166"/>
      <c r="H345" s="166"/>
      <c r="I345" s="166"/>
      <c r="J345" s="166"/>
    </row>
    <row r="346" spans="1:10">
      <c r="A346" s="166"/>
      <c r="B346" s="166"/>
      <c r="C346" s="166"/>
      <c r="D346" s="225"/>
      <c r="E346" s="213"/>
      <c r="F346" s="211"/>
      <c r="G346" s="166"/>
      <c r="H346" s="166"/>
      <c r="I346" s="166"/>
      <c r="J346" s="166"/>
    </row>
    <row r="347" spans="1:10">
      <c r="A347" s="166"/>
      <c r="B347" s="166"/>
      <c r="C347" s="166"/>
      <c r="D347" s="225"/>
      <c r="E347" s="213"/>
      <c r="F347" s="211"/>
      <c r="G347" s="166"/>
      <c r="H347" s="166"/>
      <c r="I347" s="166"/>
      <c r="J347" s="166"/>
    </row>
    <row r="348" spans="1:10">
      <c r="A348" s="166"/>
      <c r="B348" s="166"/>
      <c r="C348" s="166"/>
      <c r="D348" s="225"/>
      <c r="E348" s="213"/>
      <c r="F348" s="211"/>
      <c r="G348" s="166"/>
      <c r="H348" s="166"/>
      <c r="I348" s="166"/>
      <c r="J348" s="166"/>
    </row>
    <row r="349" spans="1:10">
      <c r="A349" s="166"/>
      <c r="B349" s="166"/>
      <c r="C349" s="166"/>
      <c r="D349" s="225"/>
      <c r="E349" s="213"/>
      <c r="F349" s="211"/>
      <c r="G349" s="166"/>
      <c r="H349" s="166"/>
      <c r="I349" s="166"/>
      <c r="J349" s="166"/>
    </row>
    <row r="350" spans="1:10">
      <c r="A350" s="166"/>
      <c r="B350" s="166"/>
      <c r="C350" s="166"/>
      <c r="D350" s="225"/>
      <c r="E350" s="213"/>
      <c r="F350" s="211"/>
      <c r="G350" s="166"/>
      <c r="H350" s="166"/>
      <c r="I350" s="166"/>
      <c r="J350" s="166"/>
    </row>
    <row r="351" spans="1:10">
      <c r="A351" s="166"/>
      <c r="B351" s="166"/>
      <c r="C351" s="166"/>
      <c r="D351" s="225"/>
      <c r="E351" s="213"/>
      <c r="F351" s="211"/>
      <c r="G351" s="166"/>
      <c r="H351" s="166"/>
      <c r="I351" s="166"/>
      <c r="J351" s="166"/>
    </row>
    <row r="352" spans="1:10">
      <c r="A352" s="166"/>
      <c r="B352" s="166"/>
      <c r="C352" s="166"/>
      <c r="D352" s="225"/>
      <c r="E352" s="213"/>
      <c r="F352" s="211"/>
      <c r="G352" s="166"/>
      <c r="H352" s="166"/>
      <c r="I352" s="166"/>
      <c r="J352" s="166"/>
    </row>
    <row r="353" spans="1:10">
      <c r="A353" s="166"/>
      <c r="B353" s="166"/>
      <c r="C353" s="166"/>
      <c r="D353" s="225"/>
      <c r="E353" s="213"/>
      <c r="F353" s="211"/>
      <c r="G353" s="166"/>
      <c r="H353" s="166"/>
      <c r="I353" s="166"/>
      <c r="J353" s="166"/>
    </row>
    <row r="354" spans="1:10">
      <c r="A354" s="166"/>
      <c r="B354" s="166"/>
      <c r="C354" s="166"/>
      <c r="D354" s="225"/>
      <c r="E354" s="213"/>
      <c r="F354" s="211"/>
      <c r="G354" s="166"/>
      <c r="H354" s="166"/>
      <c r="I354" s="166"/>
      <c r="J354" s="166"/>
    </row>
    <row r="355" spans="1:10">
      <c r="A355" s="166"/>
      <c r="B355" s="166"/>
      <c r="C355" s="166"/>
      <c r="D355" s="225"/>
      <c r="E355" s="213"/>
      <c r="F355" s="211"/>
      <c r="G355" s="166"/>
      <c r="H355" s="166"/>
      <c r="I355" s="166"/>
      <c r="J355" s="166"/>
    </row>
    <row r="356" spans="1:10">
      <c r="D356" s="219"/>
      <c r="E356" s="213"/>
    </row>
    <row r="357" spans="1:10">
      <c r="D357" s="219"/>
      <c r="E357" s="213"/>
    </row>
    <row r="358" spans="1:10">
      <c r="D358" s="219"/>
      <c r="E358" s="213"/>
    </row>
    <row r="359" spans="1:10">
      <c r="D359" s="219"/>
      <c r="E359" s="213"/>
    </row>
  </sheetData>
  <sheetProtection algorithmName="SHA-512" hashValue="+2yHx/ZXMw4aevjOnpmCf4BOPmrTsmJtJBMNZ5N2DF86iZl/Keof+zrBS9K/IcS4uGpdDtRZFqniOMB7Lo4lOg==" saltValue="rXhjszOWGAb0a8Ja4fN1+g==" spinCount="100000" sheet="1" objects="1" scenarios="1"/>
  <mergeCells count="5">
    <mergeCell ref="B63:F63"/>
    <mergeCell ref="B14:F14"/>
    <mergeCell ref="B38:F38"/>
    <mergeCell ref="B40:F40"/>
    <mergeCell ref="B48:F4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D17"/>
  <sheetViews>
    <sheetView workbookViewId="0">
      <selection activeCell="I16" sqref="I16"/>
    </sheetView>
  </sheetViews>
  <sheetFormatPr defaultRowHeight="13.2"/>
  <cols>
    <col min="1" max="1" width="39.88671875" bestFit="1" customWidth="1"/>
    <col min="2" max="2" width="13.6640625" customWidth="1"/>
    <col min="3" max="3" width="2.88671875" customWidth="1"/>
  </cols>
  <sheetData>
    <row r="1" spans="1:4" ht="14.4">
      <c r="A1" s="172" t="str">
        <f>'Invulblad normen'!A1</f>
        <v>Slachtofferhulp Nederland</v>
      </c>
    </row>
    <row r="2" spans="1:4" ht="14.4">
      <c r="A2" s="172" t="str">
        <f>'Invulblad normen'!A2</f>
        <v xml:space="preserve">Aanbesteding schoonmaak </v>
      </c>
    </row>
    <row r="3" spans="1:4" ht="14.4">
      <c r="A3" s="172" t="s">
        <v>218</v>
      </c>
    </row>
    <row r="4" spans="1:4" ht="14.4">
      <c r="A4" s="249">
        <v>44728</v>
      </c>
    </row>
    <row r="5" spans="1:4" ht="14.4">
      <c r="A5" s="237"/>
    </row>
    <row r="7" spans="1:4">
      <c r="A7" s="218" t="s">
        <v>428</v>
      </c>
    </row>
    <row r="8" spans="1:4" ht="14.4">
      <c r="A8" s="172" t="s">
        <v>235</v>
      </c>
      <c r="B8" s="250">
        <f>Ruimtestaat!K435*'Invulblad normen'!C30</f>
        <v>0</v>
      </c>
    </row>
    <row r="9" spans="1:4" ht="14.4">
      <c r="A9" s="172" t="s">
        <v>422</v>
      </c>
      <c r="B9" s="251">
        <f>(Glasoppervlakte!D131*'Invulblad normen'!C35)*2</f>
        <v>0</v>
      </c>
    </row>
    <row r="10" spans="1:4" ht="14.4">
      <c r="A10" s="172" t="s">
        <v>421</v>
      </c>
      <c r="B10" s="251">
        <f>'Invulblad normen'!C33*9000</f>
        <v>0</v>
      </c>
      <c r="D10" t="s">
        <v>419</v>
      </c>
    </row>
    <row r="11" spans="1:4" ht="14.4">
      <c r="A11" s="172" t="s">
        <v>423</v>
      </c>
      <c r="B11" s="251">
        <f>'Invulblad normen'!C34*1500</f>
        <v>0</v>
      </c>
      <c r="C11" t="s">
        <v>220</v>
      </c>
      <c r="D11" s="259" t="s">
        <v>425</v>
      </c>
    </row>
    <row r="12" spans="1:4" ht="14.4">
      <c r="A12" s="172" t="s">
        <v>504</v>
      </c>
      <c r="B12" s="251">
        <f>'Invulblad normen'!C36*Raambekleding!F66</f>
        <v>0</v>
      </c>
      <c r="D12" s="259"/>
    </row>
    <row r="13" spans="1:4" ht="15" thickBot="1">
      <c r="A13" s="172" t="s">
        <v>508</v>
      </c>
      <c r="B13" s="292">
        <f>'Invulblad normen'!D45</f>
        <v>0</v>
      </c>
    </row>
    <row r="14" spans="1:4" ht="14.4">
      <c r="A14" s="262" t="s">
        <v>219</v>
      </c>
      <c r="B14" s="263">
        <f>SUM(B8:B13)</f>
        <v>0</v>
      </c>
      <c r="D14" s="196"/>
    </row>
    <row r="17" spans="1:2">
      <c r="A17" s="218"/>
      <c r="B17" s="261"/>
    </row>
  </sheetData>
  <sheetProtection algorithmName="SHA-512" hashValue="ArKCw70X/Fuh4dphYQQpBHaWHDn1HwTXymxCDO3H+JRpCyTCJ8GQjT4TGARcMgyUbNMLiXpAp6sho2DNp3C/Yw==" saltValue="aN+Bz7CFzaKP/xMAA2NS4g==" spinCount="100000" sheet="1" objects="1" scenarios="1"/>
  <pageMargins left="0.7" right="0.7" top="0.75" bottom="0.75" header="0.3" footer="0.3"/>
  <pageSetup paperSize="9"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Props1.xml><?xml version="1.0" encoding="utf-8"?>
<ds:datastoreItem xmlns:ds="http://schemas.openxmlformats.org/officeDocument/2006/customXml" ds:itemID="{045079C8-E6C5-49CF-93C3-44059B9109E6}">
  <ds:schemaRefs>
    <ds:schemaRef ds:uri="http://schemas.microsoft.com/office/2006/metadata/longProperties"/>
  </ds:schemaRefs>
</ds:datastoreItem>
</file>

<file path=customXml/itemProps2.xml><?xml version="1.0" encoding="utf-8"?>
<ds:datastoreItem xmlns:ds="http://schemas.openxmlformats.org/officeDocument/2006/customXml" ds:itemID="{69E0F6A8-CEFF-457F-9D1C-EE931C925ACD}">
  <ds:schemaRefs>
    <ds:schemaRef ds:uri="http://schemas.microsoft.com/sharepoint/v3/contenttype/forms"/>
  </ds:schemaRefs>
</ds:datastoreItem>
</file>

<file path=customXml/itemProps3.xml><?xml version="1.0" encoding="utf-8"?>
<ds:datastoreItem xmlns:ds="http://schemas.openxmlformats.org/officeDocument/2006/customXml" ds:itemID="{31F0419E-7487-4B70-8053-F81EC60E39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DD1CCEE-82BC-40F4-869E-D96F7A3E45FE}">
  <ds:schemaRefs>
    <ds:schemaRef ds:uri="http://schemas.microsoft.com/office/2006/metadata/properties"/>
    <ds:schemaRef ds:uri="http://schemas.microsoft.com/office/infopath/2007/PartnerControls"/>
    <ds:schemaRef ds:uri="e119f780-fb82-45e2-9f8e-81a7b540ed3a"/>
    <ds:schemaRef ds:uri="718f682f-1aee-4659-8d2c-29e8773f526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2</vt:i4>
      </vt:variant>
    </vt:vector>
  </HeadingPairs>
  <TitlesOfParts>
    <vt:vector size="11" baseType="lpstr">
      <vt:lpstr>1.GC_SLA_Standard Services</vt:lpstr>
      <vt:lpstr>Invulblad normen</vt:lpstr>
      <vt:lpstr>Ruimtestaat</vt:lpstr>
      <vt:lpstr>Glasoppervlakte</vt:lpstr>
      <vt:lpstr>Uitvoering Werkprogramma</vt:lpstr>
      <vt:lpstr>Werkprogramma</vt:lpstr>
      <vt:lpstr>Specificaties sanitaire artikel</vt:lpstr>
      <vt:lpstr>Raambekleding</vt:lpstr>
      <vt:lpstr>Calculatieresultaat</vt:lpstr>
      <vt:lpstr>'1.GC_SLA_Standard Services'!Afdrukbereik</vt:lpstr>
      <vt:lpstr>'1.GC_SLA_Standard Services'!Afdruktitels</vt:lpstr>
    </vt:vector>
  </TitlesOfParts>
  <Company>GME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nzg05z</dc:creator>
  <cp:lastModifiedBy>Nina Roegies | InkoopMeesters</cp:lastModifiedBy>
  <cp:lastPrinted>2019-06-24T07:08:10Z</cp:lastPrinted>
  <dcterms:created xsi:type="dcterms:W3CDTF">2004-03-02T11:27:55Z</dcterms:created>
  <dcterms:modified xsi:type="dcterms:W3CDTF">2022-06-15T12:39:26Z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2136600.00000000</vt:lpwstr>
  </property>
  <property fmtid="{D5CDD505-2E9C-101B-9397-08002B2CF9AE}" pid="3" name="ContentTypeId">
    <vt:lpwstr>0x010100D4898FC68366C74990C1AF27F56A4933</vt:lpwstr>
  </property>
  <property fmtid="{D5CDD505-2E9C-101B-9397-08002B2CF9AE}" pid="4" name="MediaServiceImageTags">
    <vt:lpwstr/>
  </property>
</Properties>
</file>