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fsbutrecht.sharepoint.com/sites/Projecten/Projecten Vertrouwelijk/Aanbesteding ScreenIT/Project ScreenIT/400 Aanbestedingsstukken/Publicatie/"/>
    </mc:Choice>
  </mc:AlternateContent>
  <xr:revisionPtr revIDLastSave="877" documentId="11_F25DC773A252ABDACC104867B1DC6A865ADE58F5" xr6:coauthVersionLast="47" xr6:coauthVersionMax="47" xr10:uidLastSave="{BE701AA6-BEE3-4EA3-B99F-8879D54E9E99}"/>
  <bookViews>
    <workbookView xWindow="-108" yWindow="-108" windowWidth="23256" windowHeight="12720" activeTab="2" xr2:uid="{00000000-000D-0000-FFFF-FFFF00000000}"/>
  </bookViews>
  <sheets>
    <sheet name="Voorblad" sheetId="2" r:id="rId1"/>
    <sheet name="DevOps team" sheetId="4" r:id="rId2"/>
    <sheet name="Inschrijfprij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0" i="1" l="1"/>
  <c r="F40" i="1"/>
  <c r="F20" i="4"/>
  <c r="F19" i="4"/>
  <c r="F18" i="4"/>
  <c r="F17" i="4"/>
  <c r="F16" i="4"/>
  <c r="F15" i="4"/>
  <c r="F14" i="4"/>
  <c r="F13" i="4"/>
  <c r="F12" i="4"/>
  <c r="F11" i="4"/>
  <c r="F10" i="4"/>
  <c r="D22" i="4" l="1"/>
  <c r="E12" i="1"/>
  <c r="F23" i="4" l="1"/>
  <c r="E23" i="1" l="1"/>
  <c r="E25" i="1" s="1"/>
  <c r="E40" i="1" s="1"/>
</calcChain>
</file>

<file path=xl/sharedStrings.xml><?xml version="1.0" encoding="utf-8"?>
<sst xmlns="http://schemas.openxmlformats.org/spreadsheetml/2006/main" count="118" uniqueCount="98">
  <si>
    <r>
      <t xml:space="preserve">Prijzenblad
</t>
    </r>
    <r>
      <rPr>
        <sz val="12"/>
        <color theme="1"/>
        <rFont val="Calibri"/>
        <family val="2"/>
        <scheme val="minor"/>
      </rPr>
      <t>Aanbesteding ScreenIT</t>
    </r>
  </si>
  <si>
    <t xml:space="preserve">Organisatie: </t>
  </si>
  <si>
    <t>Bevolkingsonderzoek Nederland</t>
  </si>
  <si>
    <t xml:space="preserve">Project: </t>
  </si>
  <si>
    <t>Aanbesteding ScreenIT</t>
  </si>
  <si>
    <t>Versie:</t>
  </si>
  <si>
    <t xml:space="preserve">Datum: </t>
  </si>
  <si>
    <t>Algemene bepalingen:</t>
  </si>
  <si>
    <t xml:space="preserve">De lichtblauwe velden dienen ingevuld te worden door Inschrijver. </t>
  </si>
  <si>
    <t>Kosten voor onderhoud+doorontwikkeling</t>
  </si>
  <si>
    <t>U zorgt dat u de capaciteit en omvang van dit team tijdens de contractperiode beschikbaar heeft en houdt voor Opdrachtgever. Ieder half jaar wordt in gezamenlijkheid met Opdrachtgever vastgesteld of dit team wordt uitgebreid of ingekrompen als gevolg van de ontwikkelingen voor het komende half jaar.</t>
  </si>
  <si>
    <t xml:space="preserve">U dient van alle door u voorgestelde teamleden het CV in te dienen (zie KC-5 in het Beschrijvend Document). Dat kunnen er meer dan 14 zijn. </t>
  </si>
  <si>
    <t xml:space="preserve">Dit team gaat ook het werk uitvoeren. Wisselingen alleen na overleg. </t>
  </si>
  <si>
    <t>Rol</t>
  </si>
  <si>
    <t>Niveau</t>
  </si>
  <si>
    <t xml:space="preserve">fte </t>
  </si>
  <si>
    <t>Kosten per jaar</t>
  </si>
  <si>
    <t>DevOps engineer</t>
  </si>
  <si>
    <t>junior</t>
  </si>
  <si>
    <t>medior</t>
  </si>
  <si>
    <t>DevOps engineer / tech lead</t>
  </si>
  <si>
    <t>senior</t>
  </si>
  <si>
    <t>Technical Infra Engineer</t>
  </si>
  <si>
    <t>Team lead</t>
  </si>
  <si>
    <t>Scrum Master</t>
  </si>
  <si>
    <t>Information Analyst</t>
  </si>
  <si>
    <t>Compliance Officer</t>
  </si>
  <si>
    <t>Information Security Officer</t>
  </si>
  <si>
    <t>Functional tester</t>
  </si>
  <si>
    <t>Totale jaarlijkse kosten DevOps team</t>
  </si>
  <si>
    <t>Eenmalige, initiële kosten voor de transitie</t>
  </si>
  <si>
    <t xml:space="preserve">No. </t>
  </si>
  <si>
    <t>Prijs</t>
  </si>
  <si>
    <t>Minimum</t>
  </si>
  <si>
    <t>Maximum</t>
  </si>
  <si>
    <t>Toelichting door Inschrijver</t>
  </si>
  <si>
    <t xml:space="preserve">U dient in het Transitieplan de opgegeven kosten te onderbouwen. Deze kosten moeten in reële verhouding staan tot de te verrichten activiteiten. 
Betaling van de transitiekosten gebeurt na acceptatie van de werkende oplossing. 
De transitie mag maximaal 9 maanden duren, of zoveel korter als u hebt toegezegd in uw Inschrijving. In die tijd moet de oplossing werkend opgeleverd worden. 
Alle kosten om tot de werkende oplossing te komen dienen inbegrepen te zijn. Dat omvat tenminste de hierna aangegeven elementen: </t>
  </si>
  <si>
    <t>Kennisopbouw (absorberen van de documentatie van het systeem) en opleiding van uw organisatie</t>
  </si>
  <si>
    <t>A1</t>
  </si>
  <si>
    <t xml:space="preserve">Inrichten infrastructuur </t>
  </si>
  <si>
    <t>A2</t>
  </si>
  <si>
    <t>Bouw van vervangende software (b.v. ter vervanging van propriëtaire modules, of bouw van koppelingen)</t>
  </si>
  <si>
    <t>A3</t>
  </si>
  <si>
    <t>&lt;specificeer welke componenten het betreft&gt;</t>
  </si>
  <si>
    <t>Eventuele aanschaf softwarelicenties van derden</t>
  </si>
  <si>
    <t>A4</t>
  </si>
  <si>
    <t>&lt;specificeer welke softwarecomponenten het betreft&gt;</t>
  </si>
  <si>
    <t xml:space="preserve">Migratie: Installeren software, testen, migratie van de data </t>
  </si>
  <si>
    <t>A5</t>
  </si>
  <si>
    <t xml:space="preserve">&lt; desgewenst kunt u hier regels toevoegen &gt; </t>
  </si>
  <si>
    <t>Totale kosten transitie</t>
  </si>
  <si>
    <t>A</t>
  </si>
  <si>
    <t>Terugkerende kosten</t>
  </si>
  <si>
    <t>Prijs per jaar</t>
  </si>
  <si>
    <t xml:space="preserve">De terugkerende kosten dient u op te geven op jaarbasis. Voor de facturatie echter zullen Partijen een hogere frequentie afspreken: Uitgangspunt voor onderhoud+ doorontwikkeling is facturatie per sprint, of per een geheel aantal sprints; en voor de overige posten: facturatie per maand. </t>
  </si>
  <si>
    <t xml:space="preserve">De terugkerende kosten worden vergoed vanaf het moment van acceptatie. Dus tijdens de transitiefase brengt u nog geen terugkerende kosten in rekening. </t>
  </si>
  <si>
    <t>Hosting en connectiviteit</t>
  </si>
  <si>
    <t>B1</t>
  </si>
  <si>
    <t>VPN kosten</t>
  </si>
  <si>
    <t>B2</t>
  </si>
  <si>
    <t>&lt;specificeer welke het betreft&gt;</t>
  </si>
  <si>
    <t>B3</t>
  </si>
  <si>
    <t>Licentiekosten softwarecomponenten van opdrachtnemer zelf</t>
  </si>
  <si>
    <t>B4</t>
  </si>
  <si>
    <t>Service management (incl. helpdesk en afhandeling van calls)</t>
  </si>
  <si>
    <t>B5</t>
  </si>
  <si>
    <t>B6</t>
  </si>
  <si>
    <t>Totaal terugkerende kosten</t>
  </si>
  <si>
    <t>B</t>
  </si>
  <si>
    <t xml:space="preserve">Opties </t>
  </si>
  <si>
    <t>Opdrachtgever overweegt om een extra omgeving (genaamd de Simulatieomgeving) in te laten richten. Deze behoefte  staat beschreven in het document 'Beschrijving ScreenIT'. U wordt verzocht om hiervoor de kosten op te geven op de volgende regels:</t>
  </si>
  <si>
    <t>Extra Simulatieomgeving, eenmalige kosten voor inrichting</t>
  </si>
  <si>
    <t>C1</t>
  </si>
  <si>
    <t>Extra Simulatieomgeving, prijs per jaar</t>
  </si>
  <si>
    <t>C2</t>
  </si>
  <si>
    <t>De toekomst van het XDS/XCA portaal is nog niet zeker. Daarom wordt u verzocht om de kosten apart te specificeren:</t>
  </si>
  <si>
    <t xml:space="preserve">Infrastructuur voor XDS/XCA portaal, prijs per jaar </t>
  </si>
  <si>
    <t>C3</t>
  </si>
  <si>
    <t xml:space="preserve">Licentiekosten voor XDS/XCA portaal, prijs per jaar </t>
  </si>
  <si>
    <t>C4</t>
  </si>
  <si>
    <t>Totaal</t>
  </si>
  <si>
    <t>Totale Kosten Inschrijving = A + C1 + looptijd * (B + C2 + C3 + C4):</t>
  </si>
  <si>
    <t>Uurtarief</t>
  </si>
  <si>
    <t xml:space="preserve">Dit prijzenblad gaat uit van 1656 inzetbare uren per fte per jaar, om vergelijkbare offertes te verkrijgen. </t>
  </si>
  <si>
    <t>In de lucht brengen koppelingen met ketenpartners</t>
  </si>
  <si>
    <t>A6</t>
  </si>
  <si>
    <t>...</t>
  </si>
  <si>
    <t>Licentiekosten Sphereon scansoftware</t>
  </si>
  <si>
    <t>Licentiekosten softwarecomponenten van derden (anders dan de scansoftware en de licenties voor XDS van Enovation)</t>
  </si>
  <si>
    <t>B7</t>
  </si>
  <si>
    <r>
      <t>DevOps team (Onderhoud en Doorontwikkeling) [</t>
    </r>
    <r>
      <rPr>
        <b/>
        <sz val="11"/>
        <color theme="1"/>
        <rFont val="Calibri"/>
        <family val="2"/>
        <scheme val="minor"/>
      </rPr>
      <t>bedrag wordt overgenomen van vorige tabblad</t>
    </r>
    <r>
      <rPr>
        <sz val="11"/>
        <color theme="1"/>
        <rFont val="Calibri"/>
        <family val="2"/>
        <scheme val="minor"/>
      </rPr>
      <t>]</t>
    </r>
  </si>
  <si>
    <t>N.v.t.</t>
  </si>
  <si>
    <t xml:space="preserve">Op het tabblad 'Inschrijfprijs' is voor bepaalde bedragen in kolom E aangegeven binnen welke grenzen dat bedrag moet liggen. Dit is aangegeven in kolom F en G. U dient, op straffe van uitsluiting, te zorgen dat uw prijsopgave voldoet aan ieder van deze grenzen. </t>
  </si>
  <si>
    <t>Alle tarieven zijn exclusief BTW.</t>
  </si>
  <si>
    <t xml:space="preserve">Voor onderhoud+doorontwikkeling dient u een compleet team aan te bieden van in totaal 14 fte. Als uitgangspunt geldt de onderstaande samenstelling. Als u een afwijkende samenstelling voorstelt, dan wijzigt u dat in kolom D en verklaart u in uw uitwerking bij KC-5 (Team) waarom u die keuze maakt. Ook dient u daar te onderbouwen dat deze samenstelling minstens even effectief is. Het totaal aantal fte in uw aanbod dient wel 14 te zijn. Als u bovendien van mening bent dat tijdens de contractuitvoering beter met een hoger of lager aantal fte gewerkt kan gaan worden, dan kunt u dat aangeven in uw uitwerking op KC-5 en uitleggen waarom. Dat voorstel zal kwalitatief beoordeeld worden, als onderdeel van de beoordeling van uw uitwerking voor KC-5. Bij contractering zullen partijen overeenkomen of dit voorstel gevolgd wordt en in welke mate. De kosten van het team zullen in dat geval in het contract evenredig aangepast worden. </t>
  </si>
  <si>
    <t xml:space="preserve">Dit team voert alle onderhoud- en doorontwikkelingactiviteiten uit. De kosten voor het generieke deel van het Servicemanagement specificeert u op een eigen regel op het volgende tabblad. </t>
  </si>
  <si>
    <t>Controle van het aantal fte</t>
  </si>
  <si>
    <t xml:space="preserve">Als weegfactor wordt 14 jaar gehanteerd: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</si>
</sst>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8"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0"/>
      <name val="Arial"/>
      <family val="2"/>
    </font>
    <font>
      <sz val="8"/>
      <color indexed="8"/>
      <name val="Calibri"/>
      <family val="2"/>
    </font>
    <font>
      <sz val="11"/>
      <name val="Calibri"/>
      <family val="2"/>
      <scheme val="minor"/>
    </font>
  </fonts>
  <fills count="5">
    <fill>
      <patternFill patternType="none"/>
    </fill>
    <fill>
      <patternFill patternType="gray125"/>
    </fill>
    <fill>
      <patternFill patternType="solid">
        <fgColor rgb="FF739DD2"/>
        <bgColor indexed="64"/>
      </patternFill>
    </fill>
    <fill>
      <patternFill patternType="solid">
        <fgColor theme="8" tint="0.79998168889431442"/>
        <bgColor indexed="64"/>
      </patternFill>
    </fill>
    <fill>
      <patternFill patternType="solid">
        <fgColor theme="9"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5" fillId="0" borderId="0" applyFont="0" applyFill="0" applyBorder="0" applyAlignment="0" applyProtection="0"/>
    <xf numFmtId="0" fontId="6" fillId="0" borderId="0"/>
  </cellStyleXfs>
  <cellXfs count="42">
    <xf numFmtId="0" fontId="0" fillId="0" borderId="0" xfId="0"/>
    <xf numFmtId="0" fontId="0" fillId="0" borderId="0" xfId="0" applyAlignment="1">
      <alignment vertical="top"/>
    </xf>
    <xf numFmtId="0" fontId="1" fillId="2" borderId="0" xfId="0" applyFont="1" applyFill="1" applyAlignment="1" applyProtection="1">
      <alignment vertical="top"/>
      <protection locked="0"/>
    </xf>
    <xf numFmtId="164" fontId="1" fillId="2" borderId="0" xfId="0" applyNumberFormat="1" applyFont="1" applyFill="1" applyAlignment="1" applyProtection="1">
      <alignment vertical="top"/>
      <protection locked="0"/>
    </xf>
    <xf numFmtId="164" fontId="0" fillId="0" borderId="0" xfId="0" applyNumberFormat="1" applyAlignment="1">
      <alignment vertical="top"/>
    </xf>
    <xf numFmtId="164" fontId="0" fillId="3" borderId="0" xfId="0" applyNumberFormat="1" applyFill="1" applyAlignment="1">
      <alignment vertical="top"/>
    </xf>
    <xf numFmtId="164" fontId="0" fillId="0" borderId="0" xfId="0" applyNumberFormat="1"/>
    <xf numFmtId="0" fontId="0" fillId="3" borderId="0" xfId="0" applyFill="1" applyAlignment="1">
      <alignment vertical="top"/>
    </xf>
    <xf numFmtId="165" fontId="0" fillId="3" borderId="0" xfId="0" applyNumberFormat="1" applyFill="1" applyAlignment="1">
      <alignment vertical="top"/>
    </xf>
    <xf numFmtId="165" fontId="0" fillId="0" borderId="0" xfId="0" applyNumberFormat="1" applyAlignment="1">
      <alignment vertical="top"/>
    </xf>
    <xf numFmtId="0" fontId="1" fillId="2" borderId="0" xfId="0" applyFont="1" applyFill="1" applyAlignment="1" applyProtection="1">
      <alignment horizontal="center" vertical="top"/>
      <protection locked="0"/>
    </xf>
    <xf numFmtId="0" fontId="0" fillId="3" borderId="0" xfId="0" applyFill="1" applyAlignment="1">
      <alignment horizontal="center"/>
    </xf>
    <xf numFmtId="0" fontId="0" fillId="0" borderId="0" xfId="0" applyAlignment="1">
      <alignment horizontal="center"/>
    </xf>
    <xf numFmtId="0" fontId="0" fillId="0" borderId="0" xfId="0" applyAlignment="1">
      <alignment horizontal="center" vertical="top"/>
    </xf>
    <xf numFmtId="2" fontId="0" fillId="0" borderId="0" xfId="0" applyNumberFormat="1" applyAlignment="1">
      <alignment horizontal="center" vertical="top"/>
    </xf>
    <xf numFmtId="0" fontId="3" fillId="0" borderId="0" xfId="0" applyFont="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2" fillId="0" borderId="5" xfId="0" applyFont="1" applyBorder="1" applyAlignment="1">
      <alignment vertical="top"/>
    </xf>
    <xf numFmtId="0" fontId="0" fillId="0" borderId="6" xfId="0" applyBorder="1" applyAlignment="1">
      <alignment vertical="top"/>
    </xf>
    <xf numFmtId="14" fontId="0" fillId="0" borderId="0" xfId="0" applyNumberFormat="1" applyAlignment="1">
      <alignment vertical="top"/>
    </xf>
    <xf numFmtId="0" fontId="0" fillId="0" borderId="7" xfId="0" applyBorder="1" applyAlignment="1">
      <alignment vertical="top"/>
    </xf>
    <xf numFmtId="14" fontId="0" fillId="0" borderId="8" xfId="0" applyNumberFormat="1"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5" xfId="0" applyBorder="1" applyAlignment="1">
      <alignment vertical="top"/>
    </xf>
    <xf numFmtId="0" fontId="2" fillId="0" borderId="0" xfId="0" applyFont="1" applyAlignment="1">
      <alignment vertical="top"/>
    </xf>
    <xf numFmtId="0" fontId="2" fillId="0" borderId="0" xfId="0" applyFont="1" applyAlignment="1">
      <alignment horizontal="center" vertical="top"/>
    </xf>
    <xf numFmtId="164" fontId="2" fillId="4" borderId="0" xfId="0" applyNumberFormat="1" applyFont="1" applyFill="1" applyAlignment="1">
      <alignment vertical="top"/>
    </xf>
    <xf numFmtId="164" fontId="2" fillId="0" borderId="0" xfId="0" applyNumberFormat="1" applyFont="1" applyAlignment="1">
      <alignment vertical="top"/>
    </xf>
    <xf numFmtId="165" fontId="2" fillId="0" borderId="0" xfId="0" applyNumberFormat="1" applyFont="1" applyAlignment="1">
      <alignment vertical="top"/>
    </xf>
    <xf numFmtId="164" fontId="0" fillId="0" borderId="0" xfId="0" applyNumberFormat="1" applyFont="1" applyAlignment="1">
      <alignment horizontal="right" vertical="top"/>
    </xf>
    <xf numFmtId="0" fontId="3" fillId="0" borderId="1" xfId="0" applyFont="1"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2" fillId="0" borderId="0" xfId="0" applyFont="1"/>
    <xf numFmtId="0" fontId="2" fillId="4" borderId="0" xfId="0" applyFont="1" applyFill="1" applyAlignment="1">
      <alignment horizontal="center"/>
    </xf>
    <xf numFmtId="1" fontId="0" fillId="0" borderId="0" xfId="0" applyNumberFormat="1" applyAlignment="1">
      <alignment horizontal="center" vertical="top"/>
    </xf>
  </cellXfs>
  <cellStyles count="3">
    <cellStyle name="Excel Built-in Normal" xfId="2" xr:uid="{9C14189E-7E47-4D49-957F-C8BBEF7E1AC7}"/>
    <cellStyle name="Procent 3" xfId="1" xr:uid="{9F1B22E2-9ACB-46A2-9907-BE1CE3CB0CB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321652</xdr:colOff>
      <xdr:row>1</xdr:row>
      <xdr:rowOff>74002</xdr:rowOff>
    </xdr:from>
    <xdr:to>
      <xdr:col>6</xdr:col>
      <xdr:colOff>391194</xdr:colOff>
      <xdr:row>3</xdr:row>
      <xdr:rowOff>104502</xdr:rowOff>
    </xdr:to>
    <xdr:pic>
      <xdr:nvPicPr>
        <xdr:cNvPr id="2" name="Afbeelding 1" descr="Logo Bevolkingsonderzoek Nederland">
          <a:extLst>
            <a:ext uri="{FF2B5EF4-FFF2-40B4-BE49-F238E27FC236}">
              <a16:creationId xmlns:a16="http://schemas.microsoft.com/office/drawing/2014/main" id="{2BB72E4D-A05F-4F1D-AC47-9D9AD08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032" y="264502"/>
          <a:ext cx="1290647" cy="66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82DB8-83CF-44DE-A4B8-8CE1DAC30288}">
  <dimension ref="B1:I19"/>
  <sheetViews>
    <sheetView showGridLines="0" zoomScaleNormal="100" workbookViewId="0">
      <selection activeCell="B17" sqref="B17:H17"/>
    </sheetView>
  </sheetViews>
  <sheetFormatPr defaultColWidth="9.109375" defaultRowHeight="14.4" x14ac:dyDescent="0.3"/>
  <cols>
    <col min="1" max="1" width="9.109375" style="1"/>
    <col min="2" max="2" width="28.33203125" style="1" customWidth="1"/>
    <col min="3" max="3" width="12.109375" style="1" customWidth="1"/>
    <col min="4" max="16384" width="9.109375" style="1"/>
  </cols>
  <sheetData>
    <row r="1" spans="2:9" ht="15" thickBot="1" x14ac:dyDescent="0.35"/>
    <row r="2" spans="2:9" ht="18.600000000000001" customHeight="1" thickBot="1" x14ac:dyDescent="0.35">
      <c r="B2" s="33" t="s">
        <v>0</v>
      </c>
      <c r="C2" s="33"/>
      <c r="D2" s="33"/>
      <c r="E2" s="33"/>
      <c r="F2" s="33"/>
      <c r="G2" s="33"/>
      <c r="H2" s="33"/>
      <c r="I2" s="15"/>
    </row>
    <row r="3" spans="2:9" ht="31.95" customHeight="1" thickBot="1" x14ac:dyDescent="0.35">
      <c r="B3" s="33"/>
      <c r="C3" s="33"/>
      <c r="D3" s="33"/>
      <c r="E3" s="33"/>
      <c r="F3" s="33"/>
      <c r="G3" s="33"/>
      <c r="H3" s="33"/>
      <c r="I3" s="15"/>
    </row>
    <row r="4" spans="2:9" ht="14.4" customHeight="1" thickBot="1" x14ac:dyDescent="0.35">
      <c r="B4" s="33"/>
      <c r="C4" s="33"/>
      <c r="D4" s="33"/>
      <c r="E4" s="33"/>
      <c r="F4" s="33"/>
      <c r="G4" s="33"/>
      <c r="H4" s="33"/>
      <c r="I4" s="15"/>
    </row>
    <row r="5" spans="2:9" ht="15" thickBot="1" x14ac:dyDescent="0.35"/>
    <row r="6" spans="2:9" x14ac:dyDescent="0.3">
      <c r="B6" s="16"/>
      <c r="C6" s="17"/>
      <c r="D6" s="17"/>
      <c r="E6" s="17"/>
      <c r="F6" s="17"/>
      <c r="G6" s="17"/>
      <c r="H6" s="18"/>
    </row>
    <row r="7" spans="2:9" x14ac:dyDescent="0.3">
      <c r="B7" s="19" t="s">
        <v>1</v>
      </c>
      <c r="C7" s="1" t="s">
        <v>2</v>
      </c>
      <c r="H7" s="20"/>
    </row>
    <row r="8" spans="2:9" x14ac:dyDescent="0.3">
      <c r="B8" s="19" t="s">
        <v>3</v>
      </c>
      <c r="C8" s="1" t="s">
        <v>4</v>
      </c>
      <c r="H8" s="20"/>
    </row>
    <row r="9" spans="2:9" x14ac:dyDescent="0.3">
      <c r="B9" s="19" t="s">
        <v>5</v>
      </c>
      <c r="C9" s="1">
        <v>1</v>
      </c>
      <c r="H9" s="20"/>
    </row>
    <row r="10" spans="2:9" x14ac:dyDescent="0.3">
      <c r="B10" s="19" t="s">
        <v>6</v>
      </c>
      <c r="C10" s="21">
        <v>44704</v>
      </c>
      <c r="H10" s="20"/>
    </row>
    <row r="11" spans="2:9" ht="15" thickBot="1" x14ac:dyDescent="0.35">
      <c r="B11" s="22"/>
      <c r="C11" s="23"/>
      <c r="D11" s="24"/>
      <c r="E11" s="24"/>
      <c r="F11" s="24"/>
      <c r="G11" s="24"/>
      <c r="H11" s="25"/>
    </row>
    <row r="12" spans="2:9" ht="15" thickBot="1" x14ac:dyDescent="0.35"/>
    <row r="13" spans="2:9" x14ac:dyDescent="0.3">
      <c r="B13" s="16"/>
      <c r="C13" s="17"/>
      <c r="D13" s="17"/>
      <c r="E13" s="17"/>
      <c r="F13" s="17"/>
      <c r="G13" s="17"/>
      <c r="H13" s="18"/>
    </row>
    <row r="14" spans="2:9" x14ac:dyDescent="0.3">
      <c r="B14" s="19" t="s">
        <v>7</v>
      </c>
      <c r="H14" s="20"/>
    </row>
    <row r="15" spans="2:9" x14ac:dyDescent="0.3">
      <c r="B15" s="26" t="s">
        <v>93</v>
      </c>
      <c r="H15" s="20"/>
    </row>
    <row r="16" spans="2:9" x14ac:dyDescent="0.3">
      <c r="B16" s="26" t="s">
        <v>8</v>
      </c>
      <c r="H16" s="20"/>
    </row>
    <row r="17" spans="2:8" ht="52.8" customHeight="1" x14ac:dyDescent="0.3">
      <c r="B17" s="34" t="s">
        <v>92</v>
      </c>
      <c r="C17" s="35"/>
      <c r="D17" s="35"/>
      <c r="E17" s="35"/>
      <c r="F17" s="35"/>
      <c r="G17" s="35"/>
      <c r="H17" s="36"/>
    </row>
    <row r="18" spans="2:8" x14ac:dyDescent="0.3">
      <c r="B18" s="26"/>
      <c r="H18" s="20"/>
    </row>
    <row r="19" spans="2:8" ht="15" thickBot="1" x14ac:dyDescent="0.35">
      <c r="B19" s="22"/>
      <c r="C19" s="24"/>
      <c r="D19" s="24"/>
      <c r="E19" s="24"/>
      <c r="F19" s="24"/>
      <c r="G19" s="24"/>
      <c r="H19" s="25"/>
    </row>
  </sheetData>
  <mergeCells count="2">
    <mergeCell ref="B2:H4"/>
    <mergeCell ref="B17:H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45CC-5812-4B58-907C-6C6F86D53756}">
  <dimension ref="B2:F23"/>
  <sheetViews>
    <sheetView topLeftCell="A7" workbookViewId="0">
      <selection activeCell="B26" sqref="B26"/>
    </sheetView>
  </sheetViews>
  <sheetFormatPr defaultRowHeight="14.4" x14ac:dyDescent="0.3"/>
  <cols>
    <col min="1" max="1" width="3.33203125" customWidth="1"/>
    <col min="2" max="2" width="65.5546875" customWidth="1"/>
    <col min="3" max="6" width="19.6640625" customWidth="1"/>
  </cols>
  <sheetData>
    <row r="2" spans="2:6" s="1" customFormat="1" x14ac:dyDescent="0.3">
      <c r="B2" s="2" t="s">
        <v>9</v>
      </c>
      <c r="C2" s="2"/>
      <c r="D2" s="2"/>
      <c r="E2" s="3"/>
      <c r="F2" s="2"/>
    </row>
    <row r="3" spans="2:6" s="1" customFormat="1" ht="110.25" customHeight="1" x14ac:dyDescent="0.3">
      <c r="B3" s="37" t="s">
        <v>94</v>
      </c>
      <c r="C3" s="37"/>
      <c r="D3" s="37"/>
      <c r="E3" s="37"/>
      <c r="F3" s="37"/>
    </row>
    <row r="4" spans="2:6" s="1" customFormat="1" ht="37.5" customHeight="1" x14ac:dyDescent="0.3">
      <c r="B4" s="37" t="s">
        <v>95</v>
      </c>
      <c r="C4" s="37"/>
      <c r="D4" s="37"/>
      <c r="E4" s="37"/>
      <c r="F4" s="37"/>
    </row>
    <row r="5" spans="2:6" s="1" customFormat="1" ht="44.4" customHeight="1" x14ac:dyDescent="0.3">
      <c r="B5" s="38" t="s">
        <v>10</v>
      </c>
      <c r="C5" s="38"/>
      <c r="D5" s="38"/>
      <c r="E5" s="38"/>
      <c r="F5" s="38"/>
    </row>
    <row r="6" spans="2:6" s="1" customFormat="1" x14ac:dyDescent="0.3">
      <c r="B6" s="37" t="s">
        <v>11</v>
      </c>
      <c r="C6" s="37"/>
      <c r="D6" s="37"/>
      <c r="E6" s="37"/>
      <c r="F6" s="37"/>
    </row>
    <row r="7" spans="2:6" s="1" customFormat="1" x14ac:dyDescent="0.3">
      <c r="B7" s="37" t="s">
        <v>12</v>
      </c>
      <c r="C7" s="37"/>
      <c r="D7" s="37"/>
      <c r="E7" s="37"/>
      <c r="F7" s="37"/>
    </row>
    <row r="8" spans="2:6" s="1" customFormat="1" x14ac:dyDescent="0.3">
      <c r="B8" s="37" t="s">
        <v>83</v>
      </c>
      <c r="C8" s="37"/>
      <c r="D8" s="37"/>
      <c r="E8" s="37"/>
      <c r="F8" s="37"/>
    </row>
    <row r="9" spans="2:6" x14ac:dyDescent="0.3">
      <c r="B9" s="2" t="s">
        <v>13</v>
      </c>
      <c r="C9" s="2" t="s">
        <v>14</v>
      </c>
      <c r="D9" s="10" t="s">
        <v>15</v>
      </c>
      <c r="E9" s="2" t="s">
        <v>82</v>
      </c>
      <c r="F9" s="2" t="s">
        <v>16</v>
      </c>
    </row>
    <row r="10" spans="2:6" x14ac:dyDescent="0.3">
      <c r="B10" t="s">
        <v>17</v>
      </c>
      <c r="C10" t="s">
        <v>18</v>
      </c>
      <c r="D10" s="11">
        <v>2</v>
      </c>
      <c r="E10" s="5">
        <v>0</v>
      </c>
      <c r="F10" s="6">
        <f>D10*E10*1656</f>
        <v>0</v>
      </c>
    </row>
    <row r="11" spans="2:6" x14ac:dyDescent="0.3">
      <c r="B11" t="s">
        <v>17</v>
      </c>
      <c r="C11" t="s">
        <v>19</v>
      </c>
      <c r="D11" s="11">
        <v>3.5</v>
      </c>
      <c r="E11" s="5">
        <v>0</v>
      </c>
      <c r="F11" s="6">
        <f t="shared" ref="F11:F20" si="0">D11*E11*1656</f>
        <v>0</v>
      </c>
    </row>
    <row r="12" spans="2:6" x14ac:dyDescent="0.3">
      <c r="B12" t="s">
        <v>20</v>
      </c>
      <c r="C12" t="s">
        <v>21</v>
      </c>
      <c r="D12" s="11">
        <v>2.5</v>
      </c>
      <c r="E12" s="5">
        <v>0</v>
      </c>
      <c r="F12" s="6">
        <f t="shared" si="0"/>
        <v>0</v>
      </c>
    </row>
    <row r="13" spans="2:6" x14ac:dyDescent="0.3">
      <c r="B13" t="s">
        <v>22</v>
      </c>
      <c r="C13" t="s">
        <v>19</v>
      </c>
      <c r="D13" s="11">
        <v>0.4</v>
      </c>
      <c r="E13" s="5">
        <v>0</v>
      </c>
      <c r="F13" s="6">
        <f t="shared" si="0"/>
        <v>0</v>
      </c>
    </row>
    <row r="14" spans="2:6" x14ac:dyDescent="0.3">
      <c r="B14" t="s">
        <v>23</v>
      </c>
      <c r="C14" t="s">
        <v>21</v>
      </c>
      <c r="D14" s="11">
        <v>0.5</v>
      </c>
      <c r="E14" s="5">
        <v>0</v>
      </c>
      <c r="F14" s="6">
        <f t="shared" si="0"/>
        <v>0</v>
      </c>
    </row>
    <row r="15" spans="2:6" x14ac:dyDescent="0.3">
      <c r="B15" t="s">
        <v>24</v>
      </c>
      <c r="C15" t="s">
        <v>19</v>
      </c>
      <c r="D15" s="11">
        <v>0.9</v>
      </c>
      <c r="E15" s="5">
        <v>0</v>
      </c>
      <c r="F15" s="6">
        <f t="shared" si="0"/>
        <v>0</v>
      </c>
    </row>
    <row r="16" spans="2:6" x14ac:dyDescent="0.3">
      <c r="B16" t="s">
        <v>25</v>
      </c>
      <c r="C16" t="s">
        <v>21</v>
      </c>
      <c r="D16" s="11">
        <v>2</v>
      </c>
      <c r="E16" s="5">
        <v>0</v>
      </c>
      <c r="F16" s="6">
        <f t="shared" si="0"/>
        <v>0</v>
      </c>
    </row>
    <row r="17" spans="2:6" x14ac:dyDescent="0.3">
      <c r="B17" t="s">
        <v>26</v>
      </c>
      <c r="C17" t="s">
        <v>21</v>
      </c>
      <c r="D17" s="11">
        <v>0.1</v>
      </c>
      <c r="E17" s="5">
        <v>0</v>
      </c>
      <c r="F17" s="6">
        <f t="shared" si="0"/>
        <v>0</v>
      </c>
    </row>
    <row r="18" spans="2:6" x14ac:dyDescent="0.3">
      <c r="B18" t="s">
        <v>27</v>
      </c>
      <c r="C18" t="s">
        <v>19</v>
      </c>
      <c r="D18" s="11">
        <v>0.1</v>
      </c>
      <c r="E18" s="5">
        <v>0</v>
      </c>
      <c r="F18" s="6">
        <f t="shared" si="0"/>
        <v>0</v>
      </c>
    </row>
    <row r="19" spans="2:6" x14ac:dyDescent="0.3">
      <c r="B19" t="s">
        <v>28</v>
      </c>
      <c r="C19" t="s">
        <v>19</v>
      </c>
      <c r="D19" s="11">
        <v>1</v>
      </c>
      <c r="E19" s="5">
        <v>0</v>
      </c>
      <c r="F19" s="6">
        <f t="shared" si="0"/>
        <v>0</v>
      </c>
    </row>
    <row r="20" spans="2:6" x14ac:dyDescent="0.3">
      <c r="B20" t="s">
        <v>28</v>
      </c>
      <c r="C20" t="s">
        <v>21</v>
      </c>
      <c r="D20" s="11">
        <v>1</v>
      </c>
      <c r="E20" s="5">
        <v>0</v>
      </c>
      <c r="F20" s="6">
        <f t="shared" si="0"/>
        <v>0</v>
      </c>
    </row>
    <row r="21" spans="2:6" x14ac:dyDescent="0.3">
      <c r="D21" s="12"/>
    </row>
    <row r="22" spans="2:6" x14ac:dyDescent="0.3">
      <c r="B22" s="39" t="s">
        <v>96</v>
      </c>
      <c r="C22" s="39"/>
      <c r="D22" s="40">
        <f>SUM(D9:D21)</f>
        <v>14</v>
      </c>
      <c r="E22" s="39"/>
      <c r="F22" s="39"/>
    </row>
    <row r="23" spans="2:6" x14ac:dyDescent="0.3">
      <c r="B23" s="39" t="s">
        <v>29</v>
      </c>
      <c r="C23" s="39"/>
      <c r="D23" s="39"/>
      <c r="E23" s="39"/>
      <c r="F23" s="29">
        <f>SUM(F9:F21)</f>
        <v>0</v>
      </c>
    </row>
  </sheetData>
  <mergeCells count="6">
    <mergeCell ref="B8:F8"/>
    <mergeCell ref="B3:F3"/>
    <mergeCell ref="B4:F4"/>
    <mergeCell ref="B6:F6"/>
    <mergeCell ref="B7:F7"/>
    <mergeCell ref="B5: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2"/>
  <sheetViews>
    <sheetView tabSelected="1" workbookViewId="0">
      <pane xSplit="1" ySplit="2" topLeftCell="B3" activePane="bottomRight" state="frozen"/>
      <selection pane="topRight" activeCell="B1" sqref="B1"/>
      <selection pane="bottomLeft" activeCell="A3" sqref="A3"/>
      <selection pane="bottomRight" activeCell="B40" sqref="B40"/>
    </sheetView>
  </sheetViews>
  <sheetFormatPr defaultColWidth="8.88671875" defaultRowHeight="14.4" x14ac:dyDescent="0.3"/>
  <cols>
    <col min="1" max="1" width="2.6640625" style="1" customWidth="1"/>
    <col min="2" max="2" width="3.109375" style="1" customWidth="1"/>
    <col min="3" max="3" width="98" style="1" customWidth="1"/>
    <col min="4" max="4" width="5.44140625" style="13" bestFit="1" customWidth="1"/>
    <col min="5" max="5" width="16.5546875" style="4" customWidth="1"/>
    <col min="6" max="7" width="16" style="30" customWidth="1"/>
    <col min="8" max="8" width="50.88671875" style="1" bestFit="1" customWidth="1"/>
    <col min="9" max="16384" width="8.88671875" style="1"/>
  </cols>
  <sheetData>
    <row r="2" spans="1:8" x14ac:dyDescent="0.3">
      <c r="A2" s="2" t="s">
        <v>30</v>
      </c>
      <c r="B2" s="2"/>
      <c r="C2" s="2"/>
      <c r="D2" s="10" t="s">
        <v>31</v>
      </c>
      <c r="E2" s="3" t="s">
        <v>32</v>
      </c>
      <c r="F2" s="3" t="s">
        <v>33</v>
      </c>
      <c r="G2" s="3" t="s">
        <v>34</v>
      </c>
      <c r="H2" s="2" t="s">
        <v>35</v>
      </c>
    </row>
    <row r="3" spans="1:8" ht="112.8" customHeight="1" x14ac:dyDescent="0.3">
      <c r="B3" s="37" t="s">
        <v>36</v>
      </c>
      <c r="C3" s="37"/>
    </row>
    <row r="4" spans="1:8" x14ac:dyDescent="0.3">
      <c r="C4" s="1" t="s">
        <v>37</v>
      </c>
      <c r="D4" s="13" t="s">
        <v>38</v>
      </c>
      <c r="E4" s="8">
        <v>0</v>
      </c>
    </row>
    <row r="5" spans="1:8" x14ac:dyDescent="0.3">
      <c r="C5" s="1" t="s">
        <v>39</v>
      </c>
      <c r="D5" s="13" t="s">
        <v>40</v>
      </c>
      <c r="E5" s="8">
        <v>0</v>
      </c>
    </row>
    <row r="6" spans="1:8" x14ac:dyDescent="0.3">
      <c r="C6" s="1" t="s">
        <v>41</v>
      </c>
      <c r="D6" s="13" t="s">
        <v>42</v>
      </c>
      <c r="E6" s="8">
        <v>0</v>
      </c>
      <c r="H6" s="7" t="s">
        <v>43</v>
      </c>
    </row>
    <row r="7" spans="1:8" x14ac:dyDescent="0.3">
      <c r="C7" s="1" t="s">
        <v>44</v>
      </c>
      <c r="D7" s="13" t="s">
        <v>45</v>
      </c>
      <c r="E7" s="8">
        <v>0</v>
      </c>
      <c r="H7" s="7" t="s">
        <v>46</v>
      </c>
    </row>
    <row r="8" spans="1:8" x14ac:dyDescent="0.3">
      <c r="C8" s="1" t="s">
        <v>84</v>
      </c>
      <c r="D8" s="13" t="s">
        <v>48</v>
      </c>
      <c r="E8" s="8">
        <v>0</v>
      </c>
    </row>
    <row r="9" spans="1:8" x14ac:dyDescent="0.3">
      <c r="C9" s="1" t="s">
        <v>47</v>
      </c>
      <c r="D9" s="13" t="s">
        <v>85</v>
      </c>
      <c r="E9" s="8">
        <v>0</v>
      </c>
    </row>
    <row r="10" spans="1:8" x14ac:dyDescent="0.3">
      <c r="C10" s="1" t="s">
        <v>49</v>
      </c>
      <c r="D10" s="13" t="s">
        <v>86</v>
      </c>
      <c r="E10" s="8">
        <v>0</v>
      </c>
    </row>
    <row r="11" spans="1:8" x14ac:dyDescent="0.3">
      <c r="E11" s="8"/>
    </row>
    <row r="12" spans="1:8" x14ac:dyDescent="0.3">
      <c r="B12" s="1" t="s">
        <v>50</v>
      </c>
      <c r="D12" s="13" t="s">
        <v>51</v>
      </c>
      <c r="E12" s="8">
        <f>SUBTOTAL(9,E2:E11)</f>
        <v>0</v>
      </c>
      <c r="F12" s="31">
        <v>0</v>
      </c>
      <c r="G12" s="31">
        <v>1600000</v>
      </c>
    </row>
    <row r="14" spans="1:8" x14ac:dyDescent="0.3">
      <c r="A14" s="2" t="s">
        <v>52</v>
      </c>
      <c r="B14" s="2"/>
      <c r="C14" s="2"/>
      <c r="D14" s="10" t="s">
        <v>31</v>
      </c>
      <c r="E14" s="3" t="s">
        <v>53</v>
      </c>
      <c r="F14" s="3"/>
      <c r="G14" s="3"/>
      <c r="H14" s="2" t="s">
        <v>35</v>
      </c>
    </row>
    <row r="15" spans="1:8" ht="47.4" customHeight="1" x14ac:dyDescent="0.3">
      <c r="B15" s="37" t="s">
        <v>54</v>
      </c>
      <c r="C15" s="37"/>
    </row>
    <row r="16" spans="1:8" ht="32.4" customHeight="1" x14ac:dyDescent="0.3">
      <c r="B16" s="37" t="s">
        <v>55</v>
      </c>
      <c r="C16" s="37"/>
    </row>
    <row r="17" spans="1:8" x14ac:dyDescent="0.3">
      <c r="C17" s="1" t="s">
        <v>56</v>
      </c>
      <c r="D17" s="13" t="s">
        <v>57</v>
      </c>
      <c r="E17" s="8">
        <v>0</v>
      </c>
    </row>
    <row r="18" spans="1:8" x14ac:dyDescent="0.3">
      <c r="C18" s="1" t="s">
        <v>58</v>
      </c>
      <c r="D18" s="13" t="s">
        <v>59</v>
      </c>
      <c r="E18" s="8">
        <v>0</v>
      </c>
      <c r="H18" s="7" t="s">
        <v>60</v>
      </c>
    </row>
    <row r="19" spans="1:8" x14ac:dyDescent="0.3">
      <c r="C19" s="1" t="s">
        <v>87</v>
      </c>
      <c r="D19" s="13" t="s">
        <v>61</v>
      </c>
      <c r="E19" s="8">
        <v>0</v>
      </c>
    </row>
    <row r="20" spans="1:8" x14ac:dyDescent="0.3">
      <c r="C20" s="1" t="s">
        <v>88</v>
      </c>
      <c r="D20" s="13" t="s">
        <v>63</v>
      </c>
      <c r="E20" s="8">
        <v>0</v>
      </c>
      <c r="H20" s="7" t="s">
        <v>46</v>
      </c>
    </row>
    <row r="21" spans="1:8" x14ac:dyDescent="0.3">
      <c r="C21" s="1" t="s">
        <v>62</v>
      </c>
      <c r="D21" s="13" t="s">
        <v>65</v>
      </c>
      <c r="E21" s="8">
        <v>0</v>
      </c>
      <c r="H21" s="7" t="s">
        <v>46</v>
      </c>
    </row>
    <row r="22" spans="1:8" x14ac:dyDescent="0.3">
      <c r="C22" s="1" t="s">
        <v>64</v>
      </c>
      <c r="D22" s="13" t="s">
        <v>66</v>
      </c>
      <c r="E22" s="8">
        <v>0</v>
      </c>
    </row>
    <row r="23" spans="1:8" x14ac:dyDescent="0.3">
      <c r="C23" s="1" t="s">
        <v>90</v>
      </c>
      <c r="D23" s="13" t="s">
        <v>89</v>
      </c>
      <c r="E23" s="9">
        <f>'DevOps team'!F23</f>
        <v>0</v>
      </c>
    </row>
    <row r="25" spans="1:8" x14ac:dyDescent="0.3">
      <c r="B25" s="1" t="s">
        <v>67</v>
      </c>
      <c r="D25" s="13" t="s">
        <v>68</v>
      </c>
      <c r="E25" s="5">
        <f>SUBTOTAL(9,E15:E24)</f>
        <v>0</v>
      </c>
      <c r="F25" s="31">
        <v>1800000</v>
      </c>
      <c r="G25" s="31">
        <v>2400000</v>
      </c>
    </row>
    <row r="27" spans="1:8" x14ac:dyDescent="0.3">
      <c r="A27" s="2" t="s">
        <v>69</v>
      </c>
      <c r="B27" s="2"/>
      <c r="C27" s="2"/>
      <c r="D27" s="10" t="s">
        <v>31</v>
      </c>
      <c r="E27" s="3"/>
      <c r="F27" s="3"/>
      <c r="G27" s="3"/>
      <c r="H27" s="2" t="s">
        <v>35</v>
      </c>
    </row>
    <row r="28" spans="1:8" ht="45.75" customHeight="1" x14ac:dyDescent="0.3">
      <c r="B28" s="37" t="s">
        <v>70</v>
      </c>
      <c r="C28" s="37"/>
    </row>
    <row r="29" spans="1:8" x14ac:dyDescent="0.3">
      <c r="C29" s="1" t="s">
        <v>71</v>
      </c>
      <c r="D29" s="13" t="s">
        <v>72</v>
      </c>
      <c r="E29" s="5">
        <v>0</v>
      </c>
      <c r="F29" s="32" t="s">
        <v>91</v>
      </c>
      <c r="G29" s="32" t="s">
        <v>91</v>
      </c>
    </row>
    <row r="30" spans="1:8" x14ac:dyDescent="0.3">
      <c r="C30" s="1" t="s">
        <v>73</v>
      </c>
      <c r="D30" s="13" t="s">
        <v>74</v>
      </c>
      <c r="E30" s="5">
        <v>0</v>
      </c>
      <c r="F30" s="32" t="s">
        <v>91</v>
      </c>
      <c r="G30" s="32" t="s">
        <v>91</v>
      </c>
    </row>
    <row r="31" spans="1:8" ht="45.75" customHeight="1" x14ac:dyDescent="0.3">
      <c r="B31" s="37" t="s">
        <v>75</v>
      </c>
      <c r="C31" s="37"/>
    </row>
    <row r="32" spans="1:8" x14ac:dyDescent="0.3">
      <c r="C32" s="1" t="s">
        <v>76</v>
      </c>
      <c r="D32" s="13" t="s">
        <v>77</v>
      </c>
      <c r="E32" s="5">
        <v>0</v>
      </c>
      <c r="F32" s="30">
        <v>10000</v>
      </c>
      <c r="G32" s="30">
        <v>35000</v>
      </c>
    </row>
    <row r="33" spans="1:8" x14ac:dyDescent="0.3">
      <c r="C33" s="1" t="s">
        <v>78</v>
      </c>
      <c r="D33" s="13" t="s">
        <v>79</v>
      </c>
      <c r="E33" s="5">
        <v>0</v>
      </c>
      <c r="F33" s="30">
        <v>0</v>
      </c>
      <c r="G33" s="30">
        <v>80000</v>
      </c>
    </row>
    <row r="36" spans="1:8" x14ac:dyDescent="0.3">
      <c r="A36" s="2" t="s">
        <v>80</v>
      </c>
      <c r="B36" s="2"/>
      <c r="C36" s="2"/>
      <c r="D36" s="10" t="s">
        <v>31</v>
      </c>
      <c r="E36" s="3"/>
      <c r="F36" s="3"/>
      <c r="G36" s="3"/>
      <c r="H36" s="2"/>
    </row>
    <row r="37" spans="1:8" ht="30" customHeight="1" x14ac:dyDescent="0.3">
      <c r="B37" s="37"/>
      <c r="C37" s="37"/>
    </row>
    <row r="38" spans="1:8" x14ac:dyDescent="0.3">
      <c r="B38" s="1" t="s">
        <v>97</v>
      </c>
      <c r="D38" s="41">
        <v>14</v>
      </c>
    </row>
    <row r="39" spans="1:8" x14ac:dyDescent="0.3">
      <c r="D39" s="14"/>
    </row>
    <row r="40" spans="1:8" s="27" customFormat="1" x14ac:dyDescent="0.3">
      <c r="B40" s="27" t="s">
        <v>81</v>
      </c>
      <c r="D40" s="28"/>
      <c r="E40" s="29">
        <f>E12+E29+(E25+E30+E32+E33)*D38</f>
        <v>0</v>
      </c>
      <c r="F40" s="30">
        <f>F12+(F25+F32+F33)*$D$38</f>
        <v>25340000</v>
      </c>
      <c r="G40" s="30">
        <f>G12+(G25+G32+G33)*$D$38</f>
        <v>36810000</v>
      </c>
    </row>
    <row r="42" spans="1:8" x14ac:dyDescent="0.3">
      <c r="A42" s="2"/>
      <c r="B42" s="2"/>
      <c r="C42" s="2"/>
      <c r="D42" s="10"/>
      <c r="E42" s="3"/>
      <c r="F42" s="3"/>
      <c r="G42" s="3"/>
      <c r="H42" s="2"/>
    </row>
  </sheetData>
  <mergeCells count="6">
    <mergeCell ref="B3:C3"/>
    <mergeCell ref="B15:C15"/>
    <mergeCell ref="B37:C37"/>
    <mergeCell ref="B16:C16"/>
    <mergeCell ref="B28:C28"/>
    <mergeCell ref="B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085AA803F25640BB85949AACBC12FB" ma:contentTypeVersion="12" ma:contentTypeDescription="Een nieuw document maken." ma:contentTypeScope="" ma:versionID="1fcd353c990656cd7b0eea3093f60e7f">
  <xsd:schema xmlns:xsd="http://www.w3.org/2001/XMLSchema" xmlns:xs="http://www.w3.org/2001/XMLSchema" xmlns:p="http://schemas.microsoft.com/office/2006/metadata/properties" xmlns:ns2="3236cb26-43f2-4da2-933f-64cbad987588" xmlns:ns3="b1356ddb-a983-46f3-96a4-9dcad411fc36" targetNamespace="http://schemas.microsoft.com/office/2006/metadata/properties" ma:root="true" ma:fieldsID="ebd0e5f02fc3d057330e15023b1a9176" ns2:_="" ns3:_="">
    <xsd:import namespace="3236cb26-43f2-4da2-933f-64cbad987588"/>
    <xsd:import namespace="b1356ddb-a983-46f3-96a4-9dcad411fc3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6cb26-43f2-4da2-933f-64cbad9875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356ddb-a983-46f3-96a4-9dcad411fc3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8D219B-8B71-4396-9C49-2A063C84D6B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AD36C0A-612B-402C-BEB3-B3FE4976C2E7}">
  <ds:schemaRefs>
    <ds:schemaRef ds:uri="http://schemas.microsoft.com/sharepoint/v3/contenttype/forms"/>
  </ds:schemaRefs>
</ds:datastoreItem>
</file>

<file path=customXml/itemProps3.xml><?xml version="1.0" encoding="utf-8"?>
<ds:datastoreItem xmlns:ds="http://schemas.openxmlformats.org/officeDocument/2006/customXml" ds:itemID="{67B2C948-8547-4D68-920F-A58EDBEA6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6cb26-43f2-4da2-933f-64cbad987588"/>
    <ds:schemaRef ds:uri="b1356ddb-a983-46f3-96a4-9dcad411f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DevOps team</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Machiel Boneschanscher</dc:creator>
  <cp:keywords/>
  <dc:description/>
  <cp:lastModifiedBy>Machiel Boneschanscher</cp:lastModifiedBy>
  <cp:revision/>
  <dcterms:created xsi:type="dcterms:W3CDTF">2015-06-05T18:17:20Z</dcterms:created>
  <dcterms:modified xsi:type="dcterms:W3CDTF">2022-05-23T14:14:06Z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0x0101005F085AA803F25640BB85949AACBC12FB</vt:lpwstr>
  </property>
</Properties>
</file>