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SPTSIN\SININ\1. Projecten\A08 GWW\A08.190.2021 Vervangen afvalvoorzieningen\3b. Gunningsfase\1. Definitieve stukken\"/>
    </mc:Choice>
  </mc:AlternateContent>
  <xr:revisionPtr revIDLastSave="0" documentId="13_ncr:1_{EA99BED9-8A2D-4100-A61B-985734101100}" xr6:coauthVersionLast="47" xr6:coauthVersionMax="47" xr10:uidLastSave="{00000000-0000-0000-0000-000000000000}"/>
  <bookViews>
    <workbookView xWindow="-110" yWindow="-110" windowWidth="27580" windowHeight="17860" xr2:uid="{3A6B1A2C-06D5-4AB9-AA46-71DAE878387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0" i="1" l="1"/>
  <c r="D69" i="1"/>
  <c r="D20" i="1"/>
  <c r="C61" i="1"/>
  <c r="D61" i="1" s="1"/>
  <c r="D71" i="1"/>
  <c r="D70" i="1"/>
  <c r="D68" i="1"/>
  <c r="D67" i="1"/>
  <c r="D66" i="1"/>
  <c r="D65" i="1"/>
  <c r="D56" i="1"/>
  <c r="C55" i="1"/>
  <c r="D55" i="1" s="1"/>
  <c r="D54" i="1"/>
  <c r="D53" i="1"/>
  <c r="D52" i="1"/>
  <c r="D51" i="1"/>
  <c r="D49" i="1"/>
  <c r="D48" i="1"/>
  <c r="D47" i="1"/>
  <c r="D45" i="1"/>
  <c r="D40" i="1"/>
  <c r="D39" i="1"/>
  <c r="D38" i="1"/>
  <c r="D22" i="1"/>
  <c r="D21" i="1"/>
  <c r="D19" i="1"/>
  <c r="D18" i="1"/>
  <c r="D17" i="1"/>
  <c r="D16" i="1"/>
  <c r="C11" i="1"/>
  <c r="C28" i="1" s="1"/>
  <c r="D28" i="1" s="1"/>
  <c r="C10" i="1"/>
  <c r="C27" i="1" s="1"/>
  <c r="D27" i="1" s="1"/>
  <c r="C6" i="1"/>
  <c r="D5" i="1"/>
  <c r="D4" i="1"/>
  <c r="D6" i="1" l="1"/>
  <c r="D7" i="1" s="1"/>
  <c r="D42" i="1"/>
  <c r="D11" i="1"/>
  <c r="C26" i="1"/>
  <c r="D26" i="1" s="1"/>
  <c r="D29" i="1" s="1"/>
  <c r="D57" i="1"/>
  <c r="D72" i="1"/>
  <c r="D23" i="1"/>
  <c r="D10" i="1"/>
  <c r="D12" i="1" l="1"/>
  <c r="D31" i="1" s="1"/>
  <c r="D37" i="1"/>
  <c r="D41" i="1" s="1"/>
  <c r="D74" i="1" s="1"/>
  <c r="D76" i="1" l="1"/>
</calcChain>
</file>

<file path=xl/sharedStrings.xml><?xml version="1.0" encoding="utf-8"?>
<sst xmlns="http://schemas.openxmlformats.org/spreadsheetml/2006/main" count="97" uniqueCount="72">
  <si>
    <t xml:space="preserve">Onderdeel bestaande betonputten </t>
  </si>
  <si>
    <t>Totaal</t>
  </si>
  <si>
    <t>Jaarlasten investering voor bestaande putten</t>
  </si>
  <si>
    <t>Gedurende de garantieperiode, per jaar, voor OPK</t>
  </si>
  <si>
    <t>Gedurende de garantieperiode, per jaar, voor glas</t>
  </si>
  <si>
    <t>Totaal service en onderhoud gedurende garantieperiode</t>
  </si>
  <si>
    <t>Optionele wens (telt mee in TCO, afname niet noodzakelijk)</t>
  </si>
  <si>
    <t>Aanschaf losse onderdelen per jaar</t>
  </si>
  <si>
    <t>Totaal kosten losse onderdelen</t>
  </si>
  <si>
    <t>Aanvullende optionele wensen (telt mee in TCO, afname niet noodzakelijk)</t>
  </si>
  <si>
    <t>Subtotaal voor bestaande locaties met putten (voor glas en OPK)</t>
  </si>
  <si>
    <t>Jaarlasten investering betonput</t>
  </si>
  <si>
    <t>Jaarlasten investering ondergrondse containers</t>
  </si>
  <si>
    <t>Aanvullend optionele wens (telt mee in TCO)</t>
  </si>
  <si>
    <t>Gedurende de garantieperiode, per jaar</t>
  </si>
  <si>
    <t>Subtotaal voor nieuwe locaties voor RF, glas en OPK (betonput+ondergrondse container)</t>
  </si>
  <si>
    <t>Total Costs of Ownership (TCO), vergelijkingsbasis, op jaarbasis</t>
  </si>
  <si>
    <t xml:space="preserve">Meeleveren:  </t>
  </si>
  <si>
    <t>Opties</t>
  </si>
  <si>
    <t>Per stuk</t>
  </si>
  <si>
    <t>Aantal</t>
  </si>
  <si>
    <t>Full service onderhouds/reparatie contract</t>
  </si>
  <si>
    <t xml:space="preserve">Per Stuk </t>
  </si>
  <si>
    <t>Subtotaal</t>
  </si>
  <si>
    <t>Totale minderprijs</t>
  </si>
  <si>
    <t xml:space="preserve">Gemiddelde bijkomende werkzaamheden: </t>
  </si>
  <si>
    <t xml:space="preserve"> Betonput </t>
  </si>
  <si>
    <t>Proefsleuf graven</t>
  </si>
  <si>
    <t>Betonput plaatsen</t>
  </si>
  <si>
    <t>Grond terugstorten en verdichten</t>
  </si>
  <si>
    <t>Overige werkzaamheden n.e.g. om locatie weer netjes op te leveren</t>
  </si>
  <si>
    <t>Subtotaal leveren en plaatsen ondergrondse betonput</t>
  </si>
  <si>
    <t>Ondergrondse restfractie container met 'dubbele'  trommel</t>
  </si>
  <si>
    <t>Subtotaal kosten losse onderdelen</t>
  </si>
  <si>
    <t>Losse restfractie zuil  incl. inwerpvoorziening</t>
  </si>
  <si>
    <t>Losse restfractie inwerpvoorziening ('dubbele'  trommel)</t>
  </si>
  <si>
    <t>Toegangsdeur</t>
  </si>
  <si>
    <t>Bijbehorende (halvemaan) sleutels</t>
  </si>
  <si>
    <t>Voorrijkosten (buiten garantie)</t>
  </si>
  <si>
    <t>Manuren servicemonteur (buiten garantie)</t>
  </si>
  <si>
    <t>Volledige prijslijst losse leveringen en plaatsing of montage van losse onderdelen</t>
  </si>
  <si>
    <t>Het opnieuw spuiten van de zuil van een ondergrondse container</t>
  </si>
  <si>
    <t>Per keer</t>
  </si>
  <si>
    <t>Minderprijs voor weglaten tussenschot in glascontainers</t>
  </si>
  <si>
    <t>Minderprijs innemen en afvoeren 'oude'  OPK containers incl. veiligheidsvloer</t>
  </si>
  <si>
    <t>Minderprijs innemen en afvoeren 'oude' glas containers incl. veiligheidsvloer</t>
  </si>
  <si>
    <t>Ondergrondse OPK container met brede inworpklep</t>
  </si>
  <si>
    <t>Ondergrondse glas container met schot en twee inworpcirkels met rubberring en -flap</t>
  </si>
  <si>
    <t>(Betreft aanschaf losse onderdelen per jaar)</t>
  </si>
  <si>
    <t>Losse OPK zuil  incl. inwerpvoorziening</t>
  </si>
  <si>
    <t>Losse glas  zuil  incl. inwerpvoorziening</t>
  </si>
  <si>
    <t>(Betreft levering en plaatsing betonputten inclusief ondergrondse containers voor RF, glas en OPK)</t>
  </si>
  <si>
    <t xml:space="preserve">  * (Inschrijver geeft uitsplitsing kosten naar de middelen): </t>
  </si>
  <si>
    <t>extra reinigingsronde (excl. voorrijkosten)</t>
  </si>
  <si>
    <t>bronbemaling (per locatie)</t>
  </si>
  <si>
    <t>niet invullen (staat in D57)</t>
  </si>
  <si>
    <t>Handtekening:</t>
  </si>
  <si>
    <t xml:space="preserve">Bijlage 5. Total Cost of Ownership (Prijzenblad) </t>
  </si>
  <si>
    <t>Naam inschrijver:</t>
  </si>
  <si>
    <t>Naam tekenbevoegde:</t>
  </si>
  <si>
    <r>
      <t xml:space="preserve"> (Betreft levering en plaatsing ondergrondse containers voor  </t>
    </r>
    <r>
      <rPr>
        <b/>
        <i/>
        <sz val="10"/>
        <color theme="1"/>
        <rFont val="Arial"/>
        <family val="2"/>
      </rPr>
      <t>glas en OPK, 4-4,5m</t>
    </r>
    <r>
      <rPr>
        <b/>
        <i/>
        <vertAlign val="superscript"/>
        <sz val="10"/>
        <color theme="1"/>
        <rFont val="Arial"/>
        <family val="2"/>
      </rPr>
      <t>3</t>
    </r>
    <r>
      <rPr>
        <i/>
        <sz val="10"/>
        <color theme="1"/>
        <rFont val="Arial"/>
        <family val="2"/>
      </rPr>
      <t>)</t>
    </r>
  </si>
  <si>
    <r>
      <t xml:space="preserve">Leveren + plaatsen nieuwe ondergrondse </t>
    </r>
    <r>
      <rPr>
        <b/>
        <sz val="10"/>
        <color rgb="FF0070C0"/>
        <rFont val="Arial"/>
        <family val="2"/>
      </rPr>
      <t>betonput *</t>
    </r>
  </si>
  <si>
    <r>
      <t>Ondergrondse OPK container (</t>
    </r>
    <r>
      <rPr>
        <b/>
        <sz val="10"/>
        <color theme="1"/>
        <rFont val="Arial"/>
        <family val="2"/>
      </rPr>
      <t>5m</t>
    </r>
    <r>
      <rPr>
        <b/>
        <vertAlign val="superscript"/>
        <sz val="10"/>
        <color theme="1"/>
        <rFont val="Arial"/>
        <family val="2"/>
      </rPr>
      <t>3</t>
    </r>
    <r>
      <rPr>
        <sz val="10"/>
        <color theme="1"/>
        <rFont val="Arial"/>
        <family val="2"/>
      </rPr>
      <t>) met brede inworpklep</t>
    </r>
  </si>
  <si>
    <r>
      <t>Ondergrondse glas container (</t>
    </r>
    <r>
      <rPr>
        <b/>
        <sz val="10"/>
        <color theme="1"/>
        <rFont val="Arial"/>
        <family val="2"/>
      </rPr>
      <t>5m</t>
    </r>
    <r>
      <rPr>
        <b/>
        <vertAlign val="superscript"/>
        <sz val="10"/>
        <color theme="1"/>
        <rFont val="Arial"/>
        <family val="2"/>
      </rPr>
      <t>3</t>
    </r>
    <r>
      <rPr>
        <sz val="10"/>
        <color theme="1"/>
        <rFont val="Arial"/>
        <family val="2"/>
      </rPr>
      <t>) met schot en 2 inworpcirkels met rubberring en -flap</t>
    </r>
  </si>
  <si>
    <r>
      <t>Straatwerk opbreken, m</t>
    </r>
    <r>
      <rPr>
        <vertAlign val="superscript"/>
        <sz val="10"/>
        <color theme="1"/>
        <rFont val="Arial"/>
        <family val="2"/>
      </rPr>
      <t>2</t>
    </r>
  </si>
  <si>
    <r>
      <t>Grond uitgraven, m</t>
    </r>
    <r>
      <rPr>
        <vertAlign val="superscript"/>
        <sz val="10"/>
        <color theme="1"/>
        <rFont val="Arial"/>
        <family val="2"/>
      </rPr>
      <t>3</t>
    </r>
  </si>
  <si>
    <r>
      <t>Grond afvoeren m</t>
    </r>
    <r>
      <rPr>
        <vertAlign val="superscript"/>
        <sz val="10"/>
        <color theme="1"/>
        <rFont val="Arial"/>
        <family val="2"/>
      </rPr>
      <t>3</t>
    </r>
    <r>
      <rPr>
        <sz val="10"/>
        <color theme="1"/>
        <rFont val="Arial"/>
        <family val="2"/>
      </rPr>
      <t>, uitgaande van schone grond</t>
    </r>
  </si>
  <si>
    <r>
      <t>Straatwerk herstellen, m</t>
    </r>
    <r>
      <rPr>
        <vertAlign val="superscript"/>
        <sz val="10"/>
        <color theme="1"/>
        <rFont val="Arial"/>
        <family val="2"/>
      </rPr>
      <t>2</t>
    </r>
  </si>
  <si>
    <r>
      <t>Na half jaar controle op straatwerk i.v.m. inklinken, wederom herstellen, m</t>
    </r>
    <r>
      <rPr>
        <vertAlign val="superscript"/>
        <sz val="10"/>
        <color theme="1"/>
        <rFont val="Arial"/>
        <family val="2"/>
      </rPr>
      <t>3</t>
    </r>
  </si>
  <si>
    <r>
      <t>Full service onderhouds/reparatie contract</t>
    </r>
    <r>
      <rPr>
        <b/>
        <sz val="10"/>
        <color theme="0" tint="-4.9989318521683403E-2"/>
        <rFont val="Arial"/>
        <family val="2"/>
      </rPr>
      <t xml:space="preserve"> nieuwe ondergrondse containers (5m</t>
    </r>
    <r>
      <rPr>
        <b/>
        <vertAlign val="superscript"/>
        <sz val="10"/>
        <color theme="0" tint="-4.9989318521683403E-2"/>
        <rFont val="Arial"/>
        <family val="2"/>
      </rPr>
      <t>3</t>
    </r>
    <r>
      <rPr>
        <b/>
        <sz val="10"/>
        <color theme="0" tint="-4.9989318521683403E-2"/>
        <rFont val="Arial"/>
        <family val="2"/>
      </rPr>
      <t>)</t>
    </r>
  </si>
  <si>
    <r>
      <t>Overzicht afvoeren grond per m</t>
    </r>
    <r>
      <rPr>
        <vertAlign val="superscript"/>
        <sz val="10"/>
        <color theme="1"/>
        <rFont val="Arial"/>
        <family val="2"/>
      </rPr>
      <t>3</t>
    </r>
    <r>
      <rPr>
        <sz val="10"/>
        <color theme="1"/>
        <rFont val="Arial"/>
        <family val="2"/>
      </rPr>
      <t xml:space="preserve"> in de te onderscheiden kwaliteitscategorieën</t>
    </r>
  </si>
  <si>
    <t>De geel geaceerde cellen dienen te worden ingevuld. Bij de gele cellen dient altijd een getal te worden ingevuld. Als er geen prijs wordt gerekend dient hier expliciet 0 te worden ingevuld. In dit prijzenblad zijn rekenformules toegepast. Indien u onjuistheden in de formules constateert dient u dit te melden. Alle door inschrijver verstrekte tarieven en prijzen zijn marktconform en realistisch. Indien blijkt dat er niet marktconform of realistisch wordt aangeboden, is opdrachtgever gerechtigd de inschrijving ongeldig te verklaren. De prijzen zoals ingevuld op het prijs invul formulier zijn inclusief alle kosten voortkomend uit het programma van eisen en wensen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</si>
</sst>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8" formatCode="&quot;€&quot;\ #,##0.00;[Red]&quot;€&quot;\ \-#,##0.00"/>
    <numFmt numFmtId="44" formatCode="_ &quot;€&quot;\ * #,##0.00_ ;_ &quot;€&quot;\ * \-#,##0.00_ ;_ &quot;€&quot;\ * &quot;-&quot;??_ ;_ @_ "/>
    <numFmt numFmtId="164" formatCode="_(&quot;€&quot;\ * #,##0.00_);_(&quot;€&quot;\ * \(#,##0.00\);_(&quot;€&quot;\ * &quot;-&quot;??_);_(@_)"/>
    <numFmt numFmtId="165" formatCode="&quot;€&quot;\ #,##0.00_);[Red]\(&quot;€&quot;\ #,##0.00\)"/>
    <numFmt numFmtId="166" formatCode="&quot;€&quot;\ #,##0.00"/>
  </numFmts>
  <fonts count="18" x14ac:knownFonts="1">
    <font>
      <sz val="11"/>
      <color theme="1"/>
      <name val="Calibri"/>
      <family val="2"/>
      <scheme val="minor"/>
    </font>
    <font>
      <b/>
      <sz val="11"/>
      <color theme="1"/>
      <name val="Calibri"/>
      <family val="2"/>
      <scheme val="minor"/>
    </font>
    <font>
      <sz val="10"/>
      <name val="Arial"/>
      <family val="2"/>
    </font>
    <font>
      <b/>
      <sz val="10"/>
      <name val="Arial"/>
      <family val="2"/>
    </font>
    <font>
      <b/>
      <sz val="10"/>
      <color indexed="9"/>
      <name val="Arial"/>
      <family val="2"/>
    </font>
    <font>
      <i/>
      <sz val="10"/>
      <color theme="1"/>
      <name val="Arial"/>
      <family val="2"/>
    </font>
    <font>
      <b/>
      <i/>
      <sz val="10"/>
      <color theme="1"/>
      <name val="Arial"/>
      <family val="2"/>
    </font>
    <font>
      <b/>
      <i/>
      <vertAlign val="superscript"/>
      <sz val="10"/>
      <color theme="1"/>
      <name val="Arial"/>
      <family val="2"/>
    </font>
    <font>
      <sz val="10"/>
      <color theme="1"/>
      <name val="Arial"/>
      <family val="2"/>
    </font>
    <font>
      <b/>
      <sz val="10"/>
      <color theme="1"/>
      <name val="Arial"/>
      <family val="2"/>
    </font>
    <font>
      <b/>
      <sz val="10"/>
      <color rgb="FF0070C0"/>
      <name val="Arial"/>
      <family val="2"/>
    </font>
    <font>
      <b/>
      <vertAlign val="superscript"/>
      <sz val="10"/>
      <color theme="1"/>
      <name val="Arial"/>
      <family val="2"/>
    </font>
    <font>
      <i/>
      <sz val="10"/>
      <color rgb="FF0070C0"/>
      <name val="Arial"/>
      <family val="2"/>
    </font>
    <font>
      <b/>
      <sz val="10"/>
      <color rgb="FF000000"/>
      <name val="Arial"/>
      <family val="2"/>
    </font>
    <font>
      <vertAlign val="superscript"/>
      <sz val="10"/>
      <color theme="1"/>
      <name val="Arial"/>
      <family val="2"/>
    </font>
    <font>
      <b/>
      <sz val="10"/>
      <color theme="0" tint="-4.9989318521683403E-2"/>
      <name val="Arial"/>
      <family val="2"/>
    </font>
    <font>
      <b/>
      <vertAlign val="superscript"/>
      <sz val="10"/>
      <color theme="0" tint="-4.9989318521683403E-2"/>
      <name val="Arial"/>
      <family val="2"/>
    </font>
    <font>
      <sz val="10"/>
      <color theme="0" tint="-4.9989318521683403E-2"/>
      <name val="Arial"/>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48"/>
        <bgColor indexed="64"/>
      </patternFill>
    </fill>
    <fill>
      <patternFill patternType="solid">
        <fgColor theme="0" tint="-0.14999847407452621"/>
        <bgColor indexed="64"/>
      </patternFill>
    </fill>
    <fill>
      <patternFill patternType="solid">
        <fgColor rgb="FFFF0000"/>
        <bgColor indexed="64"/>
      </patternFill>
    </fill>
    <fill>
      <patternFill patternType="solid">
        <fgColor theme="5" tint="0.39997558519241921"/>
        <bgColor indexed="64"/>
      </patternFill>
    </fill>
    <fill>
      <patternFill patternType="solid">
        <fgColor rgb="FFFFC000"/>
        <bgColor indexed="64"/>
      </patternFill>
    </fill>
  </fills>
  <borders count="33">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2" fillId="0" borderId="0"/>
  </cellStyleXfs>
  <cellXfs count="88">
    <xf numFmtId="0" fontId="0" fillId="0" borderId="0" xfId="0"/>
    <xf numFmtId="0" fontId="1" fillId="0" borderId="0" xfId="0" applyFont="1"/>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8" fillId="0" borderId="15" xfId="0" applyFont="1" applyBorder="1"/>
    <xf numFmtId="0" fontId="8" fillId="0" borderId="2" xfId="0" applyFont="1" applyBorder="1" applyAlignment="1">
      <alignment horizontal="right"/>
    </xf>
    <xf numFmtId="164" fontId="8" fillId="0" borderId="21" xfId="0" applyNumberFormat="1" applyFont="1" applyBorder="1" applyAlignment="1">
      <alignment horizontal="right"/>
    </xf>
    <xf numFmtId="0" fontId="8" fillId="0" borderId="2" xfId="0" applyFont="1" applyBorder="1"/>
    <xf numFmtId="8" fontId="9" fillId="5" borderId="20" xfId="0" applyNumberFormat="1" applyFont="1" applyFill="1" applyBorder="1"/>
    <xf numFmtId="0" fontId="8" fillId="0" borderId="0" xfId="0" applyFont="1"/>
    <xf numFmtId="44" fontId="8" fillId="0" borderId="16" xfId="0" applyNumberFormat="1" applyFont="1" applyBorder="1"/>
    <xf numFmtId="166" fontId="9" fillId="5" borderId="20" xfId="0" applyNumberFormat="1" applyFont="1" applyFill="1" applyBorder="1"/>
    <xf numFmtId="44" fontId="8" fillId="0" borderId="0" xfId="0" applyNumberFormat="1" applyFont="1"/>
    <xf numFmtId="8" fontId="8" fillId="0" borderId="0" xfId="0" applyNumberFormat="1" applyFont="1"/>
    <xf numFmtId="7" fontId="9" fillId="5" borderId="20" xfId="0" applyNumberFormat="1" applyFont="1" applyFill="1" applyBorder="1"/>
    <xf numFmtId="0" fontId="9" fillId="0" borderId="0" xfId="0" applyFont="1" applyAlignment="1">
      <alignment vertical="center"/>
    </xf>
    <xf numFmtId="44" fontId="9" fillId="0" borderId="0" xfId="0" applyNumberFormat="1" applyFont="1"/>
    <xf numFmtId="0" fontId="2" fillId="0" borderId="15" xfId="0" applyFont="1" applyBorder="1"/>
    <xf numFmtId="0" fontId="9" fillId="5" borderId="20" xfId="0" applyFont="1" applyFill="1" applyBorder="1"/>
    <xf numFmtId="0" fontId="9" fillId="8" borderId="2" xfId="0" applyFont="1" applyFill="1" applyBorder="1" applyAlignment="1">
      <alignment vertical="center"/>
    </xf>
    <xf numFmtId="44" fontId="8" fillId="8" borderId="2" xfId="0" applyNumberFormat="1" applyFont="1" applyFill="1" applyBorder="1"/>
    <xf numFmtId="0" fontId="8" fillId="8" borderId="2" xfId="0" applyFont="1" applyFill="1" applyBorder="1"/>
    <xf numFmtId="44" fontId="9" fillId="8" borderId="2" xfId="0" applyNumberFormat="1" applyFont="1" applyFill="1" applyBorder="1"/>
    <xf numFmtId="0" fontId="8" fillId="0" borderId="0" xfId="0" applyFont="1" applyAlignment="1">
      <alignment horizontal="left" vertical="center" indent="13"/>
    </xf>
    <xf numFmtId="0" fontId="4" fillId="4" borderId="4" xfId="0" applyFont="1" applyFill="1" applyBorder="1" applyAlignment="1">
      <alignment vertical="center" wrapText="1"/>
    </xf>
    <xf numFmtId="0" fontId="8" fillId="0" borderId="3" xfId="0" applyFont="1" applyBorder="1"/>
    <xf numFmtId="44" fontId="9" fillId="7" borderId="5" xfId="0" applyNumberFormat="1" applyFont="1" applyFill="1" applyBorder="1" applyAlignment="1">
      <alignment horizontal="center"/>
    </xf>
    <xf numFmtId="0" fontId="8" fillId="0" borderId="5" xfId="0" applyFont="1" applyBorder="1"/>
    <xf numFmtId="44" fontId="8" fillId="0" borderId="21" xfId="0" applyNumberFormat="1" applyFont="1" applyBorder="1"/>
    <xf numFmtId="8" fontId="9" fillId="5" borderId="21" xfId="0" applyNumberFormat="1" applyFont="1" applyFill="1" applyBorder="1"/>
    <xf numFmtId="0" fontId="9" fillId="0" borderId="0" xfId="0" applyFont="1"/>
    <xf numFmtId="8" fontId="9" fillId="0" borderId="0" xfId="0" applyNumberFormat="1" applyFont="1"/>
    <xf numFmtId="0" fontId="13" fillId="0" borderId="15" xfId="0" applyFont="1" applyBorder="1" applyAlignment="1">
      <alignment vertical="center"/>
    </xf>
    <xf numFmtId="44" fontId="9" fillId="5" borderId="20" xfId="0" applyNumberFormat="1" applyFont="1" applyFill="1" applyBorder="1"/>
    <xf numFmtId="0" fontId="4" fillId="4" borderId="6" xfId="0" applyFont="1" applyFill="1" applyBorder="1" applyAlignment="1">
      <alignment vertical="center" wrapText="1"/>
    </xf>
    <xf numFmtId="44" fontId="9" fillId="0" borderId="2" xfId="0" applyNumberFormat="1" applyFont="1" applyBorder="1"/>
    <xf numFmtId="0" fontId="8" fillId="0" borderId="7" xfId="0" applyFont="1" applyBorder="1"/>
    <xf numFmtId="165" fontId="9" fillId="8" borderId="2" xfId="0" applyNumberFormat="1" applyFont="1" applyFill="1" applyBorder="1"/>
    <xf numFmtId="0" fontId="15" fillId="6" borderId="2" xfId="0" applyFont="1" applyFill="1" applyBorder="1"/>
    <xf numFmtId="44" fontId="17" fillId="6" borderId="2" xfId="0" applyNumberFormat="1" applyFont="1" applyFill="1" applyBorder="1"/>
    <xf numFmtId="0" fontId="17" fillId="6" borderId="2" xfId="0" applyFont="1" applyFill="1" applyBorder="1"/>
    <xf numFmtId="8" fontId="15" fillId="6" borderId="2" xfId="0" applyNumberFormat="1" applyFont="1" applyFill="1" applyBorder="1"/>
    <xf numFmtId="0" fontId="4" fillId="4" borderId="3" xfId="0" applyFont="1" applyFill="1" applyBorder="1" applyAlignment="1">
      <alignment vertical="center" wrapText="1"/>
    </xf>
    <xf numFmtId="0" fontId="4" fillId="4" borderId="1"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12" fillId="0" borderId="26" xfId="0" applyFont="1" applyBorder="1" applyAlignment="1">
      <alignment horizontal="left"/>
    </xf>
    <xf numFmtId="0" fontId="12" fillId="0" borderId="27" xfId="0" applyFont="1" applyBorder="1" applyAlignment="1">
      <alignment horizontal="left"/>
    </xf>
    <xf numFmtId="0" fontId="12" fillId="0" borderId="28" xfId="0" applyFont="1" applyBorder="1" applyAlignment="1">
      <alignment horizontal="left"/>
    </xf>
    <xf numFmtId="0" fontId="3" fillId="2" borderId="1"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9" fillId="5" borderId="17" xfId="0" applyFont="1" applyFill="1" applyBorder="1" applyAlignment="1">
      <alignment horizontal="left" vertical="center"/>
    </xf>
    <xf numFmtId="0" fontId="9" fillId="5" borderId="18" xfId="0" applyFont="1" applyFill="1" applyBorder="1" applyAlignment="1">
      <alignment horizontal="left" vertical="center"/>
    </xf>
    <xf numFmtId="0" fontId="9" fillId="5" borderId="19" xfId="0" applyFont="1" applyFill="1" applyBorder="1" applyAlignment="1">
      <alignment horizontal="left" vertical="center"/>
    </xf>
    <xf numFmtId="0" fontId="9" fillId="5" borderId="17" xfId="0" applyFont="1" applyFill="1" applyBorder="1" applyAlignment="1">
      <alignment horizontal="left"/>
    </xf>
    <xf numFmtId="0" fontId="9" fillId="5" borderId="18" xfId="0" applyFont="1" applyFill="1" applyBorder="1" applyAlignment="1">
      <alignment horizontal="left"/>
    </xf>
    <xf numFmtId="0" fontId="9" fillId="5" borderId="19" xfId="0" applyFont="1" applyFill="1" applyBorder="1" applyAlignment="1">
      <alignment horizontal="left"/>
    </xf>
    <xf numFmtId="0" fontId="9" fillId="5" borderId="17" xfId="0" applyFont="1" applyFill="1" applyBorder="1" applyAlignment="1"/>
    <xf numFmtId="0" fontId="9" fillId="5" borderId="18" xfId="0" applyFont="1" applyFill="1" applyBorder="1" applyAlignment="1"/>
    <xf numFmtId="0" fontId="9" fillId="5" borderId="19" xfId="0" applyFont="1" applyFill="1" applyBorder="1" applyAlignment="1"/>
    <xf numFmtId="0" fontId="4" fillId="4" borderId="8" xfId="0" applyFont="1" applyFill="1" applyBorder="1" applyAlignment="1">
      <alignment horizontal="left" vertical="center" wrapText="1"/>
    </xf>
    <xf numFmtId="0" fontId="4" fillId="4" borderId="0" xfId="0" applyFont="1" applyFill="1" applyBorder="1" applyAlignment="1">
      <alignment horizontal="left" vertical="center" wrapText="1"/>
    </xf>
    <xf numFmtId="0" fontId="5" fillId="0" borderId="23" xfId="0" applyFont="1" applyBorder="1" applyAlignment="1">
      <alignment horizontal="left"/>
    </xf>
    <xf numFmtId="0" fontId="5" fillId="0" borderId="11" xfId="0" applyFont="1" applyBorder="1" applyAlignment="1">
      <alignment horizontal="left"/>
    </xf>
    <xf numFmtId="0" fontId="5" fillId="0" borderId="29" xfId="0" applyFont="1" applyBorder="1" applyAlignment="1">
      <alignment horizontal="left"/>
    </xf>
    <xf numFmtId="0" fontId="5" fillId="0" borderId="30" xfId="0" applyFont="1" applyBorder="1" applyAlignment="1">
      <alignment horizontal="left"/>
    </xf>
    <xf numFmtId="0" fontId="5" fillId="0" borderId="31" xfId="0" applyFont="1" applyBorder="1" applyAlignment="1">
      <alignment horizontal="left"/>
    </xf>
    <xf numFmtId="0" fontId="5" fillId="0" borderId="32" xfId="0" applyFont="1" applyBorder="1" applyAlignment="1">
      <alignment horizontal="left"/>
    </xf>
    <xf numFmtId="0" fontId="5" fillId="0" borderId="0" xfId="0" applyFont="1" applyAlignment="1">
      <alignment horizontal="left" vertical="center"/>
    </xf>
    <xf numFmtId="0" fontId="5" fillId="0" borderId="22" xfId="0" applyFont="1" applyBorder="1" applyAlignment="1">
      <alignment horizontal="left" vertical="center"/>
    </xf>
    <xf numFmtId="0" fontId="9" fillId="5" borderId="24" xfId="0" applyFont="1" applyFill="1" applyBorder="1" applyAlignment="1">
      <alignment horizontal="left"/>
    </xf>
    <xf numFmtId="0" fontId="9" fillId="5" borderId="22" xfId="0" applyFont="1" applyFill="1" applyBorder="1" applyAlignment="1">
      <alignment horizontal="left"/>
    </xf>
    <xf numFmtId="0" fontId="9" fillId="5" borderId="25" xfId="0" applyFont="1" applyFill="1" applyBorder="1" applyAlignment="1">
      <alignment horizontal="left"/>
    </xf>
    <xf numFmtId="0" fontId="9" fillId="5" borderId="23" xfId="0" applyFont="1" applyFill="1" applyBorder="1" applyAlignment="1">
      <alignment horizontal="left"/>
    </xf>
    <xf numFmtId="0" fontId="9" fillId="5" borderId="11" xfId="0" applyFont="1" applyFill="1" applyBorder="1" applyAlignment="1">
      <alignment horizontal="left"/>
    </xf>
    <xf numFmtId="0" fontId="9" fillId="5" borderId="12" xfId="0" applyFont="1" applyFill="1" applyBorder="1" applyAlignment="1">
      <alignment horizontal="left"/>
    </xf>
    <xf numFmtId="0" fontId="4" fillId="4" borderId="24" xfId="0" applyFont="1" applyFill="1" applyBorder="1" applyAlignment="1">
      <alignment horizontal="left" vertical="center" wrapText="1"/>
    </xf>
    <xf numFmtId="0" fontId="4" fillId="4" borderId="22" xfId="0" applyFont="1" applyFill="1" applyBorder="1" applyAlignment="1">
      <alignment horizontal="left" vertical="center" wrapText="1"/>
    </xf>
    <xf numFmtId="0" fontId="4" fillId="4" borderId="8"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8" fillId="3" borderId="2" xfId="1" applyFont="1" applyFill="1" applyBorder="1" applyAlignment="1" applyProtection="1">
      <alignment horizontal="center" vertical="center"/>
      <protection locked="0"/>
    </xf>
    <xf numFmtId="7" fontId="8" fillId="3" borderId="2" xfId="0" applyNumberFormat="1" applyFont="1" applyFill="1" applyBorder="1" applyAlignment="1" applyProtection="1">
      <alignment horizontal="right"/>
      <protection locked="0"/>
    </xf>
    <xf numFmtId="7" fontId="8" fillId="3" borderId="2" xfId="0" applyNumberFormat="1" applyFont="1" applyFill="1" applyBorder="1" applyProtection="1">
      <protection locked="0"/>
    </xf>
    <xf numFmtId="166" fontId="8" fillId="3" borderId="2" xfId="0" applyNumberFormat="1" applyFont="1" applyFill="1" applyBorder="1" applyProtection="1">
      <protection locked="0"/>
    </xf>
    <xf numFmtId="0" fontId="8" fillId="3" borderId="2" xfId="1" applyFont="1" applyFill="1" applyBorder="1" applyAlignment="1" applyProtection="1">
      <alignment horizontal="center" vertical="center" wrapText="1"/>
      <protection locked="0"/>
    </xf>
    <xf numFmtId="0" fontId="2" fillId="0" borderId="2" xfId="0" applyFont="1" applyBorder="1"/>
    <xf numFmtId="44" fontId="2" fillId="0" borderId="21" xfId="0" applyNumberFormat="1" applyFont="1" applyBorder="1"/>
  </cellXfs>
  <cellStyles count="2">
    <cellStyle name="Standaard" xfId="0" builtinId="0"/>
    <cellStyle name="Standaard 2" xfId="1" xr:uid="{5D016970-121F-49F0-A962-3D496E438A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D1DCD-6936-4C25-96C8-33EE83FAF2D1}">
  <dimension ref="A1:D89"/>
  <sheetViews>
    <sheetView tabSelected="1" topLeftCell="A19" zoomScaleNormal="100" workbookViewId="0">
      <selection activeCell="D50" sqref="C50:D50"/>
    </sheetView>
  </sheetViews>
  <sheetFormatPr defaultRowHeight="14.5" x14ac:dyDescent="0.35"/>
  <cols>
    <col min="1" max="1" width="81" bestFit="1" customWidth="1"/>
    <col min="2" max="2" width="35.6328125" bestFit="1" customWidth="1"/>
    <col min="3" max="3" width="7.26953125" customWidth="1"/>
    <col min="4" max="4" width="10.36328125" customWidth="1"/>
  </cols>
  <sheetData>
    <row r="1" spans="1:4" ht="24.4" customHeight="1" thickBot="1" x14ac:dyDescent="0.4">
      <c r="A1" s="49" t="s">
        <v>57</v>
      </c>
      <c r="B1" s="50"/>
      <c r="C1" s="50"/>
      <c r="D1" s="51"/>
    </row>
    <row r="2" spans="1:4" x14ac:dyDescent="0.35">
      <c r="A2" s="2" t="s">
        <v>0</v>
      </c>
      <c r="B2" s="2" t="s">
        <v>19</v>
      </c>
      <c r="C2" s="2" t="s">
        <v>20</v>
      </c>
      <c r="D2" s="3" t="s">
        <v>23</v>
      </c>
    </row>
    <row r="3" spans="1:4" ht="15.5" x14ac:dyDescent="0.35">
      <c r="A3" s="66" t="s">
        <v>60</v>
      </c>
      <c r="B3" s="67"/>
      <c r="C3" s="67"/>
      <c r="D3" s="68"/>
    </row>
    <row r="4" spans="1:4" x14ac:dyDescent="0.35">
      <c r="A4" s="4" t="s">
        <v>46</v>
      </c>
      <c r="B4" s="82">
        <v>0</v>
      </c>
      <c r="C4" s="5">
        <v>37</v>
      </c>
      <c r="D4" s="6">
        <f>B4*C4</f>
        <v>0</v>
      </c>
    </row>
    <row r="5" spans="1:4" x14ac:dyDescent="0.35">
      <c r="A5" s="4" t="s">
        <v>47</v>
      </c>
      <c r="B5" s="82">
        <v>0</v>
      </c>
      <c r="C5" s="5">
        <v>32</v>
      </c>
      <c r="D5" s="6">
        <f>B5*C5</f>
        <v>0</v>
      </c>
    </row>
    <row r="6" spans="1:4" x14ac:dyDescent="0.35">
      <c r="A6" s="4" t="s">
        <v>1</v>
      </c>
      <c r="B6" s="83">
        <v>0</v>
      </c>
      <c r="C6" s="7">
        <f>SUM(C4:C5)</f>
        <v>69</v>
      </c>
      <c r="D6" s="6">
        <f>SUM(D4:D5)</f>
        <v>0</v>
      </c>
    </row>
    <row r="7" spans="1:4" s="1" customFormat="1" ht="15" thickBot="1" x14ac:dyDescent="0.4">
      <c r="A7" s="52" t="s">
        <v>2</v>
      </c>
      <c r="B7" s="53"/>
      <c r="C7" s="54"/>
      <c r="D7" s="8">
        <f>-PMT(0.02,12,D6,0)</f>
        <v>0</v>
      </c>
    </row>
    <row r="8" spans="1:4" ht="15" thickBot="1" x14ac:dyDescent="0.4">
      <c r="A8" s="9"/>
      <c r="B8" s="9"/>
      <c r="C8" s="9"/>
      <c r="D8" s="9"/>
    </row>
    <row r="9" spans="1:4" x14ac:dyDescent="0.35">
      <c r="A9" s="2" t="s">
        <v>21</v>
      </c>
      <c r="B9" s="2" t="s">
        <v>19</v>
      </c>
      <c r="C9" s="2" t="s">
        <v>20</v>
      </c>
      <c r="D9" s="3" t="s">
        <v>23</v>
      </c>
    </row>
    <row r="10" spans="1:4" x14ac:dyDescent="0.35">
      <c r="A10" s="4" t="s">
        <v>3</v>
      </c>
      <c r="B10" s="84">
        <v>0</v>
      </c>
      <c r="C10" s="7">
        <f>C4</f>
        <v>37</v>
      </c>
      <c r="D10" s="10">
        <f>B10*C10</f>
        <v>0</v>
      </c>
    </row>
    <row r="11" spans="1:4" x14ac:dyDescent="0.35">
      <c r="A11" s="4" t="s">
        <v>4</v>
      </c>
      <c r="B11" s="84">
        <v>0</v>
      </c>
      <c r="C11" s="7">
        <f>C5</f>
        <v>32</v>
      </c>
      <c r="D11" s="10">
        <f>B11*C11</f>
        <v>0</v>
      </c>
    </row>
    <row r="12" spans="1:4" s="1" customFormat="1" ht="15" thickBot="1" x14ac:dyDescent="0.4">
      <c r="A12" s="55" t="s">
        <v>5</v>
      </c>
      <c r="B12" s="56"/>
      <c r="C12" s="57"/>
      <c r="D12" s="11">
        <f>SUM(D10:D11)</f>
        <v>0</v>
      </c>
    </row>
    <row r="13" spans="1:4" ht="15" thickBot="1" x14ac:dyDescent="0.4">
      <c r="A13" s="9"/>
      <c r="B13" s="12"/>
      <c r="C13" s="9"/>
      <c r="D13" s="13"/>
    </row>
    <row r="14" spans="1:4" x14ac:dyDescent="0.35">
      <c r="A14" s="2" t="s">
        <v>6</v>
      </c>
      <c r="B14" s="2" t="s">
        <v>19</v>
      </c>
      <c r="C14" s="2" t="s">
        <v>20</v>
      </c>
      <c r="D14" s="3" t="s">
        <v>23</v>
      </c>
    </row>
    <row r="15" spans="1:4" x14ac:dyDescent="0.35">
      <c r="A15" s="63" t="s">
        <v>48</v>
      </c>
      <c r="B15" s="64"/>
      <c r="C15" s="64"/>
      <c r="D15" s="65"/>
    </row>
    <row r="16" spans="1:4" x14ac:dyDescent="0.35">
      <c r="A16" s="4" t="s">
        <v>49</v>
      </c>
      <c r="B16" s="84">
        <v>0</v>
      </c>
      <c r="C16" s="7">
        <v>1</v>
      </c>
      <c r="D16" s="10">
        <f t="shared" ref="D16:D22" si="0">B16*C16</f>
        <v>0</v>
      </c>
    </row>
    <row r="17" spans="1:4" x14ac:dyDescent="0.35">
      <c r="A17" s="4" t="s">
        <v>50</v>
      </c>
      <c r="B17" s="84">
        <v>0</v>
      </c>
      <c r="C17" s="7">
        <v>1</v>
      </c>
      <c r="D17" s="10">
        <f t="shared" si="0"/>
        <v>0</v>
      </c>
    </row>
    <row r="18" spans="1:4" x14ac:dyDescent="0.35">
      <c r="A18" s="4" t="s">
        <v>36</v>
      </c>
      <c r="B18" s="84">
        <v>0</v>
      </c>
      <c r="C18" s="7">
        <v>1</v>
      </c>
      <c r="D18" s="10">
        <f t="shared" si="0"/>
        <v>0</v>
      </c>
    </row>
    <row r="19" spans="1:4" x14ac:dyDescent="0.35">
      <c r="A19" s="4" t="s">
        <v>37</v>
      </c>
      <c r="B19" s="84">
        <v>0</v>
      </c>
      <c r="C19" s="7">
        <v>3</v>
      </c>
      <c r="D19" s="10">
        <f t="shared" si="0"/>
        <v>0</v>
      </c>
    </row>
    <row r="20" spans="1:4" x14ac:dyDescent="0.35">
      <c r="A20" s="4" t="s">
        <v>53</v>
      </c>
      <c r="B20" s="84">
        <v>0</v>
      </c>
      <c r="C20" s="7">
        <v>4</v>
      </c>
      <c r="D20" s="10">
        <f t="shared" si="0"/>
        <v>0</v>
      </c>
    </row>
    <row r="21" spans="1:4" x14ac:dyDescent="0.35">
      <c r="A21" s="4" t="s">
        <v>38</v>
      </c>
      <c r="B21" s="84">
        <v>0</v>
      </c>
      <c r="C21" s="7">
        <v>4</v>
      </c>
      <c r="D21" s="10">
        <f t="shared" si="0"/>
        <v>0</v>
      </c>
    </row>
    <row r="22" spans="1:4" x14ac:dyDescent="0.35">
      <c r="A22" s="4" t="s">
        <v>39</v>
      </c>
      <c r="B22" s="84">
        <v>0</v>
      </c>
      <c r="C22" s="7">
        <v>20</v>
      </c>
      <c r="D22" s="10">
        <f t="shared" si="0"/>
        <v>0</v>
      </c>
    </row>
    <row r="23" spans="1:4" s="1" customFormat="1" ht="15" thickBot="1" x14ac:dyDescent="0.4">
      <c r="A23" s="52" t="s">
        <v>8</v>
      </c>
      <c r="B23" s="53"/>
      <c r="C23" s="54"/>
      <c r="D23" s="14">
        <f>SUM(D16:D22)</f>
        <v>0</v>
      </c>
    </row>
    <row r="24" spans="1:4" ht="15" thickBot="1" x14ac:dyDescent="0.4">
      <c r="A24" s="15"/>
      <c r="B24" s="12"/>
      <c r="C24" s="9"/>
      <c r="D24" s="16"/>
    </row>
    <row r="25" spans="1:4" x14ac:dyDescent="0.35">
      <c r="A25" s="2" t="s">
        <v>9</v>
      </c>
      <c r="B25" s="2" t="s">
        <v>22</v>
      </c>
      <c r="C25" s="2" t="s">
        <v>20</v>
      </c>
      <c r="D25" s="3" t="s">
        <v>23</v>
      </c>
    </row>
    <row r="26" spans="1:4" x14ac:dyDescent="0.35">
      <c r="A26" s="17" t="s">
        <v>43</v>
      </c>
      <c r="B26" s="84">
        <v>0</v>
      </c>
      <c r="C26" s="7">
        <f>C11</f>
        <v>32</v>
      </c>
      <c r="D26" s="10">
        <f>B26*C26</f>
        <v>0</v>
      </c>
    </row>
    <row r="27" spans="1:4" x14ac:dyDescent="0.35">
      <c r="A27" s="4" t="s">
        <v>44</v>
      </c>
      <c r="B27" s="84">
        <v>0</v>
      </c>
      <c r="C27" s="7">
        <f>C10</f>
        <v>37</v>
      </c>
      <c r="D27" s="10">
        <f>B27*C27</f>
        <v>0</v>
      </c>
    </row>
    <row r="28" spans="1:4" x14ac:dyDescent="0.35">
      <c r="A28" s="4" t="s">
        <v>45</v>
      </c>
      <c r="B28" s="84">
        <v>0</v>
      </c>
      <c r="C28" s="7">
        <f>C11</f>
        <v>32</v>
      </c>
      <c r="D28" s="10">
        <f>B28*C28</f>
        <v>0</v>
      </c>
    </row>
    <row r="29" spans="1:4" s="1" customFormat="1" ht="15" thickBot="1" x14ac:dyDescent="0.4">
      <c r="A29" s="58" t="s">
        <v>24</v>
      </c>
      <c r="B29" s="59"/>
      <c r="C29" s="60"/>
      <c r="D29" s="18">
        <f>SUM(D26:D28)</f>
        <v>0</v>
      </c>
    </row>
    <row r="30" spans="1:4" x14ac:dyDescent="0.35">
      <c r="A30" s="9"/>
      <c r="B30" s="9"/>
      <c r="C30" s="9"/>
      <c r="D30" s="9"/>
    </row>
    <row r="31" spans="1:4" x14ac:dyDescent="0.35">
      <c r="A31" s="19" t="s">
        <v>10</v>
      </c>
      <c r="B31" s="20"/>
      <c r="C31" s="21"/>
      <c r="D31" s="22">
        <f>D7+D12+D23+D29</f>
        <v>0</v>
      </c>
    </row>
    <row r="32" spans="1:4" x14ac:dyDescent="0.35">
      <c r="A32" s="23"/>
      <c r="B32" s="12"/>
      <c r="C32" s="9"/>
      <c r="D32" s="9"/>
    </row>
    <row r="33" spans="1:4" x14ac:dyDescent="0.35">
      <c r="A33" s="61" t="s">
        <v>6</v>
      </c>
      <c r="B33" s="62"/>
      <c r="C33" s="62"/>
      <c r="D33" s="62"/>
    </row>
    <row r="34" spans="1:4" x14ac:dyDescent="0.35">
      <c r="A34" s="69" t="s">
        <v>51</v>
      </c>
      <c r="B34" s="69"/>
      <c r="C34" s="69"/>
      <c r="D34" s="69"/>
    </row>
    <row r="35" spans="1:4" ht="15" thickBot="1" x14ac:dyDescent="0.4">
      <c r="A35" s="70"/>
      <c r="B35" s="70"/>
      <c r="C35" s="70"/>
      <c r="D35" s="70"/>
    </row>
    <row r="36" spans="1:4" ht="15" thickBot="1" x14ac:dyDescent="0.4">
      <c r="A36" s="24" t="s">
        <v>9</v>
      </c>
      <c r="B36" s="24" t="s">
        <v>22</v>
      </c>
      <c r="C36" s="24" t="s">
        <v>20</v>
      </c>
      <c r="D36" s="24" t="s">
        <v>23</v>
      </c>
    </row>
    <row r="37" spans="1:4" x14ac:dyDescent="0.35">
      <c r="A37" s="25" t="s">
        <v>61</v>
      </c>
      <c r="B37" s="26" t="s">
        <v>55</v>
      </c>
      <c r="C37" s="27">
        <v>100</v>
      </c>
      <c r="D37" s="10">
        <f>C37*D57</f>
        <v>0</v>
      </c>
    </row>
    <row r="38" spans="1:4" x14ac:dyDescent="0.35">
      <c r="A38" s="4" t="s">
        <v>32</v>
      </c>
      <c r="B38" s="84">
        <v>0</v>
      </c>
      <c r="C38" s="7">
        <v>97</v>
      </c>
      <c r="D38" s="28">
        <f>B38*C38</f>
        <v>0</v>
      </c>
    </row>
    <row r="39" spans="1:4" ht="15.5" x14ac:dyDescent="0.35">
      <c r="A39" s="4" t="s">
        <v>62</v>
      </c>
      <c r="B39" s="84">
        <v>0</v>
      </c>
      <c r="C39" s="7">
        <v>1</v>
      </c>
      <c r="D39" s="28">
        <f>B39*C39</f>
        <v>0</v>
      </c>
    </row>
    <row r="40" spans="1:4" ht="15.5" x14ac:dyDescent="0.35">
      <c r="A40" s="4" t="s">
        <v>63</v>
      </c>
      <c r="B40" s="84">
        <v>0</v>
      </c>
      <c r="C40" s="7">
        <v>2</v>
      </c>
      <c r="D40" s="28">
        <f>B40*C40</f>
        <v>0</v>
      </c>
    </row>
    <row r="41" spans="1:4" x14ac:dyDescent="0.35">
      <c r="A41" s="74" t="s">
        <v>11</v>
      </c>
      <c r="B41" s="75"/>
      <c r="C41" s="76"/>
      <c r="D41" s="29">
        <f>-PMT(0.02,25,D37,0)</f>
        <v>0</v>
      </c>
    </row>
    <row r="42" spans="1:4" ht="15" thickBot="1" x14ac:dyDescent="0.4">
      <c r="A42" s="71" t="s">
        <v>12</v>
      </c>
      <c r="B42" s="72"/>
      <c r="C42" s="73"/>
      <c r="D42" s="8">
        <f>-PMT(0.02,12,SUM(D38:D40),0)</f>
        <v>0</v>
      </c>
    </row>
    <row r="43" spans="1:4" ht="15" thickBot="1" x14ac:dyDescent="0.4">
      <c r="A43" s="30"/>
      <c r="B43" s="12"/>
      <c r="C43" s="9"/>
      <c r="D43" s="31"/>
    </row>
    <row r="44" spans="1:4" x14ac:dyDescent="0.35">
      <c r="A44" s="46" t="s">
        <v>52</v>
      </c>
      <c r="B44" s="47"/>
      <c r="C44" s="47"/>
      <c r="D44" s="48"/>
    </row>
    <row r="45" spans="1:4" x14ac:dyDescent="0.35">
      <c r="A45" s="4" t="s">
        <v>26</v>
      </c>
      <c r="B45" s="84">
        <v>0</v>
      </c>
      <c r="C45" s="7">
        <v>1</v>
      </c>
      <c r="D45" s="28">
        <f t="shared" ref="D45:D56" si="1">B45*C45</f>
        <v>0</v>
      </c>
    </row>
    <row r="46" spans="1:4" x14ac:dyDescent="0.35">
      <c r="A46" s="32" t="s">
        <v>25</v>
      </c>
      <c r="B46" s="84">
        <v>0</v>
      </c>
      <c r="C46" s="7"/>
      <c r="D46" s="28"/>
    </row>
    <row r="47" spans="1:4" ht="15.5" x14ac:dyDescent="0.35">
      <c r="A47" s="4" t="s">
        <v>64</v>
      </c>
      <c r="B47" s="84">
        <v>0</v>
      </c>
      <c r="C47" s="7">
        <v>8</v>
      </c>
      <c r="D47" s="28">
        <f t="shared" si="1"/>
        <v>0</v>
      </c>
    </row>
    <row r="48" spans="1:4" x14ac:dyDescent="0.35">
      <c r="A48" s="4" t="s">
        <v>27</v>
      </c>
      <c r="B48" s="84">
        <v>0</v>
      </c>
      <c r="C48" s="7">
        <v>1</v>
      </c>
      <c r="D48" s="28">
        <f t="shared" si="1"/>
        <v>0</v>
      </c>
    </row>
    <row r="49" spans="1:4" ht="15.5" x14ac:dyDescent="0.35">
      <c r="A49" s="4" t="s">
        <v>65</v>
      </c>
      <c r="B49" s="84">
        <v>0</v>
      </c>
      <c r="C49" s="7">
        <v>10</v>
      </c>
      <c r="D49" s="28">
        <f t="shared" si="1"/>
        <v>0</v>
      </c>
    </row>
    <row r="50" spans="1:4" x14ac:dyDescent="0.35">
      <c r="A50" s="17" t="s">
        <v>54</v>
      </c>
      <c r="B50" s="84">
        <v>0</v>
      </c>
      <c r="C50" s="86">
        <v>1</v>
      </c>
      <c r="D50" s="87">
        <f t="shared" si="1"/>
        <v>0</v>
      </c>
    </row>
    <row r="51" spans="1:4" x14ac:dyDescent="0.35">
      <c r="A51" s="4" t="s">
        <v>28</v>
      </c>
      <c r="B51" s="84">
        <v>0</v>
      </c>
      <c r="C51" s="7">
        <v>1</v>
      </c>
      <c r="D51" s="28">
        <f t="shared" si="1"/>
        <v>0</v>
      </c>
    </row>
    <row r="52" spans="1:4" x14ac:dyDescent="0.35">
      <c r="A52" s="4" t="s">
        <v>29</v>
      </c>
      <c r="B52" s="84">
        <v>0</v>
      </c>
      <c r="C52" s="7">
        <v>5</v>
      </c>
      <c r="D52" s="28">
        <f t="shared" si="1"/>
        <v>0</v>
      </c>
    </row>
    <row r="53" spans="1:4" ht="15.5" x14ac:dyDescent="0.35">
      <c r="A53" s="4" t="s">
        <v>66</v>
      </c>
      <c r="B53" s="84">
        <v>0</v>
      </c>
      <c r="C53" s="7">
        <v>5</v>
      </c>
      <c r="D53" s="28">
        <f t="shared" si="1"/>
        <v>0</v>
      </c>
    </row>
    <row r="54" spans="1:4" ht="15.5" x14ac:dyDescent="0.35">
      <c r="A54" s="4" t="s">
        <v>67</v>
      </c>
      <c r="B54" s="84">
        <v>0</v>
      </c>
      <c r="C54" s="7">
        <v>4</v>
      </c>
      <c r="D54" s="28">
        <f t="shared" si="1"/>
        <v>0</v>
      </c>
    </row>
    <row r="55" spans="1:4" ht="15.5" x14ac:dyDescent="0.35">
      <c r="A55" s="4" t="s">
        <v>68</v>
      </c>
      <c r="B55" s="84">
        <v>0</v>
      </c>
      <c r="C55" s="7">
        <f>C54</f>
        <v>4</v>
      </c>
      <c r="D55" s="28">
        <f t="shared" si="1"/>
        <v>0</v>
      </c>
    </row>
    <row r="56" spans="1:4" x14ac:dyDescent="0.35">
      <c r="A56" s="4" t="s">
        <v>30</v>
      </c>
      <c r="B56" s="84">
        <v>0</v>
      </c>
      <c r="C56" s="7">
        <v>1</v>
      </c>
      <c r="D56" s="28">
        <f t="shared" si="1"/>
        <v>0</v>
      </c>
    </row>
    <row r="57" spans="1:4" ht="15" thickBot="1" x14ac:dyDescent="0.4">
      <c r="A57" s="55" t="s">
        <v>31</v>
      </c>
      <c r="B57" s="56"/>
      <c r="C57" s="57"/>
      <c r="D57" s="33">
        <f>SUM(D45:D56)</f>
        <v>0</v>
      </c>
    </row>
    <row r="58" spans="1:4" x14ac:dyDescent="0.35">
      <c r="A58" s="9"/>
      <c r="B58" s="12"/>
      <c r="C58" s="9"/>
      <c r="D58" s="12"/>
    </row>
    <row r="59" spans="1:4" ht="15" thickBot="1" x14ac:dyDescent="0.4">
      <c r="A59" s="77" t="s">
        <v>13</v>
      </c>
      <c r="B59" s="78"/>
      <c r="C59" s="78"/>
      <c r="D59" s="78"/>
    </row>
    <row r="60" spans="1:4" ht="15" x14ac:dyDescent="0.35">
      <c r="A60" s="34" t="s">
        <v>69</v>
      </c>
      <c r="B60" s="34" t="s">
        <v>19</v>
      </c>
      <c r="C60" s="34" t="s">
        <v>20</v>
      </c>
      <c r="D60" s="34" t="s">
        <v>23</v>
      </c>
    </row>
    <row r="61" spans="1:4" x14ac:dyDescent="0.35">
      <c r="A61" s="7" t="s">
        <v>14</v>
      </c>
      <c r="B61" s="84">
        <v>0</v>
      </c>
      <c r="C61" s="7">
        <f>C38</f>
        <v>97</v>
      </c>
      <c r="D61" s="35">
        <f>B61*C61</f>
        <v>0</v>
      </c>
    </row>
    <row r="62" spans="1:4" ht="15" thickBot="1" x14ac:dyDescent="0.4">
      <c r="A62" s="9"/>
      <c r="B62" s="12"/>
      <c r="C62" s="9"/>
      <c r="D62" s="9"/>
    </row>
    <row r="63" spans="1:4" ht="15" thickBot="1" x14ac:dyDescent="0.4">
      <c r="A63" s="43" t="s">
        <v>6</v>
      </c>
      <c r="B63" s="44"/>
      <c r="C63" s="44"/>
      <c r="D63" s="45"/>
    </row>
    <row r="64" spans="1:4" ht="15" thickBot="1" x14ac:dyDescent="0.4">
      <c r="A64" s="24" t="s">
        <v>7</v>
      </c>
      <c r="B64" s="24" t="s">
        <v>19</v>
      </c>
      <c r="C64" s="34" t="s">
        <v>20</v>
      </c>
      <c r="D64" s="34" t="s">
        <v>23</v>
      </c>
    </row>
    <row r="65" spans="1:4" x14ac:dyDescent="0.35">
      <c r="A65" s="4" t="s">
        <v>34</v>
      </c>
      <c r="B65" s="84">
        <v>0</v>
      </c>
      <c r="C65" s="7">
        <v>1</v>
      </c>
      <c r="D65" s="28">
        <f t="shared" ref="D65:D71" si="2">B65*C65</f>
        <v>0</v>
      </c>
    </row>
    <row r="66" spans="1:4" x14ac:dyDescent="0.35">
      <c r="A66" s="4" t="s">
        <v>35</v>
      </c>
      <c r="B66" s="84">
        <v>0</v>
      </c>
      <c r="C66" s="7">
        <v>1</v>
      </c>
      <c r="D66" s="28">
        <f t="shared" si="2"/>
        <v>0</v>
      </c>
    </row>
    <row r="67" spans="1:4" x14ac:dyDescent="0.35">
      <c r="A67" s="4" t="s">
        <v>36</v>
      </c>
      <c r="B67" s="84">
        <v>0</v>
      </c>
      <c r="C67" s="7">
        <v>1</v>
      </c>
      <c r="D67" s="28">
        <f t="shared" si="2"/>
        <v>0</v>
      </c>
    </row>
    <row r="68" spans="1:4" x14ac:dyDescent="0.35">
      <c r="A68" s="4" t="s">
        <v>37</v>
      </c>
      <c r="B68" s="84">
        <v>0</v>
      </c>
      <c r="C68" s="7">
        <v>3</v>
      </c>
      <c r="D68" s="10">
        <f t="shared" si="2"/>
        <v>0</v>
      </c>
    </row>
    <row r="69" spans="1:4" x14ac:dyDescent="0.35">
      <c r="A69" s="4" t="s">
        <v>53</v>
      </c>
      <c r="B69" s="84">
        <v>0</v>
      </c>
      <c r="C69" s="7">
        <v>4</v>
      </c>
      <c r="D69" s="10">
        <f t="shared" si="2"/>
        <v>0</v>
      </c>
    </row>
    <row r="70" spans="1:4" x14ac:dyDescent="0.35">
      <c r="A70" s="4" t="s">
        <v>38</v>
      </c>
      <c r="B70" s="84">
        <v>0</v>
      </c>
      <c r="C70" s="7">
        <v>4</v>
      </c>
      <c r="D70" s="28">
        <f t="shared" si="2"/>
        <v>0</v>
      </c>
    </row>
    <row r="71" spans="1:4" x14ac:dyDescent="0.35">
      <c r="A71" s="4" t="s">
        <v>39</v>
      </c>
      <c r="B71" s="84">
        <v>0</v>
      </c>
      <c r="C71" s="36">
        <v>20</v>
      </c>
      <c r="D71" s="28">
        <f t="shared" si="2"/>
        <v>0</v>
      </c>
    </row>
    <row r="72" spans="1:4" ht="15" thickBot="1" x14ac:dyDescent="0.4">
      <c r="A72" s="52" t="s">
        <v>33</v>
      </c>
      <c r="B72" s="53"/>
      <c r="C72" s="54"/>
      <c r="D72" s="33">
        <f>SUM(D65:D71)</f>
        <v>0</v>
      </c>
    </row>
    <row r="73" spans="1:4" x14ac:dyDescent="0.35">
      <c r="A73" s="15"/>
      <c r="B73" s="12"/>
      <c r="C73" s="9"/>
      <c r="D73" s="16"/>
    </row>
    <row r="74" spans="1:4" x14ac:dyDescent="0.35">
      <c r="A74" s="19" t="s">
        <v>15</v>
      </c>
      <c r="B74" s="21"/>
      <c r="C74" s="21"/>
      <c r="D74" s="37">
        <f>D41+D42+D61+D72</f>
        <v>0</v>
      </c>
    </row>
    <row r="75" spans="1:4" x14ac:dyDescent="0.35">
      <c r="A75" s="30"/>
      <c r="B75" s="12"/>
      <c r="C75" s="9"/>
      <c r="D75" s="31"/>
    </row>
    <row r="76" spans="1:4" x14ac:dyDescent="0.35">
      <c r="A76" s="38" t="s">
        <v>16</v>
      </c>
      <c r="B76" s="39"/>
      <c r="C76" s="40"/>
      <c r="D76" s="41">
        <f>D31+D74</f>
        <v>0</v>
      </c>
    </row>
    <row r="77" spans="1:4" x14ac:dyDescent="0.35">
      <c r="A77" s="30"/>
      <c r="B77" s="12"/>
      <c r="C77" s="9"/>
      <c r="D77" s="31"/>
    </row>
    <row r="78" spans="1:4" x14ac:dyDescent="0.35">
      <c r="A78" s="42" t="s">
        <v>18</v>
      </c>
      <c r="B78" s="79" t="s">
        <v>42</v>
      </c>
      <c r="C78" s="80"/>
      <c r="D78" s="80"/>
    </row>
    <row r="79" spans="1:4" x14ac:dyDescent="0.35">
      <c r="A79" s="9" t="s">
        <v>41</v>
      </c>
      <c r="B79" s="83"/>
      <c r="C79" s="9"/>
      <c r="D79" s="9"/>
    </row>
    <row r="80" spans="1:4" x14ac:dyDescent="0.35">
      <c r="A80" s="9"/>
      <c r="B80" s="9"/>
      <c r="C80" s="9"/>
      <c r="D80" s="9"/>
    </row>
    <row r="81" spans="1:4" x14ac:dyDescent="0.35">
      <c r="A81" s="61" t="s">
        <v>17</v>
      </c>
      <c r="B81" s="62"/>
      <c r="C81" s="62"/>
      <c r="D81" s="62"/>
    </row>
    <row r="82" spans="1:4" x14ac:dyDescent="0.35">
      <c r="A82" s="9" t="s">
        <v>40</v>
      </c>
      <c r="B82" s="12"/>
      <c r="C82" s="9"/>
      <c r="D82" s="9"/>
    </row>
    <row r="83" spans="1:4" ht="15.5" x14ac:dyDescent="0.35">
      <c r="A83" s="9" t="s">
        <v>70</v>
      </c>
      <c r="B83" s="12"/>
      <c r="C83" s="9"/>
      <c r="D83" s="9"/>
    </row>
    <row r="85" spans="1:4" x14ac:dyDescent="0.35">
      <c r="A85" s="7" t="s">
        <v>58</v>
      </c>
      <c r="B85" s="81"/>
      <c r="C85" s="81"/>
      <c r="D85" s="81"/>
    </row>
    <row r="86" spans="1:4" x14ac:dyDescent="0.35">
      <c r="A86" s="7" t="s">
        <v>59</v>
      </c>
      <c r="B86" s="81"/>
      <c r="C86" s="81"/>
      <c r="D86" s="81"/>
    </row>
    <row r="87" spans="1:4" ht="72" customHeight="1" x14ac:dyDescent="0.35">
      <c r="A87" s="7" t="s">
        <v>56</v>
      </c>
      <c r="B87" s="81"/>
      <c r="C87" s="81"/>
      <c r="D87" s="81"/>
    </row>
    <row r="89" spans="1:4" ht="72.5" customHeight="1" x14ac:dyDescent="0.35">
      <c r="A89" s="85" t="s">
        <v>71</v>
      </c>
      <c r="B89" s="85"/>
      <c r="C89" s="85"/>
    </row>
  </sheetData>
  <sheetProtection algorithmName="SHA-512" hashValue="K6urF7z/KoTkFshAjIsMNVMvApdtF+ENYXcI6zVE5ZIFK2/mheBvUAK+E6Sm6PidOSvwJURX53oIpAkyMKUmAw==" saltValue="InuNywg/4vh9kXmMoObDgQ==" spinCount="100000" sheet="1" objects="1" scenarios="1"/>
  <mergeCells count="22">
    <mergeCell ref="A89:C89"/>
    <mergeCell ref="A72:C72"/>
    <mergeCell ref="A81:D81"/>
    <mergeCell ref="B78:D78"/>
    <mergeCell ref="B87:D87"/>
    <mergeCell ref="B86:D86"/>
    <mergeCell ref="B85:D85"/>
    <mergeCell ref="A63:D63"/>
    <mergeCell ref="A44:D44"/>
    <mergeCell ref="A1:D1"/>
    <mergeCell ref="A7:C7"/>
    <mergeCell ref="A12:C12"/>
    <mergeCell ref="A23:C23"/>
    <mergeCell ref="A29:C29"/>
    <mergeCell ref="A33:D33"/>
    <mergeCell ref="A15:D15"/>
    <mergeCell ref="A3:D3"/>
    <mergeCell ref="A34:D35"/>
    <mergeCell ref="A42:C42"/>
    <mergeCell ref="A41:C41"/>
    <mergeCell ref="A57:C57"/>
    <mergeCell ref="A59:D5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Vermolen, Roy</dc:creator>
  <cp:lastModifiedBy>Vermolen, Roy</cp:lastModifiedBy>
  <dcterms:created xsi:type="dcterms:W3CDTF">2022-03-21T15:53:03Z</dcterms:created>
  <dcterms:modified xsi:type="dcterms:W3CDTF">2022-05-24T14:54:21Z</dcterms:modified>
</cp:coreProperties>
</file>