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C:\Users\Dirk de Wit\Desktop\"/>
    </mc:Choice>
  </mc:AlternateContent>
  <xr:revisionPtr revIDLastSave="0" documentId="13_ncr:1_{497E5F06-6823-454E-BD36-4F3B29818F00}" xr6:coauthVersionLast="47" xr6:coauthVersionMax="47" xr10:uidLastSave="{00000000-0000-0000-0000-000000000000}"/>
  <bookViews>
    <workbookView xWindow="-108" yWindow="-108" windowWidth="23256" windowHeight="12456" xr2:uid="{00000000-000D-0000-FFFF-FFFF00000000}"/>
  </bookViews>
  <sheets>
    <sheet name="instructie voor invullen" sheetId="10" r:id="rId1"/>
    <sheet name="Perceel" sheetId="26" r:id="rId2"/>
    <sheet name="Meer verwerkingslocaties" sheetId="23" r:id="rId3"/>
  </sheets>
  <definedNames>
    <definedName name="_xlnm.Print_Area" localSheetId="1">Perceel!$A$1:$G$42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26" l="1"/>
  <c r="D16" i="26" l="1"/>
  <c r="D21" i="26" l="1"/>
  <c r="D20" i="26"/>
  <c r="D19" i="26"/>
  <c r="D17" i="26"/>
  <c r="B22" i="26" l="1"/>
  <c r="D22" i="26" s="1"/>
  <c r="D18" i="26"/>
  <c r="D15" i="26"/>
  <c r="D14" i="26"/>
  <c r="D12" i="26"/>
  <c r="D11" i="26"/>
  <c r="D10" i="26"/>
  <c r="D9" i="26"/>
  <c r="D8" i="26"/>
  <c r="D7" i="26"/>
  <c r="D6" i="26"/>
  <c r="D5" i="26"/>
  <c r="D4" i="26"/>
  <c r="D3" i="26"/>
  <c r="C10" i="23"/>
  <c r="E9" i="23"/>
  <c r="E8" i="23"/>
  <c r="E7" i="23"/>
  <c r="E6" i="23"/>
  <c r="D23" i="26" l="1"/>
  <c r="D24" i="26" s="1"/>
  <c r="D25" i="26" s="1"/>
  <c r="D26" i="26" s="1"/>
  <c r="E11" i="23"/>
  <c r="D30" i="26" l="1"/>
</calcChain>
</file>

<file path=xl/sharedStrings.xml><?xml version="1.0" encoding="utf-8"?>
<sst xmlns="http://schemas.openxmlformats.org/spreadsheetml/2006/main" count="97" uniqueCount="78">
  <si>
    <t>Waarde</t>
  </si>
  <si>
    <t>Eenheid</t>
  </si>
  <si>
    <r>
      <t>kg CO</t>
    </r>
    <r>
      <rPr>
        <b/>
        <vertAlign val="subscript"/>
        <sz val="10"/>
        <rFont val="Arial"/>
        <family val="2"/>
      </rPr>
      <t>2</t>
    </r>
    <r>
      <rPr>
        <b/>
        <sz val="10"/>
        <rFont val="Arial"/>
        <family val="2"/>
      </rPr>
      <t>-equivalenten</t>
    </r>
  </si>
  <si>
    <t>km</t>
  </si>
  <si>
    <t>Bruto elektriciteitsverbruik</t>
  </si>
  <si>
    <t>kWh/ton GFT</t>
  </si>
  <si>
    <t>Aan het net geleverde elektriciteit</t>
  </si>
  <si>
    <t>Aan derden geleverde warmte</t>
  </si>
  <si>
    <t>MJ/ton GFT</t>
  </si>
  <si>
    <t>kg/ton GFT</t>
  </si>
  <si>
    <t>%</t>
  </si>
  <si>
    <t>Nm3/ton GFT</t>
  </si>
  <si>
    <r>
      <t>totaal aantal kg CO</t>
    </r>
    <r>
      <rPr>
        <sz val="8"/>
        <rFont val="Arial"/>
        <family val="2"/>
      </rPr>
      <t>2</t>
    </r>
  </si>
  <si>
    <t>Afzet residu voor verbranden in een AVI als percentage van de GFTaanvoer</t>
  </si>
  <si>
    <t>Afzet residu naar stort als percentage van de GFT aanvoer</t>
  </si>
  <si>
    <r>
      <t>Uit biogas gewonnen CO</t>
    </r>
    <r>
      <rPr>
        <vertAlign val="subscript"/>
        <sz val="10"/>
        <rFont val="Arial"/>
        <family val="2"/>
      </rPr>
      <t>2</t>
    </r>
    <r>
      <rPr>
        <sz val="10"/>
        <rFont val="Arial"/>
        <family val="2"/>
      </rPr>
      <t xml:space="preserve"> nuttig geleverd aan derden (bijvoorbeeld glastuinbouw)</t>
    </r>
  </si>
  <si>
    <t>Bruto aardgasverbruik</t>
  </si>
  <si>
    <t>Groen gas geleverd aan het leidingnetwerk met methaan gehalte van &gt;88%</t>
  </si>
  <si>
    <t>maximaal 15%</t>
  </si>
  <si>
    <t>Afzet residu naar biomassacentrale als percentage van de GFT aanvoer</t>
  </si>
  <si>
    <t>Adres verwerkingslocatie inschrijver:</t>
  </si>
  <si>
    <t>Datum:</t>
  </si>
  <si>
    <t>Inschrijver:</t>
  </si>
  <si>
    <t>Handtekening</t>
  </si>
  <si>
    <t>Getekend namens inschrijver door:</t>
  </si>
  <si>
    <t xml:space="preserve">let op! Retourafstand </t>
  </si>
  <si>
    <t xml:space="preserve">Afzet compost als precentage van totale GFT-compost: </t>
  </si>
  <si>
    <t>aan gemeenten (groenvoorziening)</t>
  </si>
  <si>
    <t>in potgrondsubstraten en aanvulgronden</t>
  </si>
  <si>
    <t>in samengestelde grondproducten</t>
  </si>
  <si>
    <t>in GWW-sector (aannemerij, wegenbouw)</t>
  </si>
  <si>
    <t>in veehouderij</t>
  </si>
  <si>
    <t>in overige sectoren</t>
  </si>
  <si>
    <t xml:space="preserve">in glastuinbouw en aan hovenier </t>
  </si>
  <si>
    <t>aan particulieren</t>
  </si>
  <si>
    <t>let op! Cel B22 is uitkomst: 100- som (B14 t/m B21 )</t>
  </si>
  <si>
    <r>
      <t>Besparing CO</t>
    </r>
    <r>
      <rPr>
        <sz val="8"/>
        <rFont val="Arial"/>
        <family val="2"/>
      </rPr>
      <t>2</t>
    </r>
    <r>
      <rPr>
        <sz val="10"/>
        <rFont val="Arial"/>
        <family val="2"/>
      </rPr>
      <t xml:space="preserve"> compost, zonder correctie</t>
    </r>
  </si>
  <si>
    <t>Score voor  duurzaamheid (DS)</t>
  </si>
  <si>
    <t>totaal score: Inschrijfprijs (IP)</t>
  </si>
  <si>
    <r>
      <t>Bsparing CO</t>
    </r>
    <r>
      <rPr>
        <sz val="8"/>
        <rFont val="Arial"/>
        <family val="2"/>
      </rPr>
      <t>2</t>
    </r>
    <r>
      <rPr>
        <sz val="10"/>
        <rFont val="Arial"/>
        <family val="2"/>
      </rPr>
      <t xml:space="preserve"> compost na correctie bij &gt; 5% residu naar stort, AVI of biomassa</t>
    </r>
  </si>
  <si>
    <t>in landbouw (akkerbouw, vollegronds tuinbouw, boomteelt);</t>
  </si>
  <si>
    <t>Adres verwerkingslocatie 1 inschrijver:</t>
  </si>
  <si>
    <t>Adres verwerkingslocatie 2 inschrijver:</t>
  </si>
  <si>
    <t>Adres verwerkingslocatie 3 (indien va toepassing) inschrijver:</t>
  </si>
  <si>
    <t>Adres verwerkingslocatie 4 (indien va toepassing) inschrijver:</t>
  </si>
  <si>
    <t>Alleen witte cellen in te vullen door aanbieder</t>
  </si>
  <si>
    <t>Inschrijf prijs IP  (twee decimalen achter de komma)</t>
  </si>
  <si>
    <t>gewogen inschrijfprijs per installatie</t>
  </si>
  <si>
    <t>Totaal:  dient 100,0% te zijn (één decimaal achter de komma)</t>
  </si>
  <si>
    <t>Verwerkingsprijs (VP) inclusief WBM, exlusief BTW</t>
  </si>
  <si>
    <t>Verwerkingsprijzen (VP) vult u in inclusief WBM, exclusief BTW.</t>
  </si>
  <si>
    <r>
      <t>Waarden boven de 15% biomassa naar biomassacentrale worden</t>
    </r>
    <r>
      <rPr>
        <b/>
        <sz val="11"/>
        <color theme="1"/>
        <rFont val="Calibri"/>
        <family val="2"/>
        <scheme val="minor"/>
      </rPr>
      <t xml:space="preserve"> </t>
    </r>
    <r>
      <rPr>
        <sz val="11"/>
        <color theme="1"/>
        <rFont val="Calibri"/>
        <family val="2"/>
        <scheme val="minor"/>
      </rPr>
      <t>door de Aanbestedende dienst als ongewenst beschouwd. Bij invulling van meer dan 15% biomassa is uw inschrijving ongeldig.</t>
    </r>
  </si>
  <si>
    <t>In de velden B14 t/m B21 kunt u aangeven welk aandeel van uw GFT compost wordt afgezet in de verschillende toepassingen zoals u dit jaarlijks doet voor uw BRL Keurcompost certificaat. Deze velden moeten opgeteld kleiner of gelijk aan 100% zijn. Veld B22 vult automatisch het totaalpercentage aan tot 100%. Is de waarde in veld B22 negatief, dan is uw inschrijving ongeldig.</t>
  </si>
  <si>
    <r>
      <t>let op dat u de retourafstand truck 20ton in veld</t>
    </r>
    <r>
      <rPr>
        <sz val="11"/>
        <color rgb="FFFF0000"/>
        <rFont val="Calibri"/>
        <family val="2"/>
        <scheme val="minor"/>
      </rPr>
      <t xml:space="preserve"> </t>
    </r>
    <r>
      <rPr>
        <sz val="11"/>
        <color theme="1"/>
        <rFont val="Calibri"/>
        <family val="2"/>
        <scheme val="minor"/>
      </rPr>
      <t xml:space="preserve">B3 op de juiste wijze berekent, anders is uw inschrijving ongeldig. </t>
    </r>
  </si>
  <si>
    <t>Retourafstand (truck) tussen het aangegeven adres van dit perceel en de verwerkingslocatie</t>
  </si>
  <si>
    <t>Toegerekende Transportprijs (TP)</t>
  </si>
  <si>
    <t>IP = DS + TP + VP</t>
  </si>
  <si>
    <t>VERPLICHT KORTLOPEND</t>
  </si>
  <si>
    <t>ALTERNATIEF LANG LOPEND</t>
  </si>
  <si>
    <t>Dit inschrijfblad is ingevuld door inschrijver met het oog op (doorhalen wat niet van toepassing is):</t>
  </si>
  <si>
    <t xml:space="preserve">ALTERNATIEF LANG </t>
  </si>
  <si>
    <t>let op dat u per tabblad één van de geel gemaakte velden doorhaalt (verplicht kortlopend of alternatief langlopend). U kunt uitsluitend inschrijven voor een langlopende overeenkomst als u ook inschrijft voor een kortlopende overeenkomst.</t>
  </si>
  <si>
    <r>
      <t>Door middel van dit invulformulier berekent u zelf de score van uw inschrijving. Er zijn omrekenfactoren toegepast die ontleend zijn aan de actuele CO</t>
    </r>
    <r>
      <rPr>
        <vertAlign val="subscript"/>
        <sz val="11"/>
        <color theme="1"/>
        <rFont val="Calibri"/>
        <family val="2"/>
        <scheme val="minor"/>
      </rPr>
      <t>2</t>
    </r>
    <r>
      <rPr>
        <sz val="11"/>
        <color theme="1"/>
        <rFont val="Calibri"/>
        <family val="2"/>
        <scheme val="minor"/>
      </rPr>
      <t xml:space="preserve"> tool van de Vereniging Afvalbedrijven zoals deze beschikbaar was op 26-9-2018.</t>
    </r>
  </si>
  <si>
    <t>u moet het tabblad Perceel invullen, printen en getekend, gescand als pdf indienen</t>
  </si>
  <si>
    <t>U kunt met meerdere verwerkingslocaties inschrijven op het perceel, maar dan moet u voor elke verwerkingslocatie het formulier van het tabblad 'perceel' opnieuw invullen en ondertekenen en aanvullend het formulier van tabblad 'Meerdere verwerkingslocaties' invullen en ondertekenen.</t>
  </si>
  <si>
    <r>
      <rPr>
        <i/>
        <sz val="10"/>
        <rFont val="Arial"/>
        <family val="2"/>
      </rPr>
      <t xml:space="preserve">De transportafstanden dienen door de Inschrijver te worden opgegeven, op grond van de online routeplanner van Routenet (http://www.routenet.nl/default.aspx). Als instellingen dienen de volgende waarden te worden gehanteerd (voertuig: Truck 20T, optimalisatie: optimaal, vermijden: veerpont). </t>
    </r>
    <r>
      <rPr>
        <i/>
        <sz val="10"/>
        <color theme="1"/>
        <rFont val="Arial"/>
        <family val="2"/>
      </rPr>
      <t>Afstanden worden bepaald met het adres van uw verwerkingslocatie ten opzichte van het in deze bijlage opgegeven perceeladres</t>
    </r>
    <r>
      <rPr>
        <i/>
        <sz val="10"/>
        <rFont val="Arial"/>
        <family val="2"/>
      </rPr>
      <t>)</t>
    </r>
    <r>
      <rPr>
        <i/>
        <sz val="10"/>
        <color theme="1"/>
        <rFont val="Arial"/>
        <family val="2"/>
      </rPr>
      <t xml:space="preserve"> . </t>
    </r>
    <r>
      <rPr>
        <b/>
        <i/>
        <u/>
        <sz val="10"/>
        <color theme="1"/>
        <rFont val="Arial"/>
        <family val="2"/>
      </rPr>
      <t>Let op dat u de berekende afstand (enkele reis) moet vermenigvuldigen met 2 om zo de retourafstand te bepalen en in te vullen!</t>
    </r>
  </si>
  <si>
    <t>Omwille van de eenvoud en ter voorkoming van verdringing van bijvoorbeeld ander afval in de verwerkingsinstallatie, moeten bij het invullen van de inschrijfstaat de cijfers op installatieniveau worden overlegd. Met ‘cijfers op installatieniveau’ wordt bedoeld: de gemiddelde verwerkingssituatie over het jaar die van toepassing is voor al het aangevoerde GFT op de verwerkingslocatie vanaf het moment dat het materiaal de weegbrug passeert tot en met de afvoer van de verschillende outputstromen.</t>
  </si>
  <si>
    <t>kenmerk: bijlage inschrijfformulier perceel</t>
  </si>
  <si>
    <t xml:space="preserve">Perceeladres Bosscheweg 2, 5261 AA Vught </t>
  </si>
  <si>
    <t>kenmerk: bijlage formulier meerdere locaties voor het Perceel</t>
  </si>
  <si>
    <t xml:space="preserve">Formulier ter bepaling van gewogen gemiddelde van inschrijfprijs bij verwerking op meerdere locaties </t>
  </si>
  <si>
    <t>% van de aanvoer GFT  van het perceel</t>
  </si>
  <si>
    <t xml:space="preserve">Alleen in te vullen bij meerdere verwerkingslocaties voor het perceel </t>
  </si>
  <si>
    <t>De verwerkingsprijs vult u in met een nauwkeurigheid van tenminste twee cijfers achter de komma, voor alle andere waarden geldt dat u ze dient in te vullen met een nauwkeurigheid van tenminste één cijfer achter de komma.</t>
  </si>
  <si>
    <t>Gewogen gemiddelde inschrijfprijs op het perceel</t>
  </si>
  <si>
    <r>
      <rPr>
        <b/>
        <sz val="11"/>
        <color theme="1"/>
        <rFont val="Calibri"/>
        <family val="2"/>
        <scheme val="minor"/>
      </rPr>
      <t xml:space="preserve">Perceel: </t>
    </r>
    <r>
      <rPr>
        <sz val="11"/>
        <color theme="1"/>
        <rFont val="Calibri"/>
        <family val="2"/>
        <scheme val="minor"/>
      </rPr>
      <t>GFT 5 gemeenten ca 24.000 ton per jaar; alleen witte cellen in te vullen door aanbieder</t>
    </r>
  </si>
  <si>
    <t>Let erop dat u jaarlijks voor 1 maart moet rapporteren hoe u daadwerkelijk hebt gepresteerd en dat de aanbestedende dienst gerechtigd is dit te controleren of te laten controleren door een door haar ingeschakelde derde.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</si>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</sst>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0.0"/>
    <numFmt numFmtId="166" formatCode="0.0%"/>
    <numFmt numFmtId="167" formatCode="_ [$€-413]\ * #,##0.00_ ;_ [$€-413]\ * \-#,##0.00_ ;_ [$€-413]\ * &quot;-&quot;??_ ;_ @_ "/>
  </numFmts>
  <fonts count="22" x14ac:knownFonts="1">
    <font>
      <sz val="11"/>
      <color theme="1"/>
      <name val="Calibri"/>
      <family val="2"/>
      <scheme val="minor"/>
    </font>
    <font>
      <b/>
      <sz val="11"/>
      <color indexed="8"/>
      <name val="Calibri"/>
      <family val="2"/>
    </font>
    <font>
      <sz val="10"/>
      <name val="Arial"/>
      <family val="2"/>
    </font>
    <font>
      <b/>
      <sz val="10"/>
      <name val="Arial"/>
      <family val="2"/>
    </font>
    <font>
      <b/>
      <vertAlign val="subscript"/>
      <sz val="10"/>
      <name val="Arial"/>
      <family val="2"/>
    </font>
    <font>
      <vertAlign val="subscript"/>
      <sz val="10"/>
      <name val="Arial"/>
      <family val="2"/>
    </font>
    <font>
      <b/>
      <sz val="10"/>
      <name val="Arial"/>
      <family val="2"/>
    </font>
    <font>
      <sz val="8"/>
      <name val="Arial"/>
      <family val="2"/>
    </font>
    <font>
      <sz val="11"/>
      <color indexed="8"/>
      <name val="Calibri"/>
      <family val="2"/>
    </font>
    <font>
      <i/>
      <sz val="11"/>
      <color theme="1"/>
      <name val="Calibri"/>
      <family val="2"/>
      <scheme val="minor"/>
    </font>
    <font>
      <i/>
      <sz val="10"/>
      <color theme="1"/>
      <name val="Arial"/>
      <family val="2"/>
    </font>
    <font>
      <b/>
      <i/>
      <u/>
      <sz val="10"/>
      <color theme="1"/>
      <name val="Arial"/>
      <family val="2"/>
    </font>
    <font>
      <b/>
      <sz val="11"/>
      <color theme="1"/>
      <name val="Calibri"/>
      <family val="2"/>
      <scheme val="minor"/>
    </font>
    <font>
      <i/>
      <sz val="10"/>
      <name val="Arial"/>
      <family val="2"/>
    </font>
    <font>
      <sz val="11"/>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
      <sz val="11"/>
      <color rgb="FFFF0000"/>
      <name val="Calibri"/>
      <family val="2"/>
      <scheme val="minor"/>
    </font>
    <font>
      <vertAlign val="subscript"/>
      <sz val="11"/>
      <color theme="1"/>
      <name val="Calibri"/>
      <family val="2"/>
      <scheme val="minor"/>
    </font>
    <font>
      <b/>
      <sz val="12"/>
      <color theme="1"/>
      <name val="Calibri"/>
      <family val="2"/>
      <scheme val="minor"/>
    </font>
    <font>
      <b/>
      <sz val="8"/>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8" fillId="0" borderId="0" applyFont="0" applyFill="0" applyBorder="0" applyAlignment="0" applyProtection="0"/>
    <xf numFmtId="9" fontId="14" fillId="0" borderId="0" applyFont="0" applyFill="0" applyBorder="0" applyAlignment="0" applyProtection="0"/>
  </cellStyleXfs>
  <cellXfs count="152">
    <xf numFmtId="0" fontId="0" fillId="0" borderId="0" xfId="0"/>
    <xf numFmtId="0" fontId="0" fillId="2" borderId="0" xfId="0" applyFill="1"/>
    <xf numFmtId="0" fontId="0" fillId="4" borderId="0" xfId="0" applyFill="1"/>
    <xf numFmtId="0" fontId="0" fillId="2" borderId="0" xfId="0" applyFill="1" applyProtection="1">
      <protection locked="0"/>
    </xf>
    <xf numFmtId="10" fontId="0" fillId="0" borderId="0" xfId="2" applyNumberFormat="1" applyFont="1"/>
    <xf numFmtId="166" fontId="0" fillId="6" borderId="1" xfId="0" applyNumberFormat="1" applyFill="1" applyBorder="1"/>
    <xf numFmtId="44" fontId="0" fillId="6" borderId="1" xfId="0" applyNumberFormat="1" applyFill="1" applyBorder="1"/>
    <xf numFmtId="166" fontId="12" fillId="6" borderId="32" xfId="0" applyNumberFormat="1" applyFont="1" applyFill="1" applyBorder="1"/>
    <xf numFmtId="44" fontId="12" fillId="6" borderId="33" xfId="0" applyNumberFormat="1" applyFont="1" applyFill="1" applyBorder="1"/>
    <xf numFmtId="0" fontId="0" fillId="6" borderId="5" xfId="0" applyFill="1" applyBorder="1" applyAlignment="1">
      <alignment vertical="top" wrapText="1"/>
    </xf>
    <xf numFmtId="0" fontId="0" fillId="6" borderId="37" xfId="0" applyFill="1" applyBorder="1" applyAlignment="1">
      <alignment vertical="top" wrapText="1"/>
    </xf>
    <xf numFmtId="167" fontId="0" fillId="6" borderId="35" xfId="0" applyNumberFormat="1" applyFill="1" applyBorder="1"/>
    <xf numFmtId="167" fontId="0" fillId="6" borderId="29" xfId="0" applyNumberFormat="1" applyFill="1" applyBorder="1"/>
    <xf numFmtId="167" fontId="0" fillId="6" borderId="30" xfId="0" applyNumberFormat="1" applyFill="1" applyBorder="1"/>
    <xf numFmtId="0" fontId="0" fillId="2" borderId="10" xfId="0" applyFill="1" applyBorder="1" applyProtection="1">
      <protection locked="0"/>
    </xf>
    <xf numFmtId="0" fontId="0" fillId="2" borderId="11" xfId="0" applyFill="1" applyBorder="1" applyProtection="1">
      <protection locked="0"/>
    </xf>
    <xf numFmtId="0" fontId="1" fillId="3" borderId="1" xfId="0" applyFont="1" applyFill="1" applyBorder="1" applyProtection="1">
      <protection locked="0"/>
    </xf>
    <xf numFmtId="0" fontId="0" fillId="3" borderId="1" xfId="0" applyFill="1" applyBorder="1" applyProtection="1">
      <protection locked="0"/>
    </xf>
    <xf numFmtId="0" fontId="6" fillId="3" borderId="1" xfId="0" applyFont="1" applyFill="1" applyBorder="1" applyProtection="1">
      <protection locked="0"/>
    </xf>
    <xf numFmtId="0" fontId="0" fillId="0" borderId="0" xfId="0" applyProtection="1">
      <protection locked="0"/>
    </xf>
    <xf numFmtId="2" fontId="0" fillId="0" borderId="0" xfId="0" applyNumberFormat="1" applyProtection="1">
      <protection locked="0"/>
    </xf>
    <xf numFmtId="165" fontId="2" fillId="4" borderId="1" xfId="0" applyNumberFormat="1" applyFont="1" applyFill="1" applyBorder="1" applyAlignment="1" applyProtection="1">
      <alignment vertical="center"/>
      <protection locked="0"/>
    </xf>
    <xf numFmtId="165"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0" fillId="0" borderId="1" xfId="0" applyBorder="1" applyProtection="1">
      <protection locked="0"/>
    </xf>
    <xf numFmtId="44" fontId="0" fillId="2" borderId="1" xfId="1" applyFont="1" applyFill="1" applyBorder="1" applyProtection="1">
      <protection locked="0"/>
    </xf>
    <xf numFmtId="0" fontId="0" fillId="4" borderId="8" xfId="0" applyFill="1" applyBorder="1" applyProtection="1">
      <protection locked="0"/>
    </xf>
    <xf numFmtId="0" fontId="0" fillId="4" borderId="12" xfId="0" applyFill="1" applyBorder="1" applyProtection="1">
      <protection locked="0"/>
    </xf>
    <xf numFmtId="0" fontId="0" fillId="4" borderId="9" xfId="0" applyFill="1" applyBorder="1" applyProtection="1">
      <protection locked="0"/>
    </xf>
    <xf numFmtId="44" fontId="0" fillId="4" borderId="12" xfId="0" applyNumberFormat="1" applyFill="1" applyBorder="1" applyProtection="1">
      <protection locked="0"/>
    </xf>
    <xf numFmtId="44" fontId="0" fillId="4" borderId="9" xfId="0" applyNumberFormat="1" applyFill="1" applyBorder="1" applyProtection="1">
      <protection locked="0"/>
    </xf>
    <xf numFmtId="0" fontId="0" fillId="4" borderId="13" xfId="0" applyFill="1" applyBorder="1" applyAlignment="1" applyProtection="1">
      <alignment vertical="center"/>
      <protection locked="0"/>
    </xf>
    <xf numFmtId="0" fontId="0" fillId="4" borderId="14" xfId="0" applyFill="1" applyBorder="1" applyAlignment="1" applyProtection="1">
      <alignment vertical="center"/>
      <protection locked="0"/>
    </xf>
    <xf numFmtId="0" fontId="0" fillId="4" borderId="17"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7" xfId="0" applyFill="1" applyBorder="1" applyAlignment="1" applyProtection="1">
      <alignment vertical="center"/>
      <protection locked="0"/>
    </xf>
    <xf numFmtId="0" fontId="2" fillId="3" borderId="1" xfId="0" applyFont="1" applyFill="1" applyBorder="1" applyAlignment="1">
      <alignment textRotation="90"/>
    </xf>
    <xf numFmtId="0" fontId="3" fillId="3" borderId="1" xfId="0" applyFont="1" applyFill="1" applyBorder="1" applyAlignment="1">
      <alignment horizontal="center" textRotation="90"/>
    </xf>
    <xf numFmtId="0" fontId="3" fillId="3" borderId="1" xfId="0" applyFont="1" applyFill="1" applyBorder="1" applyAlignment="1">
      <alignment horizontal="center" textRotation="90"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2" fontId="2" fillId="3" borderId="1" xfId="0" applyNumberFormat="1" applyFont="1" applyFill="1" applyBorder="1" applyAlignment="1">
      <alignment vertical="center"/>
    </xf>
    <xf numFmtId="0" fontId="2" fillId="3" borderId="18" xfId="0" applyFont="1" applyFill="1" applyBorder="1" applyAlignment="1">
      <alignment vertical="center"/>
    </xf>
    <xf numFmtId="0" fontId="2" fillId="5" borderId="18" xfId="0" applyFont="1" applyFill="1" applyBorder="1" applyAlignment="1">
      <alignment vertical="center"/>
    </xf>
    <xf numFmtId="0" fontId="2" fillId="3" borderId="18" xfId="0" applyFont="1" applyFill="1" applyBorder="1" applyAlignment="1">
      <alignment horizontal="center" vertical="center"/>
    </xf>
    <xf numFmtId="2" fontId="2" fillId="3" borderId="18" xfId="0" applyNumberFormat="1" applyFont="1" applyFill="1" applyBorder="1" applyAlignment="1">
      <alignment vertical="center"/>
    </xf>
    <xf numFmtId="0" fontId="0" fillId="2" borderId="13" xfId="0" applyFill="1" applyBorder="1" applyAlignment="1">
      <alignment horizontal="left"/>
    </xf>
    <xf numFmtId="0" fontId="0" fillId="2" borderId="17" xfId="0" applyFill="1" applyBorder="1" applyAlignment="1">
      <alignment horizontal="left"/>
    </xf>
    <xf numFmtId="0" fontId="0" fillId="5" borderId="0" xfId="0" applyFill="1"/>
    <xf numFmtId="0" fontId="2" fillId="3" borderId="20" xfId="0" applyFont="1" applyFill="1" applyBorder="1" applyAlignment="1">
      <alignment vertical="center"/>
    </xf>
    <xf numFmtId="0" fontId="2" fillId="3" borderId="19" xfId="0" applyFont="1" applyFill="1" applyBorder="1" applyAlignment="1">
      <alignment horizontal="right" vertical="center"/>
    </xf>
    <xf numFmtId="0" fontId="2" fillId="3" borderId="21" xfId="0" applyFont="1" applyFill="1" applyBorder="1" applyAlignment="1">
      <alignment horizontal="center" vertical="center"/>
    </xf>
    <xf numFmtId="2" fontId="2" fillId="3" borderId="22" xfId="0" applyNumberFormat="1"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right" vertical="center"/>
    </xf>
    <xf numFmtId="2" fontId="2" fillId="3" borderId="5" xfId="0" applyNumberFormat="1" applyFont="1" applyFill="1" applyBorder="1" applyAlignment="1">
      <alignment vertical="center"/>
    </xf>
    <xf numFmtId="0" fontId="3" fillId="3" borderId="6" xfId="0" applyFont="1" applyFill="1" applyBorder="1"/>
    <xf numFmtId="0" fontId="3" fillId="3" borderId="7" xfId="0" applyFont="1" applyFill="1" applyBorder="1" applyAlignment="1">
      <alignment vertical="center"/>
    </xf>
    <xf numFmtId="164" fontId="3" fillId="3" borderId="6" xfId="0" applyNumberFormat="1" applyFont="1" applyFill="1" applyBorder="1"/>
    <xf numFmtId="0" fontId="12" fillId="5" borderId="8" xfId="0" applyFont="1" applyFill="1" applyBorder="1" applyAlignment="1">
      <alignment wrapText="1"/>
    </xf>
    <xf numFmtId="0" fontId="0" fillId="5" borderId="1" xfId="0" applyFill="1" applyBorder="1"/>
    <xf numFmtId="0" fontId="0" fillId="5" borderId="9" xfId="0" applyFill="1" applyBorder="1"/>
    <xf numFmtId="0" fontId="0" fillId="6" borderId="36" xfId="0" applyFill="1" applyBorder="1"/>
    <xf numFmtId="0" fontId="0" fillId="6" borderId="34" xfId="0" applyFill="1" applyBorder="1"/>
    <xf numFmtId="0" fontId="0" fillId="6" borderId="23" xfId="0" applyFill="1" applyBorder="1"/>
    <xf numFmtId="0" fontId="12" fillId="6" borderId="31" xfId="0" applyFont="1" applyFill="1" applyBorder="1"/>
    <xf numFmtId="0" fontId="0" fillId="6" borderId="25" xfId="0" applyFill="1" applyBorder="1" applyAlignment="1">
      <alignment vertical="center"/>
    </xf>
    <xf numFmtId="0" fontId="0" fillId="6" borderId="27" xfId="0" applyFill="1" applyBorder="1" applyAlignment="1">
      <alignment vertical="center"/>
    </xf>
    <xf numFmtId="44" fontId="0" fillId="4" borderId="6" xfId="0" applyNumberFormat="1" applyFill="1" applyBorder="1" applyProtection="1">
      <protection locked="0"/>
    </xf>
    <xf numFmtId="44" fontId="0" fillId="4" borderId="1" xfId="0" applyNumberFormat="1" applyFill="1" applyBorder="1" applyProtection="1">
      <protection locked="0"/>
    </xf>
    <xf numFmtId="0" fontId="0" fillId="4" borderId="24" xfId="0" applyFill="1" applyBorder="1" applyProtection="1">
      <protection locked="0"/>
    </xf>
    <xf numFmtId="44" fontId="0" fillId="4" borderId="8" xfId="0" applyNumberFormat="1" applyFill="1" applyBorder="1" applyProtection="1">
      <protection locked="0"/>
    </xf>
    <xf numFmtId="44" fontId="0" fillId="4" borderId="24" xfId="0" applyNumberFormat="1" applyFill="1" applyBorder="1" applyProtection="1">
      <protection locked="0"/>
    </xf>
    <xf numFmtId="0" fontId="0" fillId="4" borderId="26"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4" borderId="28" xfId="0" applyFill="1" applyBorder="1" applyAlignment="1" applyProtection="1">
      <alignment vertical="center"/>
      <protection locked="0"/>
    </xf>
    <xf numFmtId="0" fontId="0" fillId="4" borderId="42" xfId="0" applyFill="1" applyBorder="1" applyAlignment="1">
      <alignment horizontal="center"/>
    </xf>
    <xf numFmtId="0" fontId="0" fillId="4" borderId="38" xfId="0" applyFill="1" applyBorder="1"/>
    <xf numFmtId="0" fontId="0" fillId="4" borderId="42" xfId="0" applyFill="1" applyBorder="1" applyAlignment="1">
      <alignment horizontal="center" vertical="top"/>
    </xf>
    <xf numFmtId="0" fontId="0" fillId="4" borderId="27" xfId="0" applyFill="1" applyBorder="1" applyAlignment="1">
      <alignment horizontal="center" vertical="top"/>
    </xf>
    <xf numFmtId="0" fontId="16" fillId="0" borderId="0" xfId="0" applyFont="1" applyAlignment="1">
      <alignment vertical="center"/>
    </xf>
    <xf numFmtId="0" fontId="17" fillId="0" borderId="0" xfId="0" applyFont="1" applyAlignment="1">
      <alignment vertical="center"/>
    </xf>
    <xf numFmtId="0" fontId="0" fillId="4" borderId="15" xfId="0" applyFill="1" applyBorder="1" applyAlignment="1" applyProtection="1">
      <alignment vertical="center"/>
      <protection locked="0"/>
    </xf>
    <xf numFmtId="9" fontId="0" fillId="4" borderId="6" xfId="2" applyFont="1" applyFill="1" applyBorder="1" applyProtection="1">
      <protection locked="0"/>
    </xf>
    <xf numFmtId="9" fontId="0" fillId="4" borderId="1" xfId="2" applyFont="1" applyFill="1" applyBorder="1" applyProtection="1">
      <protection locked="0"/>
    </xf>
    <xf numFmtId="167" fontId="12" fillId="6" borderId="43" xfId="0" applyNumberFormat="1" applyFont="1" applyFill="1" applyBorder="1"/>
    <xf numFmtId="0" fontId="0" fillId="6" borderId="0" xfId="0" applyFill="1"/>
    <xf numFmtId="0" fontId="3" fillId="3" borderId="15" xfId="0" applyFont="1" applyFill="1" applyBorder="1"/>
    <xf numFmtId="0" fontId="0" fillId="7" borderId="9" xfId="0" applyFill="1" applyBorder="1" applyProtection="1">
      <protection locked="0"/>
    </xf>
    <xf numFmtId="164" fontId="6" fillId="3" borderId="18" xfId="0" applyNumberFormat="1" applyFont="1" applyFill="1" applyBorder="1" applyProtection="1"/>
    <xf numFmtId="0" fontId="20" fillId="2" borderId="0" xfId="0" applyFont="1" applyFill="1" applyProtection="1">
      <protection locked="0"/>
    </xf>
    <xf numFmtId="0" fontId="12" fillId="7" borderId="9" xfId="0" applyFont="1" applyFill="1" applyBorder="1" applyProtection="1">
      <protection locked="0"/>
    </xf>
    <xf numFmtId="0" fontId="12" fillId="7" borderId="8" xfId="0" applyFont="1" applyFill="1" applyBorder="1" applyProtection="1">
      <protection locked="0"/>
    </xf>
    <xf numFmtId="0" fontId="17" fillId="0" borderId="0" xfId="0" applyFont="1" applyFill="1" applyBorder="1" applyProtection="1">
      <protection locked="0"/>
    </xf>
    <xf numFmtId="0" fontId="21" fillId="2" borderId="44" xfId="0" applyFont="1" applyFill="1" applyBorder="1" applyProtection="1">
      <protection locked="0"/>
    </xf>
    <xf numFmtId="0" fontId="21" fillId="7" borderId="45" xfId="0" applyFont="1" applyFill="1" applyBorder="1" applyProtection="1">
      <protection locked="0"/>
    </xf>
    <xf numFmtId="0" fontId="21" fillId="7" borderId="46" xfId="0" applyFont="1" applyFill="1" applyBorder="1" applyProtection="1">
      <protection locked="0"/>
    </xf>
    <xf numFmtId="0" fontId="0" fillId="4" borderId="42" xfId="0" applyFill="1" applyBorder="1" applyAlignment="1">
      <alignment horizontal="center" vertical="center"/>
    </xf>
    <xf numFmtId="0" fontId="0" fillId="0" borderId="19" xfId="0" applyBorder="1" applyAlignment="1">
      <alignment horizontal="left" wrapText="1"/>
    </xf>
    <xf numFmtId="0" fontId="0" fillId="0" borderId="28" xfId="0" applyBorder="1" applyAlignment="1">
      <alignment horizontal="left" wrapText="1"/>
    </xf>
    <xf numFmtId="0" fontId="10" fillId="0" borderId="42" xfId="0" applyFont="1" applyBorder="1" applyAlignment="1">
      <alignment horizontal="left" vertical="center" wrapText="1"/>
    </xf>
    <xf numFmtId="0" fontId="9" fillId="0" borderId="0" xfId="0" applyFont="1" applyAlignment="1">
      <alignment wrapText="1"/>
    </xf>
    <xf numFmtId="0" fontId="9" fillId="0" borderId="38" xfId="0" applyFont="1" applyBorder="1" applyAlignment="1">
      <alignment wrapText="1"/>
    </xf>
    <xf numFmtId="0" fontId="9" fillId="0" borderId="42" xfId="0" applyFont="1" applyBorder="1" applyAlignment="1">
      <alignment wrapText="1"/>
    </xf>
    <xf numFmtId="0" fontId="12" fillId="4" borderId="39" xfId="0" applyFont="1" applyFill="1" applyBorder="1" applyAlignment="1">
      <alignment horizontal="left" vertical="top" wrapText="1"/>
    </xf>
    <xf numFmtId="0" fontId="12" fillId="0" borderId="40" xfId="0" applyFont="1" applyBorder="1" applyAlignment="1">
      <alignment horizontal="left" vertical="top" wrapText="1"/>
    </xf>
    <xf numFmtId="0" fontId="12" fillId="0" borderId="41" xfId="0" applyFont="1" applyBorder="1" applyAlignment="1">
      <alignment horizontal="left" vertical="top" wrapText="1"/>
    </xf>
    <xf numFmtId="0" fontId="12" fillId="4" borderId="42" xfId="0" applyFont="1" applyFill="1" applyBorder="1" applyAlignment="1">
      <alignment horizontal="left" vertical="top" wrapText="1"/>
    </xf>
    <xf numFmtId="0" fontId="12" fillId="0" borderId="0" xfId="0" applyFont="1" applyBorder="1" applyAlignment="1">
      <alignment horizontal="left" vertical="top" wrapText="1"/>
    </xf>
    <xf numFmtId="0" fontId="12" fillId="0" borderId="38"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0" fillId="4" borderId="0" xfId="0" applyFill="1" applyAlignment="1">
      <alignment vertical="center" wrapText="1"/>
    </xf>
    <xf numFmtId="0" fontId="0" fillId="0" borderId="0" xfId="0" applyAlignment="1">
      <alignment wrapText="1"/>
    </xf>
    <xf numFmtId="0" fontId="0" fillId="0" borderId="38" xfId="0" applyBorder="1" applyAlignment="1">
      <alignment wrapText="1"/>
    </xf>
    <xf numFmtId="0" fontId="15" fillId="4" borderId="0" xfId="0" applyFont="1" applyFill="1" applyAlignment="1">
      <alignment horizontal="left" wrapText="1"/>
    </xf>
    <xf numFmtId="0" fontId="15" fillId="4" borderId="38" xfId="0" applyFont="1" applyFill="1" applyBorder="1" applyAlignment="1">
      <alignment horizontal="left" wrapText="1"/>
    </xf>
    <xf numFmtId="0" fontId="0" fillId="4" borderId="0" xfId="0" applyFill="1" applyAlignment="1">
      <alignment horizontal="left" vertical="center" wrapText="1"/>
    </xf>
    <xf numFmtId="0" fontId="0" fillId="4" borderId="38" xfId="0" applyFill="1" applyBorder="1" applyAlignment="1">
      <alignment horizontal="left" vertical="center" wrapText="1"/>
    </xf>
    <xf numFmtId="0" fontId="0" fillId="4" borderId="0" xfId="0" applyFill="1" applyAlignment="1">
      <alignment wrapText="1"/>
    </xf>
    <xf numFmtId="0" fontId="0" fillId="4" borderId="38" xfId="0" applyFill="1" applyBorder="1" applyAlignment="1">
      <alignment wrapText="1"/>
    </xf>
    <xf numFmtId="0" fontId="0" fillId="0" borderId="0" xfId="0" applyAlignment="1">
      <alignment horizontal="left" wrapText="1"/>
    </xf>
    <xf numFmtId="0" fontId="0" fillId="0" borderId="38" xfId="0" applyBorder="1" applyAlignment="1">
      <alignment horizontal="left" wrapText="1"/>
    </xf>
    <xf numFmtId="0" fontId="0" fillId="0" borderId="42" xfId="0" applyBorder="1" applyAlignment="1">
      <alignment horizontal="left" wrapText="1"/>
    </xf>
    <xf numFmtId="0" fontId="0" fillId="0" borderId="0" xfId="0" applyBorder="1" applyAlignment="1">
      <alignment horizontal="left" wrapText="1"/>
    </xf>
    <xf numFmtId="0" fontId="12" fillId="2" borderId="16" xfId="0" applyFont="1" applyFill="1" applyBorder="1" applyAlignment="1" applyProtection="1">
      <alignment horizontal="left" wrapText="1"/>
      <protection locked="0"/>
    </xf>
    <xf numFmtId="0" fontId="0" fillId="2" borderId="8" xfId="0" applyFill="1" applyBorder="1"/>
    <xf numFmtId="0" fontId="0" fillId="0" borderId="9" xfId="0" applyBorder="1"/>
    <xf numFmtId="0" fontId="0" fillId="2" borderId="8" xfId="0" applyFill="1" applyBorder="1" applyAlignment="1">
      <alignment horizontal="left"/>
    </xf>
    <xf numFmtId="0" fontId="0" fillId="2" borderId="9" xfId="0" applyFill="1" applyBorder="1" applyAlignment="1">
      <alignment horizontal="left"/>
    </xf>
    <xf numFmtId="0" fontId="0" fillId="2" borderId="13" xfId="0" applyFill="1" applyBorder="1" applyAlignment="1">
      <alignment horizontal="left" wrapText="1"/>
    </xf>
    <xf numFmtId="0" fontId="0" fillId="2" borderId="17"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5" xfId="0" applyFill="1" applyBorder="1" applyAlignment="1">
      <alignment horizontal="left" wrapText="1"/>
    </xf>
    <xf numFmtId="0" fontId="0" fillId="2" borderId="7" xfId="0" applyFill="1" applyBorder="1" applyAlignment="1">
      <alignment horizontal="left" wrapText="1"/>
    </xf>
    <xf numFmtId="0" fontId="2" fillId="3" borderId="8" xfId="0" applyFont="1" applyFill="1" applyBorder="1" applyAlignment="1">
      <alignment horizontal="left" vertical="center"/>
    </xf>
    <xf numFmtId="0" fontId="2" fillId="3" borderId="12" xfId="0" applyFont="1" applyFill="1" applyBorder="1" applyAlignment="1">
      <alignment horizontal="left" vertical="center"/>
    </xf>
    <xf numFmtId="0" fontId="2" fillId="3" borderId="9" xfId="0" applyFont="1" applyFill="1" applyBorder="1" applyAlignment="1">
      <alignment horizontal="left" vertical="center"/>
    </xf>
    <xf numFmtId="0" fontId="15" fillId="0" borderId="40" xfId="0" applyFont="1" applyBorder="1" applyAlignment="1" applyProtection="1">
      <protection locked="0"/>
    </xf>
    <xf numFmtId="0" fontId="15" fillId="0" borderId="40" xfId="0" applyFont="1" applyBorder="1" applyAlignment="1"/>
    <xf numFmtId="0" fontId="0" fillId="6" borderId="12" xfId="0" applyFill="1" applyBorder="1"/>
    <xf numFmtId="0" fontId="21" fillId="2" borderId="45" xfId="0" applyFont="1" applyFill="1" applyBorder="1" applyProtection="1">
      <protection locked="0"/>
    </xf>
    <xf numFmtId="0" fontId="0" fillId="6" borderId="14" xfId="0" applyFill="1" applyBorder="1" applyAlignment="1">
      <alignment vertical="center"/>
    </xf>
    <xf numFmtId="0" fontId="0" fillId="6" borderId="19" xfId="0" applyFill="1" applyBorder="1" applyAlignment="1">
      <alignment vertical="center"/>
    </xf>
    <xf numFmtId="0" fontId="0" fillId="6" borderId="40" xfId="0" applyFill="1" applyBorder="1"/>
    <xf numFmtId="0" fontId="0" fillId="0" borderId="1" xfId="0" applyFill="1" applyBorder="1" applyProtection="1">
      <protection locked="0"/>
    </xf>
    <xf numFmtId="0" fontId="0" fillId="6" borderId="1" xfId="0" applyFill="1" applyBorder="1" applyProtection="1"/>
    <xf numFmtId="0" fontId="12" fillId="6" borderId="1" xfId="0" applyFont="1" applyFill="1" applyBorder="1" applyProtection="1"/>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520065</xdr:colOff>
      <xdr:row>0</xdr:row>
      <xdr:rowOff>152400</xdr:rowOff>
    </xdr:from>
    <xdr:to>
      <xdr:col>16</xdr:col>
      <xdr:colOff>1424940</xdr:colOff>
      <xdr:row>0</xdr:row>
      <xdr:rowOff>937239</xdr:rowOff>
    </xdr:to>
    <xdr:pic>
      <xdr:nvPicPr>
        <xdr:cNvPr id="2" name="Afbeelding 1">
          <a:extLst>
            <a:ext uri="{FF2B5EF4-FFF2-40B4-BE49-F238E27FC236}">
              <a16:creationId xmlns:a16="http://schemas.microsoft.com/office/drawing/2014/main" id="{BA56D28D-873E-46D9-9DFC-0305B261C2A8}"/>
            </a:ext>
          </a:extLst>
        </xdr:cNvPr>
        <xdr:cNvPicPr>
          <a:picLocks noChangeAspect="1"/>
        </xdr:cNvPicPr>
      </xdr:nvPicPr>
      <xdr:blipFill>
        <a:blip xmlns:r="http://schemas.openxmlformats.org/officeDocument/2006/relationships" r:embed="rId1"/>
        <a:stretch>
          <a:fillRect/>
        </a:stretch>
      </xdr:blipFill>
      <xdr:spPr>
        <a:xfrm>
          <a:off x="10677525" y="152400"/>
          <a:ext cx="1504950" cy="784839"/>
        </a:xfrm>
        <a:prstGeom prst="rect">
          <a:avLst/>
        </a:prstGeom>
      </xdr:spPr>
    </xdr:pic>
    <xdr:clientData/>
  </xdr:twoCellAnchor>
  <xdr:twoCellAnchor editAs="oneCell">
    <xdr:from>
      <xdr:col>18</xdr:col>
      <xdr:colOff>0</xdr:colOff>
      <xdr:row>3</xdr:row>
      <xdr:rowOff>0</xdr:rowOff>
    </xdr:from>
    <xdr:to>
      <xdr:col>18</xdr:col>
      <xdr:colOff>304800</xdr:colOff>
      <xdr:row>3</xdr:row>
      <xdr:rowOff>304800</xdr:rowOff>
    </xdr:to>
    <xdr:sp macro="" textlink="">
      <xdr:nvSpPr>
        <xdr:cNvPr id="1026" name="AutoShape 2" descr="OLAZ">
          <a:extLst>
            <a:ext uri="{FF2B5EF4-FFF2-40B4-BE49-F238E27FC236}">
              <a16:creationId xmlns:a16="http://schemas.microsoft.com/office/drawing/2014/main" id="{FEFF89F9-4CFB-4C3B-A2E2-0229F18109AC}"/>
            </a:ext>
          </a:extLst>
        </xdr:cNvPr>
        <xdr:cNvSpPr>
          <a:spLocks noChangeAspect="1" noChangeArrowheads="1"/>
        </xdr:cNvSpPr>
      </xdr:nvSpPr>
      <xdr:spPr bwMode="auto">
        <a:xfrm>
          <a:off x="13152120" y="105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359229</xdr:rowOff>
    </xdr:from>
    <xdr:to>
      <xdr:col>15</xdr:col>
      <xdr:colOff>243639</xdr:colOff>
      <xdr:row>2</xdr:row>
      <xdr:rowOff>213647</xdr:rowOff>
    </xdr:to>
    <xdr:pic>
      <xdr:nvPicPr>
        <xdr:cNvPr id="3" name="Afbeelding 2">
          <a:extLst>
            <a:ext uri="{FF2B5EF4-FFF2-40B4-BE49-F238E27FC236}">
              <a16:creationId xmlns:a16="http://schemas.microsoft.com/office/drawing/2014/main" id="{81B13946-2154-857A-E16F-408A3E2255BB}"/>
            </a:ext>
          </a:extLst>
        </xdr:cNvPr>
        <xdr:cNvPicPr>
          <a:picLocks noChangeAspect="1"/>
        </xdr:cNvPicPr>
      </xdr:nvPicPr>
      <xdr:blipFill>
        <a:blip xmlns:r="http://schemas.openxmlformats.org/officeDocument/2006/relationships" r:embed="rId2"/>
        <a:stretch>
          <a:fillRect/>
        </a:stretch>
      </xdr:blipFill>
      <xdr:spPr>
        <a:xfrm>
          <a:off x="0" y="359229"/>
          <a:ext cx="10410896" cy="117158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pageSetUpPr fitToPage="1"/>
  </sheetPr>
  <dimension ref="A1:Q21"/>
  <sheetViews>
    <sheetView tabSelected="1" zoomScaleNormal="100" workbookViewId="0">
      <selection activeCell="N7" sqref="N7"/>
    </sheetView>
  </sheetViews>
  <sheetFormatPr defaultRowHeight="14.4" x14ac:dyDescent="0.3"/>
  <cols>
    <col min="4" max="4" width="23.77734375" customWidth="1"/>
    <col min="17" max="17" width="25.77734375" customWidth="1"/>
    <col min="19" max="19" width="14.77734375" customWidth="1"/>
  </cols>
  <sheetData>
    <row r="1" spans="1:17" ht="103.8" customHeight="1" x14ac:dyDescent="0.3">
      <c r="A1" s="107"/>
      <c r="B1" s="108"/>
      <c r="C1" s="108"/>
      <c r="D1" s="108"/>
      <c r="E1" s="108"/>
      <c r="F1" s="108"/>
      <c r="G1" s="108"/>
      <c r="H1" s="108"/>
      <c r="I1" s="108"/>
      <c r="J1" s="108"/>
      <c r="K1" s="108"/>
      <c r="L1" s="108"/>
      <c r="M1" s="108"/>
      <c r="N1" s="108"/>
      <c r="O1" s="108"/>
      <c r="P1" s="108"/>
      <c r="Q1" s="109"/>
    </row>
    <row r="2" spans="1:17" ht="52.5" hidden="1" customHeight="1" x14ac:dyDescent="0.3">
      <c r="A2" s="110"/>
      <c r="B2" s="111"/>
      <c r="C2" s="111"/>
      <c r="D2" s="111"/>
      <c r="E2" s="111"/>
      <c r="F2" s="111"/>
      <c r="G2" s="111"/>
      <c r="H2" s="111"/>
      <c r="I2" s="111"/>
      <c r="J2" s="111"/>
      <c r="K2" s="111"/>
      <c r="L2" s="111"/>
      <c r="M2" s="111"/>
      <c r="N2" s="111"/>
      <c r="O2" s="111"/>
      <c r="P2" s="111"/>
      <c r="Q2" s="112"/>
    </row>
    <row r="3" spans="1:17" ht="24" customHeight="1" x14ac:dyDescent="0.3">
      <c r="A3" s="113"/>
      <c r="B3" s="114"/>
      <c r="C3" s="114"/>
      <c r="D3" s="114"/>
      <c r="E3" s="114"/>
      <c r="F3" s="114"/>
      <c r="G3" s="114"/>
      <c r="H3" s="114"/>
      <c r="I3" s="114"/>
      <c r="J3" s="114"/>
      <c r="K3" s="114"/>
      <c r="L3" s="114"/>
      <c r="M3" s="114"/>
      <c r="N3" s="114"/>
      <c r="O3" s="114"/>
      <c r="P3" s="114"/>
      <c r="Q3" s="112"/>
    </row>
    <row r="4" spans="1:17" ht="37.200000000000003" customHeight="1" x14ac:dyDescent="0.3">
      <c r="A4" s="126" t="s">
        <v>62</v>
      </c>
      <c r="B4" s="127"/>
      <c r="C4" s="127"/>
      <c r="D4" s="127"/>
      <c r="E4" s="127"/>
      <c r="F4" s="127"/>
      <c r="G4" s="127"/>
      <c r="H4" s="127"/>
      <c r="I4" s="127"/>
      <c r="J4" s="127"/>
      <c r="K4" s="127"/>
      <c r="L4" s="127"/>
      <c r="M4" s="127"/>
      <c r="N4" s="127"/>
      <c r="O4" s="127"/>
      <c r="P4" s="127"/>
      <c r="Q4" s="125"/>
    </row>
    <row r="5" spans="1:17" x14ac:dyDescent="0.3">
      <c r="A5" s="79">
        <v>1</v>
      </c>
      <c r="B5" s="2" t="s">
        <v>63</v>
      </c>
      <c r="C5" s="2"/>
      <c r="D5" s="2"/>
      <c r="E5" s="2"/>
      <c r="F5" s="2"/>
      <c r="G5" s="2"/>
      <c r="H5" s="2"/>
      <c r="I5" s="2"/>
      <c r="J5" s="2"/>
      <c r="K5" s="2"/>
      <c r="L5" s="2"/>
      <c r="M5" s="2"/>
      <c r="N5" s="2"/>
      <c r="O5" s="2"/>
      <c r="P5" s="2"/>
      <c r="Q5" s="80"/>
    </row>
    <row r="6" spans="1:17" ht="30" customHeight="1" x14ac:dyDescent="0.3">
      <c r="A6" s="79"/>
      <c r="B6" s="122" t="s">
        <v>64</v>
      </c>
      <c r="C6" s="122"/>
      <c r="D6" s="122"/>
      <c r="E6" s="122"/>
      <c r="F6" s="122"/>
      <c r="G6" s="122"/>
      <c r="H6" s="122"/>
      <c r="I6" s="122"/>
      <c r="J6" s="122"/>
      <c r="K6" s="122"/>
      <c r="L6" s="122"/>
      <c r="M6" s="122"/>
      <c r="N6" s="122"/>
      <c r="O6" s="122"/>
      <c r="P6" s="122"/>
      <c r="Q6" s="123"/>
    </row>
    <row r="7" spans="1:17" x14ac:dyDescent="0.3">
      <c r="A7" s="79">
        <v>2</v>
      </c>
      <c r="B7" s="2" t="s">
        <v>53</v>
      </c>
      <c r="C7" s="2"/>
      <c r="D7" s="2"/>
      <c r="E7" s="2"/>
      <c r="F7" s="2"/>
      <c r="G7" s="2"/>
      <c r="H7" s="2"/>
      <c r="I7" s="2"/>
      <c r="J7" s="2"/>
      <c r="K7" s="2"/>
      <c r="L7" s="2"/>
      <c r="M7" s="2"/>
      <c r="N7" s="2"/>
      <c r="O7" s="2"/>
      <c r="P7" s="2"/>
      <c r="Q7" s="80"/>
    </row>
    <row r="8" spans="1:17" x14ac:dyDescent="0.3">
      <c r="A8" s="103" t="s">
        <v>65</v>
      </c>
      <c r="B8" s="104"/>
      <c r="C8" s="104"/>
      <c r="D8" s="104"/>
      <c r="E8" s="104"/>
      <c r="F8" s="104"/>
      <c r="G8" s="104"/>
      <c r="H8" s="104"/>
      <c r="I8" s="104"/>
      <c r="J8" s="104"/>
      <c r="K8" s="104"/>
      <c r="L8" s="104"/>
      <c r="M8" s="104"/>
      <c r="N8" s="104"/>
      <c r="O8" s="104"/>
      <c r="P8" s="104"/>
      <c r="Q8" s="105"/>
    </row>
    <row r="9" spans="1:17" x14ac:dyDescent="0.3">
      <c r="A9" s="106"/>
      <c r="B9" s="104"/>
      <c r="C9" s="104"/>
      <c r="D9" s="104"/>
      <c r="E9" s="104"/>
      <c r="F9" s="104"/>
      <c r="G9" s="104"/>
      <c r="H9" s="104"/>
      <c r="I9" s="104"/>
      <c r="J9" s="104"/>
      <c r="K9" s="104"/>
      <c r="L9" s="104"/>
      <c r="M9" s="104"/>
      <c r="N9" s="104"/>
      <c r="O9" s="104"/>
      <c r="P9" s="104"/>
      <c r="Q9" s="105"/>
    </row>
    <row r="10" spans="1:17" ht="27.75" customHeight="1" x14ac:dyDescent="0.3">
      <c r="A10" s="106"/>
      <c r="B10" s="104"/>
      <c r="C10" s="104"/>
      <c r="D10" s="104"/>
      <c r="E10" s="104"/>
      <c r="F10" s="104"/>
      <c r="G10" s="104"/>
      <c r="H10" s="104"/>
      <c r="I10" s="104"/>
      <c r="J10" s="104"/>
      <c r="K10" s="104"/>
      <c r="L10" s="104"/>
      <c r="M10" s="104"/>
      <c r="N10" s="104"/>
      <c r="O10" s="104"/>
      <c r="P10" s="104"/>
      <c r="Q10" s="105"/>
    </row>
    <row r="11" spans="1:17" ht="31.5" customHeight="1" x14ac:dyDescent="0.3">
      <c r="A11" s="100">
        <v>3</v>
      </c>
      <c r="B11" s="120" t="s">
        <v>51</v>
      </c>
      <c r="C11" s="120"/>
      <c r="D11" s="120"/>
      <c r="E11" s="120"/>
      <c r="F11" s="120"/>
      <c r="G11" s="120"/>
      <c r="H11" s="120"/>
      <c r="I11" s="120"/>
      <c r="J11" s="120"/>
      <c r="K11" s="120"/>
      <c r="L11" s="120"/>
      <c r="M11" s="120"/>
      <c r="N11" s="120"/>
      <c r="O11" s="120"/>
      <c r="P11" s="120"/>
      <c r="Q11" s="121"/>
    </row>
    <row r="12" spans="1:17" ht="28.5" customHeight="1" x14ac:dyDescent="0.3">
      <c r="A12" s="81">
        <v>4</v>
      </c>
      <c r="B12" s="115" t="s">
        <v>52</v>
      </c>
      <c r="C12" s="116"/>
      <c r="D12" s="116"/>
      <c r="E12" s="116"/>
      <c r="F12" s="116"/>
      <c r="G12" s="116"/>
      <c r="H12" s="116"/>
      <c r="I12" s="116"/>
      <c r="J12" s="116"/>
      <c r="K12" s="116"/>
      <c r="L12" s="116"/>
      <c r="M12" s="116"/>
      <c r="N12" s="116"/>
      <c r="O12" s="116"/>
      <c r="P12" s="116"/>
      <c r="Q12" s="117"/>
    </row>
    <row r="13" spans="1:17" ht="29.25" customHeight="1" x14ac:dyDescent="0.3">
      <c r="A13" s="81">
        <v>5</v>
      </c>
      <c r="B13" s="118" t="s">
        <v>76</v>
      </c>
      <c r="C13" s="118"/>
      <c r="D13" s="118"/>
      <c r="E13" s="118"/>
      <c r="F13" s="118"/>
      <c r="G13" s="118"/>
      <c r="H13" s="118"/>
      <c r="I13" s="118"/>
      <c r="J13" s="118"/>
      <c r="K13" s="118"/>
      <c r="L13" s="118"/>
      <c r="M13" s="118"/>
      <c r="N13" s="118"/>
      <c r="O13" s="118"/>
      <c r="P13" s="118"/>
      <c r="Q13" s="119"/>
    </row>
    <row r="14" spans="1:17" ht="45.75" customHeight="1" x14ac:dyDescent="0.3">
      <c r="A14" s="81">
        <v>6</v>
      </c>
      <c r="B14" s="124" t="s">
        <v>66</v>
      </c>
      <c r="C14" s="124"/>
      <c r="D14" s="124"/>
      <c r="E14" s="124"/>
      <c r="F14" s="124"/>
      <c r="G14" s="124"/>
      <c r="H14" s="124"/>
      <c r="I14" s="124"/>
      <c r="J14" s="124"/>
      <c r="K14" s="124"/>
      <c r="L14" s="124"/>
      <c r="M14" s="124"/>
      <c r="N14" s="124"/>
      <c r="O14" s="124"/>
      <c r="P14" s="124"/>
      <c r="Q14" s="125"/>
    </row>
    <row r="15" spans="1:17" ht="32.25" customHeight="1" x14ac:dyDescent="0.3">
      <c r="A15" s="81">
        <v>7</v>
      </c>
      <c r="B15" s="124" t="s">
        <v>61</v>
      </c>
      <c r="C15" s="124"/>
      <c r="D15" s="124"/>
      <c r="E15" s="124"/>
      <c r="F15" s="124"/>
      <c r="G15" s="124"/>
      <c r="H15" s="124"/>
      <c r="I15" s="124"/>
      <c r="J15" s="124"/>
      <c r="K15" s="124"/>
      <c r="L15" s="124"/>
      <c r="M15" s="124"/>
      <c r="N15" s="124"/>
      <c r="O15" s="124"/>
      <c r="P15" s="124"/>
      <c r="Q15" s="125"/>
    </row>
    <row r="16" spans="1:17" ht="32.25" customHeight="1" x14ac:dyDescent="0.3">
      <c r="A16" s="81">
        <v>8</v>
      </c>
      <c r="B16" s="124" t="s">
        <v>73</v>
      </c>
      <c r="C16" s="124"/>
      <c r="D16" s="124"/>
      <c r="E16" s="124"/>
      <c r="F16" s="124"/>
      <c r="G16" s="124"/>
      <c r="H16" s="124"/>
      <c r="I16" s="124"/>
      <c r="J16" s="124"/>
      <c r="K16" s="124"/>
      <c r="L16" s="124"/>
      <c r="M16" s="124"/>
      <c r="N16" s="124"/>
      <c r="O16" s="124"/>
      <c r="P16" s="124"/>
      <c r="Q16" s="125"/>
    </row>
    <row r="17" spans="1:17" ht="15.75" customHeight="1" thickBot="1" x14ac:dyDescent="0.35">
      <c r="A17" s="82">
        <v>9</v>
      </c>
      <c r="B17" s="101" t="s">
        <v>50</v>
      </c>
      <c r="C17" s="101"/>
      <c r="D17" s="101"/>
      <c r="E17" s="101"/>
      <c r="F17" s="101"/>
      <c r="G17" s="101"/>
      <c r="H17" s="101"/>
      <c r="I17" s="101"/>
      <c r="J17" s="101"/>
      <c r="K17" s="101"/>
      <c r="L17" s="101"/>
      <c r="M17" s="101"/>
      <c r="N17" s="101"/>
      <c r="O17" s="101"/>
      <c r="P17" s="101"/>
      <c r="Q17" s="102"/>
    </row>
    <row r="19" spans="1:17" x14ac:dyDescent="0.3">
      <c r="B19" s="83"/>
    </row>
    <row r="20" spans="1:17" x14ac:dyDescent="0.3">
      <c r="B20" s="84"/>
    </row>
    <row r="21" spans="1:17" x14ac:dyDescent="0.3">
      <c r="B21" s="84"/>
    </row>
  </sheetData>
  <sheetProtection algorithmName="SHA-512" hashValue="o+569I5PJ8FgY7G+Ywoy4RrigY+etiQ7DjbdX/9QkKtnMbrCnTheY8kf20hic9Xt7JQTXVFRI3bLS/z7PsMerQ==" saltValue="gxIkAKfG/OWh1NHOAVi0cw==" spinCount="100000" sheet="1" objects="1" scenarios="1"/>
  <mergeCells count="11">
    <mergeCell ref="B17:Q17"/>
    <mergeCell ref="A8:Q10"/>
    <mergeCell ref="A1:Q3"/>
    <mergeCell ref="B12:Q12"/>
    <mergeCell ref="B13:Q13"/>
    <mergeCell ref="B11:Q11"/>
    <mergeCell ref="B6:Q6"/>
    <mergeCell ref="B14:Q14"/>
    <mergeCell ref="A4:Q4"/>
    <mergeCell ref="B15:Q15"/>
    <mergeCell ref="B16:Q16"/>
  </mergeCells>
  <pageMargins left="0.7" right="0.7" top="0.75" bottom="0.75" header="0.3" footer="0.3"/>
  <pageSetup paperSize="9" scale="71"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6" tint="-0.249977111117893"/>
  </sheetPr>
  <dimension ref="A1:S119"/>
  <sheetViews>
    <sheetView topLeftCell="A17" zoomScaleNormal="100" workbookViewId="0">
      <selection activeCell="B7" sqref="B7"/>
    </sheetView>
  </sheetViews>
  <sheetFormatPr defaultColWidth="9.21875" defaultRowHeight="14.4" x14ac:dyDescent="0.3"/>
  <cols>
    <col min="1" max="1" width="99.77734375" customWidth="1"/>
    <col min="2" max="2" width="6.5546875" customWidth="1"/>
    <col min="3" max="3" width="18.21875" bestFit="1" customWidth="1"/>
    <col min="4" max="4" width="11.77734375" customWidth="1"/>
    <col min="5" max="5" width="24.77734375" style="1" customWidth="1"/>
    <col min="6" max="6" width="6" style="1" customWidth="1"/>
    <col min="7" max="19" width="9.21875" style="1"/>
  </cols>
  <sheetData>
    <row r="1" spans="1:19" x14ac:dyDescent="0.3">
      <c r="A1" s="89" t="s">
        <v>75</v>
      </c>
      <c r="B1" s="89"/>
      <c r="C1" s="89"/>
      <c r="D1" s="89"/>
      <c r="G1" s="19"/>
      <c r="H1"/>
      <c r="I1"/>
      <c r="J1"/>
      <c r="K1"/>
      <c r="L1"/>
      <c r="M1"/>
      <c r="N1"/>
      <c r="O1"/>
      <c r="P1"/>
      <c r="Q1"/>
      <c r="R1"/>
      <c r="S1"/>
    </row>
    <row r="2" spans="1:19" ht="79.5" customHeight="1" x14ac:dyDescent="0.3">
      <c r="A2" s="37"/>
      <c r="B2" s="38" t="s">
        <v>0</v>
      </c>
      <c r="C2" s="38" t="s">
        <v>1</v>
      </c>
      <c r="D2" s="39" t="s">
        <v>2</v>
      </c>
      <c r="G2" s="19"/>
      <c r="H2"/>
      <c r="I2"/>
      <c r="J2"/>
      <c r="K2"/>
      <c r="L2"/>
      <c r="M2"/>
      <c r="N2"/>
      <c r="O2"/>
      <c r="P2"/>
      <c r="Q2"/>
      <c r="R2"/>
      <c r="S2"/>
    </row>
    <row r="3" spans="1:19" x14ac:dyDescent="0.3">
      <c r="A3" s="40" t="s">
        <v>54</v>
      </c>
      <c r="B3" s="21"/>
      <c r="C3" s="41" t="s">
        <v>3</v>
      </c>
      <c r="D3" s="42">
        <f>+B3*0.065</f>
        <v>0</v>
      </c>
      <c r="E3" s="129" t="s">
        <v>25</v>
      </c>
      <c r="F3" s="130"/>
      <c r="G3" s="19"/>
      <c r="H3"/>
      <c r="I3"/>
      <c r="J3"/>
      <c r="K3"/>
      <c r="L3"/>
      <c r="M3"/>
      <c r="N3"/>
      <c r="O3"/>
      <c r="P3"/>
      <c r="Q3"/>
      <c r="R3"/>
      <c r="S3"/>
    </row>
    <row r="4" spans="1:19" x14ac:dyDescent="0.3">
      <c r="A4" s="40" t="s">
        <v>4</v>
      </c>
      <c r="B4" s="22"/>
      <c r="C4" s="41" t="s">
        <v>5</v>
      </c>
      <c r="D4" s="42">
        <f>+B4*0.455</f>
        <v>0</v>
      </c>
      <c r="G4" s="19"/>
      <c r="H4"/>
      <c r="I4"/>
      <c r="J4"/>
      <c r="K4"/>
      <c r="L4"/>
      <c r="M4"/>
      <c r="N4"/>
      <c r="O4"/>
      <c r="P4"/>
      <c r="Q4"/>
      <c r="R4"/>
      <c r="S4"/>
    </row>
    <row r="5" spans="1:19" x14ac:dyDescent="0.3">
      <c r="A5" s="40" t="s">
        <v>16</v>
      </c>
      <c r="B5" s="22"/>
      <c r="C5" s="41" t="s">
        <v>11</v>
      </c>
      <c r="D5" s="42">
        <f>B5*1.825</f>
        <v>0</v>
      </c>
      <c r="G5" s="19"/>
      <c r="H5"/>
      <c r="I5"/>
      <c r="J5"/>
      <c r="K5"/>
      <c r="L5"/>
      <c r="M5"/>
      <c r="N5"/>
      <c r="O5"/>
      <c r="P5"/>
      <c r="Q5"/>
      <c r="R5"/>
      <c r="S5"/>
    </row>
    <row r="6" spans="1:19" x14ac:dyDescent="0.3">
      <c r="A6" s="40" t="s">
        <v>17</v>
      </c>
      <c r="B6" s="22"/>
      <c r="C6" s="41" t="s">
        <v>11</v>
      </c>
      <c r="D6" s="42">
        <f>+B6*-1.825</f>
        <v>0</v>
      </c>
      <c r="G6" s="19"/>
      <c r="H6"/>
      <c r="I6"/>
      <c r="J6"/>
      <c r="K6"/>
      <c r="L6"/>
      <c r="M6"/>
      <c r="N6"/>
      <c r="O6"/>
      <c r="P6"/>
      <c r="Q6"/>
      <c r="R6"/>
      <c r="S6"/>
    </row>
    <row r="7" spans="1:19" x14ac:dyDescent="0.3">
      <c r="A7" s="40" t="s">
        <v>6</v>
      </c>
      <c r="B7" s="23"/>
      <c r="C7" s="41" t="s">
        <v>5</v>
      </c>
      <c r="D7" s="42">
        <f>+B7*-0.455</f>
        <v>0</v>
      </c>
      <c r="G7" s="19"/>
      <c r="H7"/>
      <c r="I7"/>
      <c r="J7"/>
      <c r="K7"/>
      <c r="L7"/>
      <c r="M7"/>
      <c r="N7"/>
      <c r="O7"/>
      <c r="P7"/>
      <c r="Q7"/>
      <c r="R7"/>
      <c r="S7"/>
    </row>
    <row r="8" spans="1:19" x14ac:dyDescent="0.3">
      <c r="A8" s="40" t="s">
        <v>7</v>
      </c>
      <c r="B8" s="23"/>
      <c r="C8" s="41" t="s">
        <v>8</v>
      </c>
      <c r="D8" s="42">
        <f>+B8*-0.057</f>
        <v>0</v>
      </c>
      <c r="G8" s="19"/>
      <c r="H8"/>
      <c r="I8"/>
      <c r="J8"/>
      <c r="K8"/>
      <c r="L8"/>
      <c r="M8"/>
      <c r="N8"/>
      <c r="O8"/>
      <c r="P8"/>
      <c r="Q8"/>
      <c r="R8"/>
      <c r="S8"/>
    </row>
    <row r="9" spans="1:19" ht="15.6" x14ac:dyDescent="0.3">
      <c r="A9" s="40" t="s">
        <v>15</v>
      </c>
      <c r="B9" s="23"/>
      <c r="C9" s="41" t="s">
        <v>9</v>
      </c>
      <c r="D9" s="42">
        <f>+B9*-1</f>
        <v>0</v>
      </c>
      <c r="G9" s="19"/>
      <c r="H9"/>
      <c r="I9"/>
      <c r="J9"/>
      <c r="K9"/>
      <c r="L9"/>
      <c r="M9"/>
      <c r="N9"/>
      <c r="O9"/>
      <c r="P9"/>
      <c r="Q9"/>
      <c r="R9"/>
      <c r="S9"/>
    </row>
    <row r="10" spans="1:19" x14ac:dyDescent="0.3">
      <c r="A10" s="40" t="s">
        <v>13</v>
      </c>
      <c r="B10" s="23"/>
      <c r="C10" s="41" t="s">
        <v>10</v>
      </c>
      <c r="D10" s="42">
        <f>+B10*0.85</f>
        <v>0</v>
      </c>
      <c r="G10" s="19"/>
      <c r="H10"/>
      <c r="I10"/>
      <c r="J10"/>
      <c r="K10"/>
      <c r="L10"/>
      <c r="M10"/>
      <c r="N10"/>
      <c r="O10"/>
      <c r="P10"/>
      <c r="Q10"/>
      <c r="R10"/>
      <c r="S10"/>
    </row>
    <row r="11" spans="1:19" x14ac:dyDescent="0.3">
      <c r="A11" s="40" t="s">
        <v>14</v>
      </c>
      <c r="B11" s="23"/>
      <c r="C11" s="41" t="s">
        <v>10</v>
      </c>
      <c r="D11" s="42">
        <f>+B11*0.07</f>
        <v>0</v>
      </c>
      <c r="G11" s="19"/>
      <c r="H11"/>
      <c r="I11"/>
      <c r="J11"/>
      <c r="K11"/>
      <c r="L11"/>
      <c r="M11"/>
      <c r="N11"/>
      <c r="O11"/>
      <c r="P11"/>
      <c r="Q11"/>
      <c r="R11"/>
      <c r="S11"/>
    </row>
    <row r="12" spans="1:19" x14ac:dyDescent="0.3">
      <c r="A12" s="40" t="s">
        <v>19</v>
      </c>
      <c r="B12" s="23"/>
      <c r="C12" s="41" t="s">
        <v>10</v>
      </c>
      <c r="D12" s="42">
        <f>+B12*-5.82</f>
        <v>0</v>
      </c>
      <c r="E12" s="131" t="s">
        <v>18</v>
      </c>
      <c r="F12" s="132"/>
      <c r="G12" s="19"/>
      <c r="H12"/>
      <c r="I12"/>
      <c r="J12"/>
      <c r="K12"/>
      <c r="L12"/>
      <c r="M12"/>
      <c r="N12"/>
      <c r="O12"/>
      <c r="P12"/>
      <c r="Q12"/>
      <c r="R12"/>
      <c r="S12"/>
    </row>
    <row r="13" spans="1:19" x14ac:dyDescent="0.3">
      <c r="A13" s="43" t="s">
        <v>26</v>
      </c>
      <c r="B13" s="44"/>
      <c r="C13" s="45"/>
      <c r="D13" s="46"/>
      <c r="E13" s="47"/>
      <c r="F13" s="48"/>
      <c r="G13" s="19"/>
      <c r="H13"/>
      <c r="I13"/>
      <c r="J13"/>
      <c r="K13"/>
      <c r="L13"/>
      <c r="M13"/>
      <c r="N13"/>
      <c r="O13"/>
      <c r="P13"/>
      <c r="Q13"/>
      <c r="R13"/>
      <c r="S13"/>
    </row>
    <row r="14" spans="1:19" x14ac:dyDescent="0.3">
      <c r="A14" s="43" t="s">
        <v>40</v>
      </c>
      <c r="B14" s="24"/>
      <c r="C14" s="45" t="s">
        <v>10</v>
      </c>
      <c r="D14" s="46">
        <f>B14*-0.4</f>
        <v>0</v>
      </c>
      <c r="E14" s="133" t="s">
        <v>35</v>
      </c>
      <c r="F14" s="134"/>
      <c r="G14" s="19"/>
      <c r="H14"/>
      <c r="I14"/>
      <c r="J14"/>
      <c r="K14"/>
      <c r="L14"/>
      <c r="M14"/>
      <c r="N14"/>
      <c r="O14"/>
      <c r="P14"/>
      <c r="Q14"/>
      <c r="R14"/>
      <c r="S14"/>
    </row>
    <row r="15" spans="1:19" x14ac:dyDescent="0.3">
      <c r="A15" s="43" t="s">
        <v>33</v>
      </c>
      <c r="B15" s="24"/>
      <c r="C15" s="45" t="s">
        <v>10</v>
      </c>
      <c r="D15" s="46">
        <f>B15*-3.66</f>
        <v>0</v>
      </c>
      <c r="E15" s="135"/>
      <c r="F15" s="136"/>
      <c r="G15" s="19"/>
      <c r="H15"/>
      <c r="I15"/>
      <c r="J15"/>
      <c r="K15"/>
      <c r="L15"/>
      <c r="M15"/>
      <c r="N15"/>
      <c r="O15"/>
      <c r="P15"/>
      <c r="Q15"/>
      <c r="R15"/>
      <c r="S15"/>
    </row>
    <row r="16" spans="1:19" x14ac:dyDescent="0.3">
      <c r="A16" s="43" t="s">
        <v>34</v>
      </c>
      <c r="B16" s="24"/>
      <c r="C16" s="45" t="s">
        <v>10</v>
      </c>
      <c r="D16" s="46">
        <f>B16*-0.53</f>
        <v>0</v>
      </c>
      <c r="E16" s="135"/>
      <c r="F16" s="136"/>
      <c r="G16" s="19"/>
      <c r="H16"/>
      <c r="I16"/>
      <c r="J16"/>
      <c r="K16"/>
      <c r="L16"/>
      <c r="M16"/>
      <c r="N16"/>
      <c r="O16"/>
      <c r="P16"/>
      <c r="Q16"/>
      <c r="R16"/>
      <c r="S16"/>
    </row>
    <row r="17" spans="1:19" x14ac:dyDescent="0.3">
      <c r="A17" s="43" t="s">
        <v>27</v>
      </c>
      <c r="B17" s="24"/>
      <c r="C17" s="45" t="s">
        <v>10</v>
      </c>
      <c r="D17" s="46">
        <f>B17*-1.84</f>
        <v>0</v>
      </c>
      <c r="E17" s="135"/>
      <c r="F17" s="136"/>
      <c r="G17" s="19"/>
      <c r="H17"/>
      <c r="I17"/>
      <c r="J17"/>
      <c r="K17"/>
      <c r="L17"/>
      <c r="M17"/>
      <c r="N17"/>
      <c r="O17"/>
      <c r="P17"/>
      <c r="Q17"/>
      <c r="R17"/>
      <c r="S17"/>
    </row>
    <row r="18" spans="1:19" x14ac:dyDescent="0.3">
      <c r="A18" s="43" t="s">
        <v>28</v>
      </c>
      <c r="B18" s="24"/>
      <c r="C18" s="45" t="s">
        <v>10</v>
      </c>
      <c r="D18" s="46">
        <f>B18*-3.5</f>
        <v>0</v>
      </c>
      <c r="E18" s="135"/>
      <c r="F18" s="136"/>
      <c r="G18" s="19"/>
      <c r="H18"/>
      <c r="I18"/>
      <c r="J18"/>
      <c r="K18"/>
      <c r="L18"/>
      <c r="M18"/>
      <c r="N18"/>
      <c r="O18"/>
      <c r="P18"/>
      <c r="Q18"/>
      <c r="R18"/>
      <c r="S18"/>
    </row>
    <row r="19" spans="1:19" x14ac:dyDescent="0.3">
      <c r="A19" s="43" t="s">
        <v>29</v>
      </c>
      <c r="B19" s="24"/>
      <c r="C19" s="45" t="s">
        <v>10</v>
      </c>
      <c r="D19" s="46">
        <f>B19*-0.28</f>
        <v>0</v>
      </c>
      <c r="E19" s="135"/>
      <c r="F19" s="136"/>
      <c r="G19" s="19"/>
      <c r="H19"/>
      <c r="I19"/>
      <c r="J19"/>
      <c r="K19"/>
      <c r="L19"/>
      <c r="M19"/>
      <c r="N19"/>
      <c r="O19"/>
      <c r="P19"/>
      <c r="Q19"/>
      <c r="R19"/>
      <c r="S19"/>
    </row>
    <row r="20" spans="1:19" x14ac:dyDescent="0.3">
      <c r="A20" s="43" t="s">
        <v>30</v>
      </c>
      <c r="B20" s="23"/>
      <c r="C20" s="45" t="s">
        <v>10</v>
      </c>
      <c r="D20" s="46">
        <f>B20*-0.28</f>
        <v>0</v>
      </c>
      <c r="E20" s="135"/>
      <c r="F20" s="136"/>
      <c r="G20" s="19"/>
      <c r="H20"/>
      <c r="I20"/>
      <c r="J20"/>
      <c r="K20"/>
      <c r="L20"/>
      <c r="M20"/>
      <c r="N20"/>
      <c r="O20"/>
      <c r="P20"/>
      <c r="Q20"/>
      <c r="R20"/>
      <c r="S20"/>
    </row>
    <row r="21" spans="1:19" ht="15" customHeight="1" x14ac:dyDescent="0.3">
      <c r="A21" s="43" t="s">
        <v>31</v>
      </c>
      <c r="B21" s="25"/>
      <c r="C21" s="45" t="s">
        <v>10</v>
      </c>
      <c r="D21" s="46">
        <f>B21*-0.38</f>
        <v>0</v>
      </c>
      <c r="E21" s="135"/>
      <c r="F21" s="136"/>
      <c r="G21" s="19"/>
      <c r="H21"/>
      <c r="I21"/>
      <c r="J21"/>
      <c r="K21"/>
      <c r="L21"/>
      <c r="M21"/>
      <c r="N21"/>
      <c r="O21"/>
      <c r="P21"/>
      <c r="Q21"/>
      <c r="R21"/>
      <c r="S21"/>
    </row>
    <row r="22" spans="1:19" x14ac:dyDescent="0.3">
      <c r="A22" s="43" t="s">
        <v>32</v>
      </c>
      <c r="B22" s="49">
        <f>100-SUM(B14:B21)</f>
        <v>100</v>
      </c>
      <c r="C22" s="45" t="s">
        <v>10</v>
      </c>
      <c r="D22" s="46">
        <f>B22*-0.4</f>
        <v>-40</v>
      </c>
      <c r="E22" s="137"/>
      <c r="F22" s="138"/>
      <c r="G22" s="20"/>
      <c r="H22"/>
      <c r="I22"/>
      <c r="J22"/>
      <c r="K22"/>
      <c r="L22"/>
      <c r="M22"/>
      <c r="N22"/>
      <c r="O22"/>
      <c r="P22"/>
      <c r="Q22"/>
      <c r="R22"/>
      <c r="S22"/>
    </row>
    <row r="23" spans="1:19" x14ac:dyDescent="0.3">
      <c r="A23" s="139" t="s">
        <v>36</v>
      </c>
      <c r="B23" s="140"/>
      <c r="C23" s="141"/>
      <c r="D23" s="42">
        <f>SUM(D14:D22)</f>
        <v>-40</v>
      </c>
      <c r="G23" s="19"/>
      <c r="H23"/>
      <c r="I23"/>
      <c r="J23"/>
      <c r="K23"/>
      <c r="L23"/>
      <c r="M23"/>
      <c r="N23"/>
      <c r="O23"/>
      <c r="P23"/>
      <c r="Q23"/>
      <c r="R23"/>
      <c r="S23"/>
    </row>
    <row r="24" spans="1:19" ht="15" thickBot="1" x14ac:dyDescent="0.35">
      <c r="A24" s="50" t="s">
        <v>39</v>
      </c>
      <c r="B24" s="51"/>
      <c r="C24" s="52"/>
      <c r="D24" s="53">
        <f>IF(SUM(B10:B12)&lt;5,(D23),IF(SUM(B10:B12)&gt;15,(D23-(50/400)*D23),(D23-((SUM(B10:B12)-5)*5 /400)*D23)))</f>
        <v>-40</v>
      </c>
      <c r="G24" s="19"/>
      <c r="H24"/>
      <c r="I24"/>
      <c r="J24"/>
      <c r="K24"/>
      <c r="L24"/>
      <c r="M24"/>
      <c r="N24"/>
      <c r="O24"/>
      <c r="P24"/>
      <c r="Q24"/>
      <c r="R24"/>
      <c r="S24"/>
    </row>
    <row r="25" spans="1:19" ht="15" thickBot="1" x14ac:dyDescent="0.35">
      <c r="A25" s="54"/>
      <c r="B25" s="55"/>
      <c r="C25" s="56" t="s">
        <v>12</v>
      </c>
      <c r="D25" s="57">
        <f>+SUM(D3:D12)+D24</f>
        <v>-40</v>
      </c>
      <c r="G25" s="19"/>
      <c r="H25"/>
      <c r="I25"/>
      <c r="J25"/>
      <c r="K25"/>
      <c r="L25"/>
      <c r="M25"/>
      <c r="N25"/>
      <c r="O25"/>
      <c r="P25"/>
      <c r="Q25"/>
      <c r="R25"/>
      <c r="S25"/>
    </row>
    <row r="26" spans="1:19" ht="13.5" customHeight="1" x14ac:dyDescent="0.3">
      <c r="A26" s="58" t="s">
        <v>37</v>
      </c>
      <c r="B26" s="59"/>
      <c r="C26" s="59"/>
      <c r="D26" s="60">
        <f>+D25*0.1</f>
        <v>-4</v>
      </c>
      <c r="G26" s="19"/>
      <c r="H26"/>
      <c r="I26"/>
      <c r="J26"/>
      <c r="K26"/>
      <c r="L26"/>
      <c r="M26"/>
      <c r="N26"/>
      <c r="O26"/>
      <c r="P26"/>
      <c r="Q26"/>
      <c r="R26"/>
      <c r="S26"/>
    </row>
    <row r="27" spans="1:19" ht="13.5" customHeight="1" x14ac:dyDescent="0.3">
      <c r="A27" s="90" t="s">
        <v>55</v>
      </c>
      <c r="B27" s="59"/>
      <c r="C27" s="59"/>
      <c r="D27" s="60">
        <f>B3*0.075</f>
        <v>0</v>
      </c>
      <c r="G27" s="19" t="s">
        <v>77</v>
      </c>
      <c r="H27"/>
      <c r="I27"/>
      <c r="J27"/>
      <c r="K27"/>
      <c r="L27"/>
      <c r="M27"/>
      <c r="N27"/>
      <c r="O27"/>
      <c r="P27"/>
      <c r="Q27"/>
      <c r="R27"/>
      <c r="S27"/>
    </row>
    <row r="28" spans="1:19" x14ac:dyDescent="0.3">
      <c r="A28" s="61" t="s">
        <v>49</v>
      </c>
      <c r="B28" s="62"/>
      <c r="C28" s="63"/>
      <c r="D28" s="26"/>
      <c r="G28" s="19"/>
      <c r="H28"/>
      <c r="I28"/>
      <c r="J28"/>
      <c r="K28"/>
      <c r="L28"/>
      <c r="M28"/>
      <c r="N28"/>
      <c r="O28"/>
      <c r="P28"/>
      <c r="Q28"/>
      <c r="R28"/>
      <c r="S28"/>
    </row>
    <row r="29" spans="1:19" x14ac:dyDescent="0.3">
      <c r="A29" s="14"/>
      <c r="B29" s="3"/>
      <c r="C29" s="3"/>
      <c r="D29" s="15"/>
      <c r="E29" s="3"/>
      <c r="F29" s="3"/>
      <c r="G29" s="19"/>
      <c r="H29"/>
      <c r="I29"/>
      <c r="J29"/>
      <c r="K29"/>
      <c r="L29"/>
      <c r="M29"/>
      <c r="N29"/>
      <c r="O29"/>
      <c r="P29"/>
      <c r="Q29"/>
      <c r="R29"/>
      <c r="S29"/>
    </row>
    <row r="30" spans="1:19" x14ac:dyDescent="0.3">
      <c r="A30" s="16" t="s">
        <v>38</v>
      </c>
      <c r="B30" s="17"/>
      <c r="C30" s="18"/>
      <c r="D30" s="92">
        <f>D26+D27+D28</f>
        <v>-4</v>
      </c>
      <c r="E30" s="3" t="s">
        <v>56</v>
      </c>
      <c r="F30" s="3"/>
      <c r="G30" s="19"/>
      <c r="H30"/>
      <c r="I30"/>
      <c r="J30"/>
      <c r="K30"/>
      <c r="L30"/>
      <c r="M30"/>
      <c r="N30"/>
      <c r="O30"/>
      <c r="P30"/>
      <c r="Q30"/>
      <c r="R30"/>
      <c r="S30"/>
    </row>
    <row r="31" spans="1:19" ht="15.6" x14ac:dyDescent="0.3">
      <c r="A31" s="93" t="s">
        <v>59</v>
      </c>
      <c r="B31" s="95" t="s">
        <v>57</v>
      </c>
      <c r="C31" s="94"/>
      <c r="D31" s="95" t="s">
        <v>58</v>
      </c>
      <c r="E31" s="91"/>
      <c r="F31" s="3"/>
      <c r="G31" s="19"/>
      <c r="H31"/>
      <c r="I31"/>
      <c r="J31"/>
      <c r="K31"/>
      <c r="L31"/>
      <c r="M31"/>
      <c r="N31"/>
      <c r="O31"/>
      <c r="P31"/>
      <c r="Q31"/>
      <c r="R31"/>
      <c r="S31"/>
    </row>
    <row r="32" spans="1:19" ht="18" customHeight="1" x14ac:dyDescent="0.3">
      <c r="A32" s="128" t="s">
        <v>68</v>
      </c>
      <c r="B32" s="128"/>
      <c r="C32" s="128"/>
      <c r="D32" s="128"/>
      <c r="E32" s="3"/>
      <c r="F32" s="3"/>
      <c r="G32" s="19"/>
      <c r="H32"/>
      <c r="I32"/>
      <c r="J32"/>
      <c r="K32"/>
      <c r="L32"/>
      <c r="M32"/>
      <c r="N32"/>
      <c r="O32"/>
      <c r="P32"/>
      <c r="Q32"/>
      <c r="R32"/>
      <c r="S32"/>
    </row>
    <row r="33" spans="1:19" x14ac:dyDescent="0.3">
      <c r="A33" s="27" t="s">
        <v>20</v>
      </c>
      <c r="B33" s="28"/>
      <c r="C33" s="28"/>
      <c r="D33" s="28"/>
      <c r="E33" s="28"/>
      <c r="F33" s="29"/>
      <c r="G33" s="19"/>
      <c r="H33"/>
      <c r="I33"/>
      <c r="J33"/>
      <c r="K33"/>
      <c r="L33"/>
      <c r="M33"/>
      <c r="N33"/>
      <c r="O33"/>
      <c r="P33"/>
      <c r="Q33"/>
      <c r="R33"/>
      <c r="S33"/>
    </row>
    <row r="34" spans="1:19" x14ac:dyDescent="0.3">
      <c r="A34" s="27" t="s">
        <v>22</v>
      </c>
      <c r="B34" s="28"/>
      <c r="C34" s="28"/>
      <c r="D34" s="28"/>
      <c r="E34" s="28"/>
      <c r="F34" s="29"/>
      <c r="G34" s="19"/>
      <c r="H34"/>
      <c r="I34"/>
      <c r="J34"/>
      <c r="K34"/>
      <c r="L34"/>
      <c r="M34"/>
      <c r="N34"/>
      <c r="O34"/>
      <c r="P34"/>
      <c r="Q34"/>
      <c r="R34"/>
      <c r="S34"/>
    </row>
    <row r="35" spans="1:19" x14ac:dyDescent="0.3">
      <c r="A35" s="27" t="s">
        <v>21</v>
      </c>
      <c r="B35" s="30"/>
      <c r="C35" s="30"/>
      <c r="D35" s="30"/>
      <c r="E35" s="30"/>
      <c r="F35" s="31"/>
      <c r="G35" s="19"/>
      <c r="H35"/>
      <c r="I35"/>
      <c r="J35"/>
      <c r="K35"/>
      <c r="L35"/>
      <c r="M35"/>
      <c r="N35"/>
      <c r="O35"/>
      <c r="P35"/>
      <c r="Q35"/>
      <c r="R35"/>
      <c r="S35"/>
    </row>
    <row r="36" spans="1:19" x14ac:dyDescent="0.3">
      <c r="A36" s="27" t="s">
        <v>24</v>
      </c>
      <c r="B36" s="28"/>
      <c r="C36" s="28"/>
      <c r="D36" s="28"/>
      <c r="E36" s="28"/>
      <c r="F36" s="29"/>
      <c r="G36" s="19"/>
      <c r="H36"/>
      <c r="I36"/>
      <c r="J36"/>
      <c r="K36"/>
      <c r="L36"/>
      <c r="M36"/>
      <c r="N36"/>
      <c r="O36"/>
      <c r="P36"/>
      <c r="Q36"/>
      <c r="R36"/>
      <c r="S36"/>
    </row>
    <row r="37" spans="1:19" x14ac:dyDescent="0.3">
      <c r="A37" s="32" t="s">
        <v>23</v>
      </c>
      <c r="B37" s="33"/>
      <c r="C37" s="33"/>
      <c r="D37" s="33"/>
      <c r="E37" s="33"/>
      <c r="F37" s="34"/>
      <c r="G37" s="19"/>
      <c r="H37"/>
      <c r="I37"/>
      <c r="J37"/>
      <c r="K37"/>
      <c r="L37"/>
      <c r="M37"/>
      <c r="N37"/>
      <c r="O37"/>
      <c r="P37"/>
      <c r="Q37"/>
      <c r="R37"/>
      <c r="S37"/>
    </row>
    <row r="38" spans="1:19" x14ac:dyDescent="0.3">
      <c r="A38" s="85"/>
      <c r="B38" s="35"/>
      <c r="C38" s="35"/>
      <c r="D38" s="35"/>
      <c r="E38" s="35"/>
      <c r="F38" s="36"/>
      <c r="G38" s="19"/>
      <c r="H38"/>
      <c r="I38"/>
      <c r="J38"/>
      <c r="K38"/>
      <c r="L38"/>
      <c r="M38"/>
      <c r="N38"/>
      <c r="O38"/>
      <c r="P38"/>
      <c r="Q38"/>
      <c r="R38"/>
      <c r="S38"/>
    </row>
    <row r="39" spans="1:19" x14ac:dyDescent="0.3">
      <c r="A39" s="19" t="s">
        <v>67</v>
      </c>
      <c r="B39" s="19"/>
      <c r="C39" s="19"/>
      <c r="D39" s="19"/>
      <c r="E39" s="19"/>
      <c r="F39" s="19"/>
      <c r="G39" s="19"/>
      <c r="H39"/>
      <c r="I39"/>
      <c r="J39"/>
      <c r="K39"/>
      <c r="L39"/>
      <c r="M39"/>
      <c r="N39"/>
      <c r="O39"/>
      <c r="P39"/>
      <c r="Q39"/>
      <c r="R39"/>
      <c r="S39"/>
    </row>
    <row r="40" spans="1:19" x14ac:dyDescent="0.3">
      <c r="E40"/>
      <c r="F40"/>
      <c r="G40"/>
      <c r="H40"/>
      <c r="I40"/>
      <c r="J40"/>
      <c r="K40"/>
      <c r="L40"/>
      <c r="M40"/>
      <c r="N40"/>
      <c r="O40"/>
      <c r="P40"/>
      <c r="Q40"/>
      <c r="R40"/>
      <c r="S40"/>
    </row>
    <row r="41" spans="1:19" x14ac:dyDescent="0.3">
      <c r="E41"/>
      <c r="F41"/>
      <c r="G41"/>
      <c r="H41"/>
      <c r="I41"/>
      <c r="J41"/>
      <c r="K41"/>
      <c r="L41"/>
      <c r="M41"/>
      <c r="N41"/>
      <c r="O41"/>
      <c r="P41"/>
      <c r="Q41"/>
      <c r="R41"/>
      <c r="S41"/>
    </row>
    <row r="42" spans="1:19" x14ac:dyDescent="0.3">
      <c r="E42"/>
      <c r="F42"/>
      <c r="G42"/>
      <c r="H42"/>
      <c r="I42"/>
      <c r="J42"/>
      <c r="K42"/>
      <c r="L42"/>
      <c r="M42"/>
      <c r="N42"/>
      <c r="O42"/>
      <c r="P42"/>
      <c r="Q42"/>
      <c r="R42"/>
      <c r="S42"/>
    </row>
    <row r="43" spans="1:19" x14ac:dyDescent="0.3">
      <c r="E43"/>
      <c r="F43"/>
      <c r="G43"/>
      <c r="H43"/>
      <c r="I43"/>
      <c r="J43"/>
      <c r="K43"/>
      <c r="L43"/>
      <c r="M43"/>
      <c r="N43"/>
      <c r="O43"/>
      <c r="P43"/>
      <c r="Q43"/>
      <c r="R43"/>
      <c r="S43"/>
    </row>
    <row r="44" spans="1:19" x14ac:dyDescent="0.3">
      <c r="E44"/>
      <c r="F44"/>
      <c r="G44"/>
      <c r="H44"/>
      <c r="I44"/>
      <c r="J44"/>
      <c r="K44"/>
      <c r="L44"/>
      <c r="M44"/>
      <c r="N44"/>
      <c r="O44"/>
      <c r="P44"/>
      <c r="Q44"/>
      <c r="R44"/>
      <c r="S44"/>
    </row>
    <row r="45" spans="1:19" x14ac:dyDescent="0.3">
      <c r="E45"/>
      <c r="F45"/>
      <c r="G45"/>
      <c r="H45"/>
      <c r="I45"/>
      <c r="J45"/>
      <c r="K45"/>
      <c r="L45"/>
      <c r="M45"/>
      <c r="N45"/>
      <c r="O45"/>
      <c r="P45"/>
      <c r="Q45"/>
      <c r="R45"/>
      <c r="S45"/>
    </row>
    <row r="46" spans="1:19" x14ac:dyDescent="0.3">
      <c r="E46"/>
      <c r="F46"/>
      <c r="G46"/>
      <c r="H46"/>
      <c r="I46"/>
      <c r="J46"/>
      <c r="K46"/>
      <c r="L46"/>
      <c r="M46"/>
      <c r="N46"/>
      <c r="O46"/>
      <c r="P46"/>
      <c r="Q46"/>
      <c r="R46"/>
      <c r="S46"/>
    </row>
    <row r="47" spans="1:19" x14ac:dyDescent="0.3">
      <c r="E47"/>
      <c r="F47"/>
      <c r="G47"/>
      <c r="H47"/>
      <c r="I47"/>
      <c r="J47"/>
      <c r="K47"/>
      <c r="L47"/>
      <c r="M47"/>
      <c r="N47"/>
      <c r="O47"/>
      <c r="P47"/>
      <c r="Q47"/>
      <c r="R47"/>
      <c r="S47"/>
    </row>
    <row r="48" spans="1:19" x14ac:dyDescent="0.3">
      <c r="E48"/>
      <c r="F48"/>
      <c r="G48"/>
      <c r="H48"/>
      <c r="I48"/>
      <c r="J48"/>
      <c r="K48"/>
      <c r="L48"/>
      <c r="M48"/>
      <c r="N48"/>
      <c r="O48"/>
      <c r="P48"/>
      <c r="Q48"/>
      <c r="R48"/>
      <c r="S48"/>
    </row>
    <row r="49" spans="1:19" x14ac:dyDescent="0.3">
      <c r="A49" s="4"/>
      <c r="E49"/>
      <c r="F49"/>
      <c r="G49"/>
      <c r="H49"/>
      <c r="I49"/>
      <c r="J49"/>
      <c r="K49"/>
      <c r="L49"/>
      <c r="M49"/>
      <c r="N49"/>
      <c r="O49"/>
      <c r="P49"/>
      <c r="Q49"/>
      <c r="R49"/>
      <c r="S49"/>
    </row>
    <row r="50" spans="1:19" x14ac:dyDescent="0.3">
      <c r="E50"/>
      <c r="F50"/>
      <c r="G50"/>
      <c r="H50"/>
      <c r="I50"/>
      <c r="J50"/>
      <c r="K50"/>
      <c r="L50"/>
      <c r="M50"/>
      <c r="N50"/>
      <c r="O50"/>
      <c r="P50"/>
      <c r="Q50"/>
      <c r="R50"/>
      <c r="S50"/>
    </row>
    <row r="51" spans="1:19" x14ac:dyDescent="0.3">
      <c r="E51"/>
      <c r="F51"/>
      <c r="G51"/>
      <c r="H51"/>
      <c r="I51"/>
      <c r="J51"/>
      <c r="K51"/>
      <c r="L51"/>
      <c r="M51"/>
      <c r="N51"/>
      <c r="O51"/>
      <c r="P51"/>
      <c r="Q51"/>
      <c r="R51"/>
      <c r="S51"/>
    </row>
    <row r="52" spans="1:19" x14ac:dyDescent="0.3">
      <c r="E52"/>
      <c r="F52"/>
      <c r="G52"/>
      <c r="H52"/>
      <c r="I52"/>
      <c r="J52"/>
      <c r="K52"/>
      <c r="L52"/>
      <c r="M52"/>
      <c r="N52"/>
      <c r="O52"/>
      <c r="P52"/>
      <c r="Q52"/>
      <c r="R52"/>
      <c r="S52"/>
    </row>
    <row r="53" spans="1:19" x14ac:dyDescent="0.3">
      <c r="E53"/>
      <c r="F53"/>
      <c r="G53"/>
      <c r="H53"/>
      <c r="I53"/>
      <c r="J53"/>
      <c r="K53"/>
      <c r="L53"/>
      <c r="M53"/>
      <c r="N53"/>
      <c r="O53"/>
      <c r="P53"/>
      <c r="Q53"/>
      <c r="R53"/>
      <c r="S53"/>
    </row>
    <row r="54" spans="1:19" x14ac:dyDescent="0.3">
      <c r="E54"/>
      <c r="F54"/>
      <c r="G54"/>
      <c r="H54"/>
      <c r="I54"/>
      <c r="J54"/>
      <c r="K54"/>
      <c r="L54"/>
      <c r="M54"/>
      <c r="N54"/>
      <c r="O54"/>
      <c r="P54"/>
      <c r="Q54"/>
      <c r="R54"/>
      <c r="S54"/>
    </row>
    <row r="55" spans="1:19" x14ac:dyDescent="0.3">
      <c r="E55"/>
      <c r="F55"/>
      <c r="G55"/>
      <c r="H55"/>
      <c r="I55"/>
      <c r="J55"/>
      <c r="K55"/>
      <c r="L55"/>
      <c r="M55"/>
      <c r="N55"/>
      <c r="O55"/>
      <c r="P55"/>
      <c r="Q55"/>
      <c r="R55"/>
      <c r="S55"/>
    </row>
    <row r="56" spans="1:19" x14ac:dyDescent="0.3">
      <c r="E56"/>
      <c r="F56"/>
      <c r="G56"/>
      <c r="H56"/>
      <c r="I56"/>
      <c r="J56"/>
      <c r="K56"/>
      <c r="L56"/>
      <c r="M56"/>
      <c r="N56"/>
      <c r="O56"/>
      <c r="P56"/>
      <c r="Q56"/>
      <c r="R56"/>
      <c r="S56"/>
    </row>
    <row r="57" spans="1:19" x14ac:dyDescent="0.3">
      <c r="E57"/>
      <c r="F57"/>
      <c r="G57"/>
      <c r="H57"/>
      <c r="I57"/>
      <c r="J57"/>
      <c r="K57"/>
      <c r="L57"/>
      <c r="M57"/>
      <c r="N57"/>
      <c r="O57"/>
      <c r="P57"/>
      <c r="Q57"/>
      <c r="R57"/>
      <c r="S57"/>
    </row>
    <row r="58" spans="1:19" x14ac:dyDescent="0.3">
      <c r="E58"/>
      <c r="F58"/>
      <c r="G58"/>
      <c r="H58"/>
      <c r="I58"/>
      <c r="J58"/>
      <c r="K58"/>
      <c r="L58"/>
      <c r="M58"/>
      <c r="N58"/>
      <c r="O58"/>
      <c r="P58"/>
      <c r="Q58"/>
      <c r="R58"/>
      <c r="S58"/>
    </row>
    <row r="59" spans="1:19" x14ac:dyDescent="0.3">
      <c r="E59"/>
      <c r="F59"/>
      <c r="G59"/>
      <c r="H59"/>
      <c r="I59"/>
      <c r="J59"/>
      <c r="K59"/>
      <c r="L59"/>
      <c r="M59"/>
      <c r="N59"/>
      <c r="O59"/>
      <c r="P59"/>
      <c r="Q59"/>
      <c r="R59"/>
      <c r="S59"/>
    </row>
    <row r="60" spans="1:19" x14ac:dyDescent="0.3">
      <c r="E60"/>
      <c r="F60"/>
      <c r="G60"/>
      <c r="H60"/>
      <c r="I60"/>
      <c r="J60"/>
      <c r="K60"/>
      <c r="L60"/>
      <c r="M60"/>
      <c r="N60"/>
      <c r="O60"/>
      <c r="P60"/>
      <c r="Q60"/>
      <c r="R60"/>
      <c r="S60"/>
    </row>
    <row r="61" spans="1:19" x14ac:dyDescent="0.3">
      <c r="E61"/>
      <c r="F61"/>
      <c r="G61"/>
      <c r="H61"/>
      <c r="I61"/>
      <c r="J61"/>
      <c r="K61"/>
      <c r="L61"/>
      <c r="M61"/>
      <c r="N61"/>
      <c r="O61"/>
      <c r="P61"/>
      <c r="Q61"/>
      <c r="R61"/>
      <c r="S61"/>
    </row>
    <row r="62" spans="1:19" x14ac:dyDescent="0.3">
      <c r="E62"/>
      <c r="F62"/>
      <c r="G62"/>
      <c r="H62"/>
      <c r="I62"/>
      <c r="J62"/>
      <c r="K62"/>
      <c r="L62"/>
      <c r="M62"/>
      <c r="N62"/>
      <c r="O62"/>
      <c r="P62"/>
      <c r="Q62"/>
      <c r="R62"/>
      <c r="S62"/>
    </row>
    <row r="63" spans="1:19" x14ac:dyDescent="0.3">
      <c r="E63"/>
      <c r="F63"/>
      <c r="G63"/>
      <c r="H63"/>
      <c r="I63"/>
      <c r="J63"/>
      <c r="K63"/>
      <c r="L63"/>
      <c r="M63"/>
      <c r="N63"/>
      <c r="O63"/>
      <c r="P63"/>
      <c r="Q63"/>
      <c r="R63"/>
      <c r="S63"/>
    </row>
    <row r="64" spans="1:19" x14ac:dyDescent="0.3">
      <c r="E64"/>
      <c r="F64"/>
      <c r="G64"/>
      <c r="H64"/>
      <c r="I64"/>
      <c r="J64"/>
      <c r="K64"/>
      <c r="L64"/>
      <c r="M64"/>
      <c r="N64"/>
      <c r="O64"/>
      <c r="P64"/>
      <c r="Q64"/>
      <c r="R64"/>
      <c r="S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spans="5:19" x14ac:dyDescent="0.3">
      <c r="E113"/>
      <c r="F113"/>
      <c r="G113"/>
      <c r="H113"/>
      <c r="I113"/>
      <c r="J113"/>
      <c r="K113"/>
      <c r="L113"/>
      <c r="M113"/>
      <c r="N113"/>
      <c r="O113"/>
      <c r="P113"/>
      <c r="Q113"/>
      <c r="R113"/>
      <c r="S113"/>
    </row>
    <row r="114" spans="5:19" x14ac:dyDescent="0.3">
      <c r="E114"/>
      <c r="F114"/>
      <c r="G114"/>
      <c r="H114"/>
      <c r="I114"/>
      <c r="J114"/>
      <c r="K114"/>
      <c r="L114"/>
      <c r="M114"/>
      <c r="N114"/>
      <c r="O114"/>
      <c r="P114"/>
      <c r="Q114"/>
      <c r="R114"/>
      <c r="S114"/>
    </row>
    <row r="115" spans="5:19" x14ac:dyDescent="0.3">
      <c r="E115"/>
      <c r="F115"/>
      <c r="G115"/>
      <c r="H115"/>
      <c r="I115"/>
      <c r="J115"/>
      <c r="K115"/>
      <c r="L115"/>
      <c r="M115"/>
      <c r="N115"/>
      <c r="O115"/>
      <c r="P115"/>
      <c r="Q115"/>
      <c r="R115"/>
      <c r="S115"/>
    </row>
    <row r="116" spans="5:19" x14ac:dyDescent="0.3">
      <c r="E116"/>
      <c r="F116"/>
      <c r="G116"/>
      <c r="H116"/>
      <c r="I116"/>
      <c r="J116"/>
      <c r="K116"/>
      <c r="L116"/>
      <c r="M116"/>
      <c r="N116"/>
      <c r="O116"/>
      <c r="P116"/>
      <c r="Q116"/>
      <c r="R116"/>
      <c r="S116"/>
    </row>
    <row r="117" spans="5:19" x14ac:dyDescent="0.3">
      <c r="E117"/>
      <c r="F117"/>
      <c r="G117"/>
      <c r="H117"/>
      <c r="I117"/>
      <c r="J117"/>
      <c r="K117"/>
      <c r="L117"/>
      <c r="M117"/>
      <c r="N117"/>
      <c r="O117"/>
      <c r="P117"/>
      <c r="Q117"/>
      <c r="R117"/>
      <c r="S117"/>
    </row>
    <row r="118" spans="5:19" x14ac:dyDescent="0.3">
      <c r="E118"/>
      <c r="F118"/>
      <c r="G118"/>
      <c r="H118"/>
      <c r="I118"/>
      <c r="J118"/>
      <c r="K118"/>
      <c r="L118"/>
      <c r="M118"/>
      <c r="N118"/>
      <c r="O118"/>
      <c r="P118"/>
      <c r="Q118"/>
      <c r="R118"/>
      <c r="S118"/>
    </row>
    <row r="119" spans="5:19" x14ac:dyDescent="0.3">
      <c r="G119"/>
      <c r="H119"/>
      <c r="I119"/>
      <c r="J119"/>
      <c r="K119"/>
      <c r="L119"/>
      <c r="M119"/>
      <c r="N119"/>
      <c r="O119"/>
      <c r="P119"/>
      <c r="Q119"/>
      <c r="R119"/>
      <c r="S119"/>
    </row>
  </sheetData>
  <sheetProtection algorithmName="SHA-512" hashValue="Wo1JsnqMxLRG+VPpBd0uH5lDoCFpov/SpUOKFrrheE3gEQUJTTQjPOJC1NGmCDEbPsurXn8vw+fQZb9+VU3MtQ==" saltValue="wa7FM/aLAhPWNNMWvIjKKg==" spinCount="100000" sheet="1" selectLockedCells="1"/>
  <mergeCells count="5">
    <mergeCell ref="A32:D32"/>
    <mergeCell ref="E3:F3"/>
    <mergeCell ref="E12:F12"/>
    <mergeCell ref="E14:F22"/>
    <mergeCell ref="A23:C23"/>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19"/>
  <sheetViews>
    <sheetView workbookViewId="0">
      <selection activeCell="B7" sqref="B7"/>
    </sheetView>
  </sheetViews>
  <sheetFormatPr defaultRowHeight="14.4" x14ac:dyDescent="0.3"/>
  <cols>
    <col min="1" max="1" width="52.33203125" customWidth="1"/>
    <col min="2" max="2" width="57.5546875" customWidth="1"/>
    <col min="3" max="3" width="10.21875" customWidth="1"/>
    <col min="4" max="4" width="24.44140625" customWidth="1"/>
    <col min="5" max="5" width="12.5546875" customWidth="1"/>
  </cols>
  <sheetData>
    <row r="1" spans="1:6" x14ac:dyDescent="0.3">
      <c r="A1" t="s">
        <v>70</v>
      </c>
    </row>
    <row r="2" spans="1:6" x14ac:dyDescent="0.3">
      <c r="A2" t="s">
        <v>45</v>
      </c>
    </row>
    <row r="4" spans="1:6" ht="15" thickBot="1" x14ac:dyDescent="0.35"/>
    <row r="5" spans="1:6" ht="77.55" customHeight="1" thickBot="1" x14ac:dyDescent="0.35">
      <c r="A5" s="64" t="s">
        <v>72</v>
      </c>
      <c r="B5" s="148"/>
      <c r="C5" s="9" t="s">
        <v>71</v>
      </c>
      <c r="D5" s="9" t="s">
        <v>46</v>
      </c>
      <c r="E5" s="10" t="s">
        <v>47</v>
      </c>
    </row>
    <row r="6" spans="1:6" x14ac:dyDescent="0.3">
      <c r="A6" s="65" t="s">
        <v>41</v>
      </c>
      <c r="B6" s="149"/>
      <c r="C6" s="86"/>
      <c r="D6" s="70"/>
      <c r="E6" s="11">
        <f>C6*D6</f>
        <v>0</v>
      </c>
    </row>
    <row r="7" spans="1:6" x14ac:dyDescent="0.3">
      <c r="A7" s="66" t="s">
        <v>42</v>
      </c>
      <c r="B7" s="149"/>
      <c r="C7" s="87"/>
      <c r="D7" s="71"/>
      <c r="E7" s="12">
        <f t="shared" ref="E7:E9" si="0">C7*D7</f>
        <v>0</v>
      </c>
    </row>
    <row r="8" spans="1:6" x14ac:dyDescent="0.3">
      <c r="A8" s="66" t="s">
        <v>43</v>
      </c>
      <c r="B8" s="149"/>
      <c r="C8" s="87"/>
      <c r="D8" s="71"/>
      <c r="E8" s="12">
        <f t="shared" si="0"/>
        <v>0</v>
      </c>
    </row>
    <row r="9" spans="1:6" x14ac:dyDescent="0.3">
      <c r="A9" s="66" t="s">
        <v>44</v>
      </c>
      <c r="B9" s="149"/>
      <c r="C9" s="87"/>
      <c r="D9" s="71"/>
      <c r="E9" s="12">
        <f t="shared" si="0"/>
        <v>0</v>
      </c>
    </row>
    <row r="10" spans="1:6" ht="15" thickBot="1" x14ac:dyDescent="0.35">
      <c r="A10" s="66" t="s">
        <v>48</v>
      </c>
      <c r="B10" s="150"/>
      <c r="C10" s="5">
        <f>SUM(C6:C9)</f>
        <v>0</v>
      </c>
      <c r="D10" s="6"/>
      <c r="E10" s="13"/>
    </row>
    <row r="11" spans="1:6" ht="15" thickBot="1" x14ac:dyDescent="0.35">
      <c r="A11" s="67" t="s">
        <v>74</v>
      </c>
      <c r="B11" s="151"/>
      <c r="C11" s="7"/>
      <c r="D11" s="8"/>
      <c r="E11" s="88">
        <f>SUM(E6:E10)</f>
        <v>0</v>
      </c>
    </row>
    <row r="12" spans="1:6" ht="15" thickBot="1" x14ac:dyDescent="0.35"/>
    <row r="13" spans="1:6" x14ac:dyDescent="0.3">
      <c r="A13" s="97" t="s">
        <v>59</v>
      </c>
      <c r="B13" s="145"/>
      <c r="C13" s="98" t="s">
        <v>57</v>
      </c>
      <c r="D13" s="98"/>
      <c r="E13" s="99" t="s">
        <v>60</v>
      </c>
      <c r="F13" s="96"/>
    </row>
    <row r="14" spans="1:6" x14ac:dyDescent="0.3">
      <c r="A14" s="66" t="s">
        <v>22</v>
      </c>
      <c r="B14" s="144"/>
      <c r="C14" s="27"/>
      <c r="D14" s="28"/>
      <c r="E14" s="72"/>
    </row>
    <row r="15" spans="1:6" x14ac:dyDescent="0.3">
      <c r="A15" s="66" t="s">
        <v>21</v>
      </c>
      <c r="B15" s="144"/>
      <c r="C15" s="73"/>
      <c r="D15" s="30"/>
      <c r="E15" s="74"/>
    </row>
    <row r="16" spans="1:6" x14ac:dyDescent="0.3">
      <c r="A16" s="66" t="s">
        <v>24</v>
      </c>
      <c r="B16" s="144"/>
      <c r="C16" s="27"/>
      <c r="D16" s="28"/>
      <c r="E16" s="72"/>
    </row>
    <row r="17" spans="1:5" x14ac:dyDescent="0.3">
      <c r="A17" s="68" t="s">
        <v>23</v>
      </c>
      <c r="B17" s="146"/>
      <c r="C17" s="32"/>
      <c r="D17" s="33"/>
      <c r="E17" s="75"/>
    </row>
    <row r="18" spans="1:5" ht="43.5" customHeight="1" thickBot="1" x14ac:dyDescent="0.35">
      <c r="A18" s="69"/>
      <c r="B18" s="147"/>
      <c r="C18" s="76"/>
      <c r="D18" s="77"/>
      <c r="E18" s="78"/>
    </row>
    <row r="19" spans="1:5" x14ac:dyDescent="0.3">
      <c r="A19" s="142" t="s">
        <v>69</v>
      </c>
      <c r="B19" s="142"/>
      <c r="C19" s="143"/>
    </row>
  </sheetData>
  <sheetProtection algorithmName="SHA-512" hashValue="aQP/tnAnz73YYJ2YItWWG02WCSmqRPMgGntKIzpnsM/ACQXMt3OHkW07kjhggiMSZqgnsRBlHsEpp5ws3PeUZg==" saltValue="v61ICc82RZHl6lIIZSVoKg==" spinCount="100000" sheet="1" objects="1" scenarios="1" selectLockedCells="1"/>
  <mergeCells count="1">
    <mergeCell ref="A19:C19"/>
  </mergeCells>
  <pageMargins left="0.7" right="0.7" top="0.75" bottom="0.75" header="0.3" footer="0.3"/>
  <pageSetup paperSize="9" scale="8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dd7059-449c-4d2c-85c2-ae80b5743237">
      <UserInfo>
        <DisplayName>W. Elsinga</DisplayName>
        <AccountId>1</AccountId>
        <AccountType/>
      </UserInfo>
    </SharedWithUsers>
    <lcf76f155ced4ddcb4097134ff3c332f xmlns="d517287a-8d7f-44b2-bd32-4ba602556160">
      <Terms xmlns="http://schemas.microsoft.com/office/infopath/2007/PartnerControls"/>
    </lcf76f155ced4ddcb4097134ff3c332f>
    <TaxCatchAll xmlns="ccdd7059-449c-4d2c-85c2-ae80b57432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8" ma:contentTypeDescription="Een nieuw document maken." ma:contentTypeScope="" ma:versionID="81f7ed3b86c642f6a8da7a713cf9791d">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e6b0850ed24984c3ad26cd973c263763"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f4d65747-ed1d-41c5-a55e-bfe46600007d}" ma:internalName="TaxCatchAll" ma:showField="CatchAllData" ma:web="ccdd7059-449c-4d2c-85c2-ae80b574323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3b63262c-5987-44a3-ba96-5f0024e72a6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45BCB7-145C-40C3-ABCA-6D443799E9FB}">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517287a-8d7f-44b2-bd32-4ba602556160"/>
    <ds:schemaRef ds:uri="ccdd7059-449c-4d2c-85c2-ae80b5743237"/>
    <ds:schemaRef ds:uri="http://www.w3.org/XML/1998/namespace"/>
    <ds:schemaRef ds:uri="http://purl.org/dc/dcmitype/"/>
  </ds:schemaRefs>
</ds:datastoreItem>
</file>

<file path=customXml/itemProps2.xml><?xml version="1.0" encoding="utf-8"?>
<ds:datastoreItem xmlns:ds="http://schemas.openxmlformats.org/officeDocument/2006/customXml" ds:itemID="{A58CA6BF-FC56-47BD-8555-250C6F4760FE}"/>
</file>

<file path=customXml/itemProps3.xml><?xml version="1.0" encoding="utf-8"?>
<ds:datastoreItem xmlns:ds="http://schemas.openxmlformats.org/officeDocument/2006/customXml" ds:itemID="{8168CFF3-7FDC-4298-A5FA-D46D74D308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 voor invullen</vt:lpstr>
      <vt:lpstr>Perceel</vt:lpstr>
      <vt:lpstr>Meer verwerkingslocaties</vt:lpstr>
      <vt:lpstr>Perceel!Afdrukbereik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Jelle</dc:creator>
  <cp:lastModifiedBy>Dirk de Wit</cp:lastModifiedBy>
  <cp:lastPrinted>2022-08-29T08:52:57Z</cp:lastPrinted>
  <dcterms:created xsi:type="dcterms:W3CDTF">2012-02-07T14:43:29Z</dcterms:created>
  <dcterms:modified xsi:type="dcterms:W3CDTF">2022-08-29T08:53:34Z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y fmtid="{D5CDD505-2E9C-101B-9397-08002B2CF9AE}" pid="3" name="IsMyDocuments">
    <vt:bool>true</vt:bool>
  </property>
  <property fmtid="{D5CDD505-2E9C-101B-9397-08002B2CF9AE}" pid="4" name="SharedWithUsers">
    <vt:lpwstr>1;#W. Elsinga</vt:lpwstr>
  </property>
  <property fmtid="{D5CDD505-2E9C-101B-9397-08002B2CF9AE}" pid="5" name="AuthorIds_UIVersion_1024">
    <vt:lpwstr>16</vt:lpwstr>
  </property>
</Properties>
</file>