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rafisch Lyceum Utrecht/EA MFP's 2022/aanbestedingsdocument en bijlagen/concept/"/>
    </mc:Choice>
  </mc:AlternateContent>
  <xr:revisionPtr revIDLastSave="0" documentId="13_ncr:1_{510EC662-DE32-804C-BF85-9AA3935A103D}" xr6:coauthVersionLast="47" xr6:coauthVersionMax="47" xr10:uidLastSave="{00000000-0000-0000-0000-000000000000}"/>
  <bookViews>
    <workbookView xWindow="30400" yWindow="500" windowWidth="45340" windowHeight="21100" xr2:uid="{26A0E56A-9CA4-EB40-BF12-5B4691CBE874}"/>
  </bookViews>
  <sheets>
    <sheet name="Waarde kwalite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2" l="1"/>
  <c r="C24" i="2"/>
  <c r="F23" i="2"/>
  <c r="D22" i="2" s="1"/>
  <c r="E31" i="2"/>
  <c r="B30" i="2" s="1"/>
  <c r="F15" i="2"/>
  <c r="B14" i="2" s="1"/>
  <c r="D33" i="2"/>
  <c r="D32" i="2"/>
  <c r="E4" i="2"/>
  <c r="E40" i="2"/>
  <c r="B33" i="2"/>
  <c r="C33" i="2"/>
  <c r="C32" i="2"/>
  <c r="B32" i="2"/>
  <c r="C22" i="2" l="1"/>
  <c r="F22" i="2" s="1"/>
  <c r="B44" i="2"/>
  <c r="C14" i="2"/>
  <c r="C30" i="2"/>
  <c r="D30" i="2"/>
  <c r="D14" i="2"/>
  <c r="E30" i="2" l="1"/>
  <c r="F14" i="2"/>
</calcChain>
</file>

<file path=xl/sharedStrings.xml><?xml version="1.0" encoding="utf-8"?>
<sst xmlns="http://schemas.openxmlformats.org/spreadsheetml/2006/main" count="65" uniqueCount="46">
  <si>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</si>
  <si>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</si>
  <si>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</si>
  <si>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</si>
  <si>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</si>
  <si>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</si>
  <si>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</si>
  <si>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</si>
  <si>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</si>
  <si>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</si>
  <si>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Vraag 1</t>
  </si>
  <si>
    <t>Vraag 2</t>
  </si>
  <si>
    <t>Beter dan eigen afdrukken</t>
  </si>
  <si>
    <t>Vergelijkbaar met eigen afdrukken</t>
  </si>
  <si>
    <t>Onacceptabel</t>
  </si>
  <si>
    <t>Factor:</t>
  </si>
  <si>
    <t>Te behalen bonuswaarde</t>
  </si>
  <si>
    <t>Totaal</t>
  </si>
  <si>
    <t>Flexibiliteit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</si>
  <si>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</si>
  <si>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</si>
  <si>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</si>
  <si>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</si>
  <si>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</si>
  <si>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</si>
  <si>
    <t>Wens 3: Vergoeding niet nakomen levertijd.</t>
  </si>
  <si>
    <t>Wens 1: Afdruksnelheden niet meer dan 20% teruglopen.</t>
  </si>
  <si>
    <t>Wens 4: Vergoeding niet nakomen retourname.</t>
  </si>
  <si>
    <t>Wens 5: Vergoeding niet nakomen termijn verhuizingen.</t>
  </si>
  <si>
    <t>Wens 6: Vergoeding niet tijdig aanleveren managementinformatie.</t>
  </si>
  <si>
    <t>Wens 7: Vergoeding onjuiste facturen.</t>
  </si>
  <si>
    <t>Wens 8: Vergoeding afspraken zonder toestemming contractmanager.</t>
  </si>
  <si>
    <t>Wens 2: Vergoeding niet nakomen termijn bijplaatsing</t>
  </si>
  <si>
    <t>Type 3</t>
  </si>
  <si>
    <t>Vraag 3</t>
  </si>
  <si>
    <t>Beantwoording open vragen bijlage 6</t>
  </si>
  <si>
    <t>Type 1</t>
  </si>
  <si>
    <t>Type 2</t>
  </si>
  <si>
    <t>Kwaliteit recht-printen</t>
  </si>
  <si>
    <t>Afdrukkwaliteit</t>
  </si>
  <si>
    <t>Matig</t>
  </si>
  <si>
    <t>Wensen bijlage 2d</t>
  </si>
  <si>
    <t>Overstijgt de verwachtingen
(Afdrukken zijn 100% recht)</t>
  </si>
  <si>
    <t>Voldoet
(Afwijking van maximaal 0,5 mm)</t>
  </si>
  <si>
    <t>Matig
(Afwijking minder dan 1 mm en meer dan 0,5 mm)</t>
  </si>
  <si>
    <t>Voldoet niet
(Afwijking van meer dan 1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</si>
</sst>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 applyBorder="1"/>
    <xf numFmtId="9" fontId="2" fillId="0" borderId="0" xfId="1" applyFont="1" applyBorder="1"/>
    <xf numFmtId="0" fontId="7" fillId="6" borderId="0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164" fontId="0" fillId="0" borderId="0" xfId="0" applyNumberFormat="1"/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52"/>
  <sheetViews>
    <sheetView showGridLines="0" tabSelected="1" topLeftCell="A3" zoomScale="190" zoomScaleNormal="190" workbookViewId="0">
      <selection activeCell="F7" sqref="F7"/>
    </sheetView>
  </sheetViews>
  <sheetFormatPr baseColWidth="10" defaultColWidth="11" defaultRowHeight="16" x14ac:dyDescent="0.2"/>
  <cols>
    <col min="1" max="1" width="26.83203125" customWidth="1"/>
    <col min="2" max="9" width="12.83203125" customWidth="1"/>
  </cols>
  <sheetData>
    <row r="1" spans="1:11" ht="22" customHeight="1" thickBot="1" x14ac:dyDescent="0.25">
      <c r="A1" s="28" t="s">
        <v>41</v>
      </c>
      <c r="B1" s="29"/>
      <c r="C1" s="29"/>
      <c r="D1" s="29"/>
      <c r="E1" s="1"/>
      <c r="F1" s="1"/>
      <c r="G1" s="1"/>
      <c r="H1" s="1"/>
      <c r="I1" s="1"/>
      <c r="J1" s="1"/>
      <c r="K1" s="1"/>
    </row>
    <row r="2" spans="1:11" ht="22" customHeight="1" thickBot="1" x14ac:dyDescent="0.25">
      <c r="A2" s="24"/>
      <c r="B2" s="25"/>
      <c r="C2" s="30" t="s">
        <v>16</v>
      </c>
      <c r="D2" s="31"/>
      <c r="E2" s="4" t="s">
        <v>17</v>
      </c>
      <c r="F2" s="18"/>
      <c r="G2" s="1"/>
      <c r="H2" s="1"/>
      <c r="I2" s="1"/>
      <c r="J2" s="1"/>
    </row>
    <row r="3" spans="1:11" ht="22" customHeight="1" thickBot="1" x14ac:dyDescent="0.25">
      <c r="A3" s="24" t="s">
        <v>26</v>
      </c>
      <c r="B3" s="25"/>
      <c r="C3" s="26">
        <v>5000</v>
      </c>
      <c r="D3" s="27"/>
      <c r="E3" s="11"/>
      <c r="F3" s="19"/>
      <c r="G3" s="1"/>
      <c r="H3" s="1"/>
      <c r="I3" s="1"/>
      <c r="J3" s="1"/>
    </row>
    <row r="4" spans="1:11" ht="22" customHeight="1" thickBot="1" x14ac:dyDescent="0.25">
      <c r="A4" s="24" t="s">
        <v>32</v>
      </c>
      <c r="B4" s="25"/>
      <c r="C4" s="26">
        <v>5000</v>
      </c>
      <c r="D4" s="27"/>
      <c r="E4" s="21">
        <f>SUM(C3:D10)</f>
        <v>40000</v>
      </c>
      <c r="G4" s="1"/>
      <c r="H4" s="1"/>
      <c r="I4" s="1"/>
      <c r="J4" s="1"/>
    </row>
    <row r="5" spans="1:11" ht="22" customHeight="1" thickBot="1" x14ac:dyDescent="0.25">
      <c r="A5" s="24" t="s">
        <v>25</v>
      </c>
      <c r="B5" s="25"/>
      <c r="C5" s="26">
        <v>5000</v>
      </c>
      <c r="D5" s="27"/>
    </row>
    <row r="6" spans="1:11" ht="22" customHeight="1" thickBot="1" x14ac:dyDescent="0.25">
      <c r="A6" s="24" t="s">
        <v>27</v>
      </c>
      <c r="B6" s="25"/>
      <c r="C6" s="26">
        <v>5000</v>
      </c>
      <c r="D6" s="27"/>
    </row>
    <row r="7" spans="1:11" ht="22" customHeight="1" thickBot="1" x14ac:dyDescent="0.25">
      <c r="A7" s="24" t="s">
        <v>28</v>
      </c>
      <c r="B7" s="25"/>
      <c r="C7" s="26">
        <v>5000</v>
      </c>
      <c r="D7" s="27"/>
    </row>
    <row r="8" spans="1:11" ht="22" customHeight="1" thickBot="1" x14ac:dyDescent="0.25">
      <c r="A8" s="24" t="s">
        <v>29</v>
      </c>
      <c r="B8" s="25"/>
      <c r="C8" s="26">
        <v>5000</v>
      </c>
      <c r="D8" s="27"/>
    </row>
    <row r="9" spans="1:11" ht="22" customHeight="1" thickBot="1" x14ac:dyDescent="0.25">
      <c r="A9" s="24" t="s">
        <v>30</v>
      </c>
      <c r="B9" s="25"/>
      <c r="C9" s="26">
        <v>5000</v>
      </c>
      <c r="D9" s="27"/>
    </row>
    <row r="10" spans="1:11" ht="22" customHeight="1" thickBot="1" x14ac:dyDescent="0.25">
      <c r="A10" s="24" t="s">
        <v>31</v>
      </c>
      <c r="B10" s="25"/>
      <c r="C10" s="26">
        <v>5000</v>
      </c>
      <c r="D10" s="27"/>
    </row>
    <row r="11" spans="1:11" ht="10" customHeight="1" thickBot="1" x14ac:dyDescent="0.25">
      <c r="A11" s="6"/>
      <c r="B11" s="6"/>
      <c r="C11" s="6"/>
      <c r="D11" s="6"/>
      <c r="E11" s="6"/>
      <c r="F11" s="6"/>
      <c r="G11" s="6"/>
      <c r="H11" s="6"/>
    </row>
    <row r="12" spans="1:11" ht="22" customHeight="1" thickBot="1" x14ac:dyDescent="0.25">
      <c r="A12" s="32" t="s">
        <v>39</v>
      </c>
      <c r="B12" s="33"/>
      <c r="C12" s="33"/>
      <c r="D12" s="33"/>
      <c r="E12" s="34"/>
      <c r="F12" s="20"/>
    </row>
    <row r="13" spans="1:11" ht="22" customHeight="1" thickBot="1" x14ac:dyDescent="0.25">
      <c r="A13" s="35"/>
      <c r="B13" s="16" t="s">
        <v>36</v>
      </c>
      <c r="C13" s="16" t="s">
        <v>37</v>
      </c>
      <c r="D13" s="16" t="s">
        <v>33</v>
      </c>
      <c r="E13" s="17" t="s">
        <v>15</v>
      </c>
      <c r="F13" s="4" t="s">
        <v>8</v>
      </c>
    </row>
    <row r="14" spans="1:11" ht="22" customHeight="1" thickBot="1" x14ac:dyDescent="0.25">
      <c r="A14" s="5" t="s">
        <v>9</v>
      </c>
      <c r="B14" s="7">
        <f>(B15*$E$15)/$F$15</f>
        <v>0.29411764705882354</v>
      </c>
      <c r="C14" s="7">
        <f>(C15*$E$15)/$F$15</f>
        <v>0.35294117647058826</v>
      </c>
      <c r="D14" s="7">
        <f>(D15*$E$15)/$F$15</f>
        <v>0.35294117647058826</v>
      </c>
      <c r="E14" s="4"/>
      <c r="F14" s="11">
        <f>B14+C14+D14</f>
        <v>1</v>
      </c>
    </row>
    <row r="15" spans="1:11" ht="22" customHeight="1" thickBot="1" x14ac:dyDescent="0.25">
      <c r="A15" s="12" t="s">
        <v>12</v>
      </c>
      <c r="B15" s="13">
        <v>1000</v>
      </c>
      <c r="C15" s="13">
        <v>1200</v>
      </c>
      <c r="D15" s="13">
        <v>1200</v>
      </c>
      <c r="E15" s="15">
        <v>15</v>
      </c>
      <c r="F15" s="21">
        <f>(B15+C15+D15)*E15</f>
        <v>51000</v>
      </c>
    </row>
    <row r="16" spans="1:11" ht="22" customHeight="1" thickBot="1" x14ac:dyDescent="0.25">
      <c r="A16" s="12" t="s">
        <v>13</v>
      </c>
      <c r="B16" s="13">
        <v>500</v>
      </c>
      <c r="C16" s="13">
        <v>600</v>
      </c>
      <c r="D16" s="13">
        <v>600</v>
      </c>
      <c r="F16" s="23"/>
    </row>
    <row r="17" spans="1:10" ht="22" customHeight="1" thickBot="1" x14ac:dyDescent="0.25">
      <c r="A17" s="12" t="s">
        <v>40</v>
      </c>
      <c r="B17" s="13">
        <v>0</v>
      </c>
      <c r="C17" s="13">
        <v>0</v>
      </c>
      <c r="D17" s="13">
        <v>0</v>
      </c>
    </row>
    <row r="18" spans="1:10" ht="22" customHeight="1" thickBot="1" x14ac:dyDescent="0.25">
      <c r="A18" s="12" t="s">
        <v>14</v>
      </c>
      <c r="B18" s="14" t="s">
        <v>6</v>
      </c>
      <c r="C18" s="14" t="s">
        <v>6</v>
      </c>
      <c r="D18" s="14" t="s">
        <v>6</v>
      </c>
    </row>
    <row r="19" spans="1:10" ht="10" customHeight="1" thickBot="1" x14ac:dyDescent="0.25">
      <c r="A19" s="6"/>
      <c r="B19" s="6"/>
      <c r="C19" s="6"/>
      <c r="D19" s="6"/>
      <c r="E19" s="6"/>
      <c r="F19" s="6"/>
      <c r="G19" s="6"/>
      <c r="H19" s="6"/>
    </row>
    <row r="20" spans="1:10" ht="22" customHeight="1" thickBot="1" x14ac:dyDescent="0.25">
      <c r="A20" s="32" t="s">
        <v>38</v>
      </c>
      <c r="B20" s="33"/>
      <c r="C20" s="33"/>
      <c r="D20" s="33"/>
      <c r="E20" s="34"/>
      <c r="F20" s="6"/>
    </row>
    <row r="21" spans="1:10" ht="22" customHeight="1" thickBot="1" x14ac:dyDescent="0.25">
      <c r="A21" s="38"/>
      <c r="B21" s="39"/>
      <c r="C21" s="16" t="s">
        <v>37</v>
      </c>
      <c r="D21" s="16" t="s">
        <v>33</v>
      </c>
      <c r="E21" s="17" t="s">
        <v>15</v>
      </c>
      <c r="F21" s="4" t="s">
        <v>8</v>
      </c>
    </row>
    <row r="22" spans="1:10" ht="22" customHeight="1" thickBot="1" x14ac:dyDescent="0.25">
      <c r="A22" s="36" t="s">
        <v>9</v>
      </c>
      <c r="B22" s="37"/>
      <c r="C22" s="7">
        <f>(C23*$E$23)/$F$23</f>
        <v>0.5</v>
      </c>
      <c r="D22" s="7">
        <f>(D23*$E$23)/$F$23</f>
        <v>0.5</v>
      </c>
      <c r="E22" s="4"/>
      <c r="F22" s="11">
        <f>C22+D22</f>
        <v>1</v>
      </c>
    </row>
    <row r="23" spans="1:10" ht="22" customHeight="1" thickBot="1" x14ac:dyDescent="0.25">
      <c r="A23" s="24" t="s">
        <v>42</v>
      </c>
      <c r="B23" s="25"/>
      <c r="C23" s="13">
        <v>1200</v>
      </c>
      <c r="D23" s="13">
        <v>1200</v>
      </c>
      <c r="E23" s="15">
        <v>15</v>
      </c>
      <c r="F23" s="21">
        <f>(C23+D23)*E23</f>
        <v>36000</v>
      </c>
    </row>
    <row r="24" spans="1:10" ht="22" customHeight="1" thickBot="1" x14ac:dyDescent="0.25">
      <c r="A24" s="24" t="s">
        <v>43</v>
      </c>
      <c r="B24" s="25"/>
      <c r="C24" s="13">
        <f>C23/2</f>
        <v>600</v>
      </c>
      <c r="D24" s="13">
        <f>D23/2</f>
        <v>600</v>
      </c>
    </row>
    <row r="25" spans="1:10" ht="22" customHeight="1" thickBot="1" x14ac:dyDescent="0.25">
      <c r="A25" s="24" t="s">
        <v>44</v>
      </c>
      <c r="B25" s="25"/>
      <c r="C25" s="13">
        <v>0</v>
      </c>
      <c r="D25" s="13">
        <v>0</v>
      </c>
    </row>
    <row r="26" spans="1:10" ht="22" customHeight="1" thickBot="1" x14ac:dyDescent="0.25">
      <c r="A26" s="24" t="s">
        <v>45</v>
      </c>
      <c r="B26" s="25"/>
      <c r="C26" s="14" t="s">
        <v>6</v>
      </c>
      <c r="D26" s="14" t="s">
        <v>6</v>
      </c>
    </row>
    <row r="27" spans="1:10" ht="10" customHeight="1" thickBot="1" x14ac:dyDescent="0.25">
      <c r="A27" s="6"/>
      <c r="B27" s="6"/>
      <c r="C27" s="6"/>
      <c r="D27" s="6"/>
      <c r="E27" s="6"/>
      <c r="F27" s="6"/>
      <c r="G27" s="6"/>
      <c r="H27" s="6"/>
    </row>
    <row r="28" spans="1:10" ht="22" customHeight="1" thickBot="1" x14ac:dyDescent="0.25">
      <c r="A28" s="32" t="s">
        <v>35</v>
      </c>
      <c r="B28" s="33"/>
      <c r="C28" s="33"/>
      <c r="D28" s="33"/>
      <c r="E28" s="34"/>
      <c r="F28" s="1"/>
      <c r="G28" s="1"/>
      <c r="H28" s="1"/>
      <c r="I28" s="1"/>
      <c r="J28" s="1"/>
    </row>
    <row r="29" spans="1:10" ht="22" customHeight="1" thickBot="1" x14ac:dyDescent="0.25">
      <c r="A29" s="2" t="s">
        <v>7</v>
      </c>
      <c r="B29" s="3" t="s">
        <v>10</v>
      </c>
      <c r="C29" s="3" t="s">
        <v>11</v>
      </c>
      <c r="D29" s="3" t="s">
        <v>34</v>
      </c>
      <c r="E29" s="4" t="s">
        <v>8</v>
      </c>
      <c r="F29" s="1"/>
      <c r="G29" s="1"/>
      <c r="H29" s="1"/>
      <c r="I29" s="1"/>
    </row>
    <row r="30" spans="1:10" ht="22" customHeight="1" thickBot="1" x14ac:dyDescent="0.25">
      <c r="A30" s="5" t="s">
        <v>9</v>
      </c>
      <c r="B30" s="7">
        <f>(B31/$E$31)</f>
        <v>0.25</v>
      </c>
      <c r="C30" s="7">
        <f>(C31/$E$31)</f>
        <v>0.25</v>
      </c>
      <c r="D30" s="7">
        <f>(D31/$E$31)</f>
        <v>0.5</v>
      </c>
      <c r="E30" s="11">
        <f>SUM(B30:D30)</f>
        <v>1</v>
      </c>
      <c r="F30" s="1"/>
      <c r="G30" s="1"/>
      <c r="H30" s="1"/>
      <c r="I30" s="1"/>
    </row>
    <row r="31" spans="1:10" ht="22" customHeight="1" thickBot="1" x14ac:dyDescent="0.25">
      <c r="A31" s="2" t="s">
        <v>4</v>
      </c>
      <c r="B31" s="10">
        <v>5000</v>
      </c>
      <c r="C31" s="10">
        <v>5000</v>
      </c>
      <c r="D31" s="10">
        <v>10000</v>
      </c>
      <c r="E31" s="21">
        <f>B31+C31+D31</f>
        <v>20000</v>
      </c>
      <c r="F31" s="1"/>
      <c r="G31" s="1"/>
      <c r="H31" s="1"/>
      <c r="I31" s="1"/>
    </row>
    <row r="32" spans="1:10" ht="22" customHeight="1" thickBot="1" x14ac:dyDescent="0.25">
      <c r="A32" s="2" t="s">
        <v>0</v>
      </c>
      <c r="B32" s="10">
        <f>B31*0.5</f>
        <v>2500</v>
      </c>
      <c r="C32" s="10">
        <f t="shared" ref="C32:D32" si="0">C31*0.5</f>
        <v>2500</v>
      </c>
      <c r="D32" s="10">
        <f t="shared" si="0"/>
        <v>5000</v>
      </c>
    </row>
    <row r="33" spans="1:11" ht="22" customHeight="1" thickBot="1" x14ac:dyDescent="0.25">
      <c r="A33" s="2" t="s">
        <v>1</v>
      </c>
      <c r="B33" s="10">
        <f>B31*0.2</f>
        <v>1000</v>
      </c>
      <c r="C33" s="10">
        <f t="shared" ref="C33:D33" si="1">C31*0.2</f>
        <v>1000</v>
      </c>
      <c r="D33" s="10">
        <f t="shared" si="1"/>
        <v>2000</v>
      </c>
    </row>
    <row r="34" spans="1:11" ht="22" customHeight="1" thickBot="1" x14ac:dyDescent="0.25">
      <c r="A34" s="2" t="s">
        <v>2</v>
      </c>
      <c r="B34" s="8" t="s">
        <v>5</v>
      </c>
      <c r="C34" s="8" t="s">
        <v>5</v>
      </c>
      <c r="D34" s="8" t="s">
        <v>5</v>
      </c>
    </row>
    <row r="35" spans="1:11" ht="22" customHeight="1" thickBot="1" x14ac:dyDescent="0.25">
      <c r="A35" s="2" t="s">
        <v>3</v>
      </c>
      <c r="B35" s="9" t="s">
        <v>6</v>
      </c>
      <c r="C35" s="9" t="s">
        <v>6</v>
      </c>
      <c r="D35" s="9" t="s">
        <v>6</v>
      </c>
    </row>
    <row r="36" spans="1:11" ht="10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1" ht="22" customHeight="1" thickBot="1" x14ac:dyDescent="0.25">
      <c r="A37" s="28" t="s">
        <v>18</v>
      </c>
      <c r="B37" s="29"/>
      <c r="C37" s="29"/>
      <c r="D37" s="29"/>
      <c r="E37" s="1"/>
      <c r="F37" s="1"/>
      <c r="G37" s="1"/>
      <c r="H37" s="1"/>
      <c r="I37" s="1"/>
      <c r="J37" s="1"/>
      <c r="K37" s="1"/>
    </row>
    <row r="38" spans="1:11" ht="22" customHeight="1" thickBot="1" x14ac:dyDescent="0.25">
      <c r="A38" s="24"/>
      <c r="B38" s="25"/>
      <c r="C38" s="30" t="s">
        <v>16</v>
      </c>
      <c r="D38" s="31"/>
      <c r="E38" s="4" t="s">
        <v>17</v>
      </c>
      <c r="F38" s="18"/>
      <c r="G38" s="1"/>
      <c r="H38" s="1"/>
      <c r="I38" s="1"/>
      <c r="J38" s="1"/>
    </row>
    <row r="39" spans="1:11" ht="22" customHeight="1" thickBot="1" x14ac:dyDescent="0.25">
      <c r="A39" s="24" t="s">
        <v>19</v>
      </c>
      <c r="B39" s="25"/>
      <c r="C39" s="26" t="s">
        <v>20</v>
      </c>
      <c r="D39" s="27"/>
      <c r="E39" s="11"/>
      <c r="F39" s="19"/>
      <c r="G39" s="1"/>
      <c r="H39" s="1"/>
      <c r="I39" s="1"/>
      <c r="J39" s="1"/>
    </row>
    <row r="40" spans="1:11" ht="22" customHeight="1" thickBot="1" x14ac:dyDescent="0.25">
      <c r="A40" s="24" t="s">
        <v>21</v>
      </c>
      <c r="B40" s="25"/>
      <c r="C40" s="26">
        <v>25000</v>
      </c>
      <c r="D40" s="27"/>
      <c r="E40" s="21">
        <f>C40+C41</f>
        <v>75000</v>
      </c>
      <c r="F40" s="19"/>
      <c r="G40" s="1"/>
      <c r="H40" s="1"/>
      <c r="I40" s="1"/>
      <c r="J40" s="1"/>
    </row>
    <row r="41" spans="1:11" ht="22" customHeight="1" thickBot="1" x14ac:dyDescent="0.25">
      <c r="A41" s="24" t="s">
        <v>22</v>
      </c>
      <c r="B41" s="25"/>
      <c r="C41" s="26">
        <v>50000</v>
      </c>
      <c r="D41" s="27"/>
    </row>
    <row r="42" spans="1:11" ht="22" customHeight="1" thickBot="1" x14ac:dyDescent="0.25">
      <c r="A42" s="24" t="s">
        <v>23</v>
      </c>
      <c r="B42" s="25"/>
      <c r="C42" s="26" t="s">
        <v>20</v>
      </c>
      <c r="D42" s="27"/>
    </row>
    <row r="43" spans="1:11" ht="10" customHeight="1" thickBot="1" x14ac:dyDescent="0.25">
      <c r="A43" s="6"/>
      <c r="B43" s="6"/>
      <c r="C43" s="6"/>
      <c r="D43" s="6"/>
      <c r="E43" s="6"/>
      <c r="F43" s="6"/>
      <c r="G43" s="6"/>
      <c r="H43" s="6"/>
    </row>
    <row r="44" spans="1:11" ht="22" customHeight="1" thickBot="1" x14ac:dyDescent="0.25">
      <c r="A44" s="2" t="s">
        <v>24</v>
      </c>
      <c r="B44" s="22">
        <f>F15+E31+E4+E40</f>
        <v>186000</v>
      </c>
      <c r="C44" s="6"/>
      <c r="D44" s="6"/>
      <c r="E44" s="6"/>
      <c r="F44" s="6"/>
      <c r="G44" s="6"/>
      <c r="H44" s="6"/>
    </row>
    <row r="45" spans="1:11" x14ac:dyDescent="0.2">
      <c r="A45" s="6"/>
      <c r="B45" s="6"/>
      <c r="C45" s="6"/>
      <c r="D45" s="6"/>
      <c r="E45" s="6"/>
      <c r="F45" s="6"/>
      <c r="G45" s="6"/>
      <c r="H45" s="6"/>
    </row>
    <row r="46" spans="1:11" x14ac:dyDescent="0.2">
      <c r="A46" s="6"/>
      <c r="B46" s="6"/>
      <c r="C46" s="6"/>
      <c r="D46" s="6"/>
      <c r="E46" s="6"/>
      <c r="F46" s="6"/>
      <c r="G46" s="6"/>
      <c r="H46" s="6"/>
    </row>
    <row r="47" spans="1:11" x14ac:dyDescent="0.2">
      <c r="A47" s="6"/>
      <c r="B47" s="6"/>
      <c r="C47" s="6"/>
      <c r="D47" s="6"/>
      <c r="E47" s="6"/>
      <c r="F47" s="6"/>
      <c r="G47" s="6"/>
      <c r="H47" s="6"/>
    </row>
    <row r="48" spans="1:11" x14ac:dyDescent="0.2">
      <c r="A48" s="6"/>
      <c r="B48" s="6"/>
      <c r="C48" s="6"/>
      <c r="D48" s="6"/>
      <c r="E48" s="6"/>
      <c r="F48" s="6"/>
      <c r="G48" s="6"/>
      <c r="H48" s="6"/>
    </row>
    <row r="49" spans="1:8" x14ac:dyDescent="0.2">
      <c r="A49" s="6"/>
      <c r="B49" s="6"/>
      <c r="C49" s="6"/>
      <c r="D49" s="6"/>
      <c r="E49" s="6"/>
      <c r="F49" s="6"/>
      <c r="G49" s="6"/>
      <c r="H49" s="6"/>
    </row>
    <row r="50" spans="1:8" x14ac:dyDescent="0.2">
      <c r="A50" s="6"/>
      <c r="B50" s="6"/>
      <c r="C50" s="6"/>
      <c r="D50" s="6"/>
      <c r="E50" s="6"/>
      <c r="F50" s="6"/>
      <c r="G50" s="6"/>
      <c r="H50" s="6"/>
    </row>
    <row r="51" spans="1:8" x14ac:dyDescent="0.2">
      <c r="A51" s="6"/>
      <c r="B51" s="6"/>
      <c r="C51" s="6"/>
      <c r="D51" s="6"/>
      <c r="E51" s="6"/>
      <c r="F51" s="6"/>
      <c r="G51" s="6"/>
      <c r="H51" s="6"/>
    </row>
    <row r="52" spans="1:8" x14ac:dyDescent="0.2">
      <c r="A52" s="6"/>
      <c r="B52" s="6"/>
      <c r="C52" s="6"/>
      <c r="D52" s="6"/>
      <c r="E52" s="6"/>
      <c r="F52" s="6"/>
      <c r="G52" s="6"/>
      <c r="H52" s="6"/>
    </row>
  </sheetData>
  <sheetProtection algorithmName="SHA-512" hashValue="lJA5ir1WZmHjm6C2Ig1boW4Hmk0FZ2wtiG75qwb/X8pOF0JmzEtQzWlAcvA6MOF8ZdnT2h+hkf9r9rb92KMEUg==" saltValue="Hm1IXi045T+cVaCH3JIzxw==" spinCount="100000" sheet="1" objects="1" scenarios="1"/>
  <mergeCells count="40">
    <mergeCell ref="A20:E20"/>
    <mergeCell ref="A28:E28"/>
    <mergeCell ref="A8:B8"/>
    <mergeCell ref="C8:D8"/>
    <mergeCell ref="A9:B9"/>
    <mergeCell ref="C9:D9"/>
    <mergeCell ref="A10:B10"/>
    <mergeCell ref="C10:D10"/>
    <mergeCell ref="A13"/>
    <mergeCell ref="A12:E12"/>
    <mergeCell ref="A23:B23"/>
    <mergeCell ref="A24:B24"/>
    <mergeCell ref="A25:B25"/>
    <mergeCell ref="A26:B26"/>
    <mergeCell ref="A22:B22"/>
    <mergeCell ref="A21:B21"/>
    <mergeCell ref="A40:B40"/>
    <mergeCell ref="C40:D40"/>
    <mergeCell ref="A41:B41"/>
    <mergeCell ref="C41:D41"/>
    <mergeCell ref="A42:B42"/>
    <mergeCell ref="C42:D42"/>
    <mergeCell ref="A37:D37"/>
    <mergeCell ref="A38:B38"/>
    <mergeCell ref="C38:D38"/>
    <mergeCell ref="A39:B39"/>
    <mergeCell ref="C39:D39"/>
    <mergeCell ref="A1:D1"/>
    <mergeCell ref="A2:B2"/>
    <mergeCell ref="C2:D2"/>
    <mergeCell ref="A3:B3"/>
    <mergeCell ref="C3:D3"/>
    <mergeCell ref="A7:B7"/>
    <mergeCell ref="C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2020-03-23T12:24:07Z</dcterms:created>
  <dcterms:modified xsi:type="dcterms:W3CDTF">2022-01-03T11:05:02Z</dcterms:modified>
</cp:coreProperties>
</file>