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518"/>
  <workbookPr filterPrivacy="1"/>
  <xr:revisionPtr revIDLastSave="7" documentId="8_{3C70C947-55C3-4180-838E-45C05F8C1148}" xr6:coauthVersionLast="47" xr6:coauthVersionMax="47" xr10:uidLastSave="{1531B579-A076-4213-908E-0A81D6CE21E0}"/>
  <bookViews>
    <workbookView xWindow="-120" yWindow="-120" windowWidth="29040" windowHeight="15840" tabRatio="508" xr2:uid="{00000000-000D-0000-FFFF-FFFF00000000}"/>
  </bookViews>
  <sheets>
    <sheet name="Prijs P1 tm P5" sheetId="12" r:id="rId1"/>
    <sheet name="Indicatie # switches locatie" sheetId="15" r:id="rId2"/>
  </sheets>
  <definedNames>
    <definedName name="_xlnm.Print_Area" localSheetId="0">'Prijs P1 tm P5'!$A:$J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3" i="12" l="1"/>
  <c r="C110" i="12"/>
  <c r="I77" i="12"/>
  <c r="D99" i="12"/>
  <c r="E99" i="12"/>
  <c r="D59" i="12"/>
  <c r="D58" i="12"/>
  <c r="D57" i="12"/>
  <c r="D56" i="12"/>
  <c r="D55" i="12"/>
  <c r="D54" i="12"/>
  <c r="D53" i="12"/>
  <c r="D52" i="12"/>
  <c r="D51" i="12"/>
  <c r="D50" i="12"/>
  <c r="D49" i="12"/>
  <c r="D48" i="12"/>
  <c r="D47" i="12"/>
  <c r="D46" i="12"/>
  <c r="D45" i="12"/>
  <c r="H102" i="12"/>
  <c r="G102" i="12"/>
  <c r="F102" i="12"/>
  <c r="H89" i="12"/>
  <c r="G89" i="12"/>
  <c r="F89" i="12"/>
  <c r="E89" i="12"/>
  <c r="D89" i="12"/>
  <c r="D91" i="12" s="1"/>
  <c r="D61" i="12"/>
  <c r="G61" i="12" s="1"/>
  <c r="D26" i="12"/>
  <c r="D25" i="12"/>
  <c r="C75" i="12"/>
  <c r="C74" i="12"/>
  <c r="I74" i="12" s="1"/>
  <c r="C73" i="12"/>
  <c r="I73" i="12" s="1"/>
  <c r="C72" i="12"/>
  <c r="A75" i="12"/>
  <c r="A74" i="12"/>
  <c r="A73" i="12"/>
  <c r="A72" i="12"/>
  <c r="A71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A42" i="12"/>
  <c r="A28" i="12"/>
  <c r="A27" i="12"/>
  <c r="A26" i="12"/>
  <c r="A25" i="12"/>
  <c r="A24" i="12"/>
  <c r="A23" i="12"/>
  <c r="G16" i="12"/>
  <c r="G15" i="12"/>
  <c r="G13" i="12"/>
  <c r="B26" i="12" s="1"/>
  <c r="G12" i="12"/>
  <c r="B25" i="12" s="1"/>
  <c r="C77" i="12" l="1"/>
  <c r="A77" i="12"/>
  <c r="L99" i="15"/>
  <c r="K99" i="15"/>
  <c r="J99" i="15"/>
  <c r="L95" i="15"/>
  <c r="K94" i="15"/>
  <c r="J93" i="15"/>
  <c r="L89" i="15"/>
  <c r="K88" i="15"/>
  <c r="J87" i="15"/>
  <c r="L83" i="15"/>
  <c r="K82" i="15"/>
  <c r="J81" i="15"/>
  <c r="L77" i="15"/>
  <c r="K76" i="15"/>
  <c r="J75" i="15"/>
  <c r="L71" i="15"/>
  <c r="K70" i="15"/>
  <c r="J69" i="15"/>
  <c r="L65" i="15"/>
  <c r="K64" i="15"/>
  <c r="J63" i="15"/>
  <c r="L59" i="15"/>
  <c r="K58" i="15"/>
  <c r="J57" i="15"/>
  <c r="L53" i="15"/>
  <c r="K52" i="15"/>
  <c r="J51" i="15"/>
  <c r="L47" i="15"/>
  <c r="K46" i="15"/>
  <c r="J45" i="15"/>
  <c r="L41" i="15"/>
  <c r="K40" i="15"/>
  <c r="J39" i="15"/>
  <c r="L35" i="15"/>
  <c r="K34" i="15"/>
  <c r="J33" i="15"/>
  <c r="L29" i="15"/>
  <c r="K28" i="15"/>
  <c r="J27" i="15"/>
  <c r="L23" i="15"/>
  <c r="K22" i="15"/>
  <c r="J21" i="15"/>
  <c r="L17" i="15"/>
  <c r="K16" i="15"/>
  <c r="J15" i="15"/>
  <c r="L11" i="15"/>
  <c r="K10" i="15"/>
  <c r="J9" i="15"/>
  <c r="G96" i="15"/>
  <c r="E96" i="15"/>
  <c r="H96" i="15" s="1"/>
  <c r="H95" i="15"/>
  <c r="G95" i="15"/>
  <c r="D95" i="15"/>
  <c r="H94" i="15"/>
  <c r="G94" i="15"/>
  <c r="H93" i="15"/>
  <c r="G93" i="15"/>
  <c r="H90" i="15"/>
  <c r="G90" i="15"/>
  <c r="E90" i="15"/>
  <c r="D89" i="15"/>
  <c r="H89" i="15" s="1"/>
  <c r="H88" i="15"/>
  <c r="G88" i="15"/>
  <c r="H87" i="15"/>
  <c r="G87" i="15"/>
  <c r="G84" i="15"/>
  <c r="E84" i="15"/>
  <c r="H84" i="15" s="1"/>
  <c r="H83" i="15"/>
  <c r="G83" i="15"/>
  <c r="D83" i="15"/>
  <c r="H82" i="15"/>
  <c r="G82" i="15"/>
  <c r="H81" i="15"/>
  <c r="G81" i="15"/>
  <c r="H78" i="15"/>
  <c r="G78" i="15"/>
  <c r="E78" i="15"/>
  <c r="D77" i="15"/>
  <c r="H77" i="15" s="1"/>
  <c r="H76" i="15"/>
  <c r="G76" i="15"/>
  <c r="H75" i="15"/>
  <c r="G75" i="15"/>
  <c r="G72" i="15"/>
  <c r="E72" i="15"/>
  <c r="H72" i="15" s="1"/>
  <c r="H71" i="15"/>
  <c r="G71" i="15"/>
  <c r="D71" i="15"/>
  <c r="H70" i="15"/>
  <c r="G70" i="15"/>
  <c r="H69" i="15"/>
  <c r="G69" i="15"/>
  <c r="H66" i="15"/>
  <c r="G66" i="15"/>
  <c r="E66" i="15"/>
  <c r="D65" i="15"/>
  <c r="H65" i="15" s="1"/>
  <c r="H64" i="15"/>
  <c r="G64" i="15"/>
  <c r="H63" i="15"/>
  <c r="G63" i="15"/>
  <c r="H60" i="15"/>
  <c r="G60" i="15"/>
  <c r="H59" i="15"/>
  <c r="G59" i="15"/>
  <c r="D59" i="15"/>
  <c r="H58" i="15"/>
  <c r="G58" i="15"/>
  <c r="H57" i="15"/>
  <c r="G57" i="15"/>
  <c r="H54" i="15"/>
  <c r="G54" i="15"/>
  <c r="H53" i="15"/>
  <c r="G53" i="15"/>
  <c r="D53" i="15"/>
  <c r="H52" i="15"/>
  <c r="G52" i="15"/>
  <c r="H51" i="15"/>
  <c r="G51" i="15"/>
  <c r="H48" i="15"/>
  <c r="G48" i="15"/>
  <c r="D47" i="15"/>
  <c r="H47" i="15" s="1"/>
  <c r="H46" i="15"/>
  <c r="G46" i="15"/>
  <c r="H45" i="15"/>
  <c r="G45" i="15"/>
  <c r="H42" i="15"/>
  <c r="G42" i="15"/>
  <c r="E42" i="15"/>
  <c r="H41" i="15"/>
  <c r="G41" i="15"/>
  <c r="H40" i="15"/>
  <c r="G40" i="15"/>
  <c r="H39" i="15"/>
  <c r="G39" i="15"/>
  <c r="G36" i="15"/>
  <c r="E36" i="15"/>
  <c r="H36" i="15" s="1"/>
  <c r="H35" i="15"/>
  <c r="G35" i="15"/>
  <c r="D35" i="15"/>
  <c r="H34" i="15"/>
  <c r="G34" i="15"/>
  <c r="H33" i="15"/>
  <c r="G33" i="15"/>
  <c r="H30" i="15"/>
  <c r="G30" i="15"/>
  <c r="E30" i="15"/>
  <c r="D29" i="15"/>
  <c r="D99" i="15" s="1"/>
  <c r="H28" i="15"/>
  <c r="G28" i="15"/>
  <c r="H27" i="15"/>
  <c r="G27" i="15"/>
  <c r="G24" i="15"/>
  <c r="E24" i="15"/>
  <c r="H24" i="15" s="1"/>
  <c r="H23" i="15"/>
  <c r="G23" i="15"/>
  <c r="H22" i="15"/>
  <c r="G22" i="15"/>
  <c r="H21" i="15"/>
  <c r="G21" i="15"/>
  <c r="G18" i="15"/>
  <c r="E18" i="15"/>
  <c r="H18" i="15" s="1"/>
  <c r="D17" i="15"/>
  <c r="H17" i="15" s="1"/>
  <c r="H16" i="15"/>
  <c r="G16" i="15"/>
  <c r="H15" i="15"/>
  <c r="G15" i="15"/>
  <c r="H12" i="15"/>
  <c r="G12" i="15"/>
  <c r="E12" i="15"/>
  <c r="H11" i="15"/>
  <c r="G11" i="15"/>
  <c r="D11" i="15"/>
  <c r="H10" i="15"/>
  <c r="G10" i="15"/>
  <c r="H9" i="15"/>
  <c r="G9" i="15"/>
  <c r="D111" i="15" l="1"/>
  <c r="D113" i="15" s="1"/>
  <c r="G29" i="15"/>
  <c r="G65" i="15"/>
  <c r="G77" i="15"/>
  <c r="G89" i="15"/>
  <c r="E99" i="15"/>
  <c r="E111" i="15" s="1"/>
  <c r="E113" i="15" s="1"/>
  <c r="G17" i="15"/>
  <c r="G99" i="15" s="1"/>
  <c r="H29" i="15"/>
  <c r="H99" i="15" s="1"/>
  <c r="G47" i="15"/>
  <c r="E102" i="12" l="1"/>
  <c r="D98" i="12"/>
  <c r="D101" i="12" l="1"/>
  <c r="D100" i="12"/>
  <c r="D102" i="12" s="1"/>
  <c r="D104" i="12" s="1"/>
  <c r="I75" i="12"/>
  <c r="I72" i="12"/>
  <c r="C71" i="12"/>
  <c r="I71" i="12" s="1"/>
  <c r="I79" i="12" l="1"/>
  <c r="B28" i="12"/>
  <c r="D28" i="12" s="1"/>
  <c r="G14" i="12"/>
  <c r="B27" i="12" s="1"/>
  <c r="D27" i="12" s="1"/>
  <c r="G11" i="12"/>
  <c r="B24" i="12" s="1"/>
  <c r="G10" i="12"/>
  <c r="B23" i="12" l="1"/>
  <c r="D23" i="12" s="1"/>
  <c r="D24" i="12"/>
  <c r="D30" i="12" s="1"/>
  <c r="C113" i="12" l="1"/>
  <c r="C112" i="12" l="1"/>
  <c r="C109" i="12" l="1"/>
  <c r="C111" i="12" l="1"/>
  <c r="C115" i="1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23" authorId="0" shapeId="0" xr:uid="{90421AA4-5FB7-4AA9-9397-F11B8B3137C3}">
      <text>
        <r>
          <rPr>
            <sz val="11"/>
            <color theme="1"/>
            <rFont val="Calibri"/>
            <family val="2"/>
            <scheme val="minor"/>
          </rPr>
          <t>Waarde is t.o.v. sommaties in P2 en P3 naar boven bijgesteld i.v.m.:
- Reserve switches, en
- potentiële additionele inzet van switches</t>
        </r>
      </text>
    </comment>
    <comment ref="C24" authorId="0" shapeId="0" xr:uid="{DF11011B-C751-48C4-9704-1780A6F70C72}">
      <text>
        <r>
          <rPr>
            <sz val="11"/>
            <color theme="1"/>
            <rFont val="Calibri"/>
            <family val="2"/>
            <scheme val="minor"/>
          </rPr>
          <t xml:space="preserve">Waarde is t.o.v. sommaties in P2 en P3 naar boven bijgesteld i.v.m.:
- Reserve switches, en
- potentiële additionele inzet van switches
</t>
        </r>
      </text>
    </comment>
    <comment ref="C25" authorId="0" shapeId="0" xr:uid="{FA4DDD15-FB42-40BC-850B-BC30502578C4}">
      <text>
        <r>
          <rPr>
            <sz val="9"/>
            <color indexed="81"/>
            <rFont val="Tahoma"/>
            <family val="2"/>
          </rPr>
          <t>Dit model is alleen in de situautie dat ring switch A1 of A2 niet past.</t>
        </r>
      </text>
    </comment>
    <comment ref="C26" authorId="0" shapeId="0" xr:uid="{E7A190FF-8072-4B36-A264-69F04A4DDBF8}">
      <text>
        <r>
          <rPr>
            <sz val="9"/>
            <color indexed="81"/>
            <rFont val="Tahoma"/>
            <family val="2"/>
          </rPr>
          <t>Dit model is alleen in de situautie dat ring switch A1 of A2 niet past.</t>
        </r>
      </text>
    </comment>
    <comment ref="C27" authorId="0" shapeId="0" xr:uid="{EB4774BD-94FD-444F-9691-5D0E743C5A1D}">
      <text>
        <r>
          <rPr>
            <sz val="11"/>
            <color theme="1"/>
            <rFont val="Calibri"/>
            <family val="2"/>
            <scheme val="minor"/>
          </rPr>
          <t>Waarde is t.o.v. sommaties in P2 en P3 naar boven bijgesteld i.v.m.:
- Reserve switches, en
- potentiële additionele inzet van switches</t>
        </r>
      </text>
    </comment>
    <comment ref="D99" authorId="0" shapeId="0" xr:uid="{AE662EB9-5DFD-41AD-AE2B-A7831C5F6BCD}">
      <text>
        <r>
          <rPr>
            <sz val="9"/>
            <color indexed="81"/>
            <rFont val="Tahoma"/>
            <family val="2"/>
          </rPr>
          <t xml:space="preserve">Gebaseerd op 2 opleidingen in eerste twee jaar
</t>
        </r>
      </text>
    </comment>
  </commentList>
</comments>
</file>

<file path=xl/sharedStrings.xml><?xml version="1.0" encoding="utf-8"?>
<sst xmlns="http://schemas.openxmlformats.org/spreadsheetml/2006/main" count="279" uniqueCount="136">
  <si>
    <t>Prijzenblad bij verwerving switches</t>
  </si>
  <si>
    <t>Legenda</t>
  </si>
  <si>
    <t>In te vullen door Inschrijver</t>
  </si>
  <si>
    <t>P1: Levering en gebruik</t>
  </si>
  <si>
    <t>P1A: stuksprijs switches</t>
  </si>
  <si>
    <t>Uitvoering</t>
  </si>
  <si>
    <t>Poorten</t>
  </si>
  <si>
    <t>voedinsgaansluiting</t>
  </si>
  <si>
    <t>List price</t>
  </si>
  <si>
    <t>Korting</t>
  </si>
  <si>
    <t>Stukprijs</t>
  </si>
  <si>
    <t>Ring switch A1</t>
  </si>
  <si>
    <t>DIN</t>
  </si>
  <si>
    <t xml:space="preserve">2 SFP (1000Base) poorten (incl SFP’s-modules)
8 T(X) </t>
  </si>
  <si>
    <t>redundante voedinsgaansluiting (24V DC)</t>
  </si>
  <si>
    <t xml:space="preserve">Ring switch A2 </t>
  </si>
  <si>
    <t>enkelvoudige voedinsgaansluiting (24V DC)</t>
  </si>
  <si>
    <t xml:space="preserve">Ring switch A3 </t>
  </si>
  <si>
    <t>19"</t>
  </si>
  <si>
    <t xml:space="preserve">Ring switch A4 </t>
  </si>
  <si>
    <t xml:space="preserve">KA switch K1 </t>
  </si>
  <si>
    <t xml:space="preserve">24 T(X) poorten </t>
  </si>
  <si>
    <t>redundante voedinsgaansluiting (230V AC)</t>
  </si>
  <si>
    <t>24V DC Voeding</t>
  </si>
  <si>
    <t>DC</t>
  </si>
  <si>
    <t xml:space="preserve">1000BASE-SX SFP 850nm </t>
  </si>
  <si>
    <t>SFP</t>
  </si>
  <si>
    <t>P1B: stukprijs management systeem</t>
  </si>
  <si>
    <t>Primair</t>
  </si>
  <si>
    <t>Secundair
(back-up)</t>
  </si>
  <si>
    <t xml:space="preserve">Netwerkmanagementsysteem </t>
  </si>
  <si>
    <t>Het management platform dient hierbij tot 400 switches te kunnen beheren.</t>
  </si>
  <si>
    <t>TcO levering en gebruik</t>
  </si>
  <si>
    <t>Levering &amp; gebruik</t>
  </si>
  <si>
    <t>Gebruik</t>
  </si>
  <si>
    <t>Type systeem</t>
  </si>
  <si>
    <t>Aantal</t>
  </si>
  <si>
    <t>Jaar 1</t>
  </si>
  <si>
    <t>jaar 2</t>
  </si>
  <si>
    <t>jaar 3</t>
  </si>
  <si>
    <t>jaar 4</t>
  </si>
  <si>
    <t>jaar 5</t>
  </si>
  <si>
    <t>afgekocht bij aanschaf</t>
  </si>
  <si>
    <t>n.v.t.</t>
  </si>
  <si>
    <t>Totaal P1</t>
  </si>
  <si>
    <t>P2: PoC en Implementatie &amp; Migratie</t>
  </si>
  <si>
    <t>P2A: POC</t>
  </si>
  <si>
    <t>Uitvoering PoC</t>
  </si>
  <si>
    <t>Let op: geen aanschaf van switches en magement systeem. Deze worden ter beschikking gesteld door Inschrijver</t>
  </si>
  <si>
    <t>P2B: Implementatie &amp; Migratie</t>
  </si>
  <si>
    <t>Ring switch A1, A2, A3, A4</t>
  </si>
  <si>
    <t>Locatie</t>
  </si>
  <si>
    <t>Aantal 
KA switches (K1)</t>
  </si>
  <si>
    <t>Aantal 
Ring switches 
(A1, A2, A3, A4)</t>
  </si>
  <si>
    <t>Prijs
Implementatie object</t>
  </si>
  <si>
    <t>Prijs
Tekeningen</t>
  </si>
  <si>
    <t>Prijs
Project management</t>
  </si>
  <si>
    <t>Prijs
Subtotaal</t>
  </si>
  <si>
    <t>RWZI Apeldoorn</t>
  </si>
  <si>
    <t>RWZI Elburg</t>
  </si>
  <si>
    <t>RWZI Hattem</t>
  </si>
  <si>
    <t>RWZI Heerde</t>
  </si>
  <si>
    <t>RWZI Harderwijk</t>
  </si>
  <si>
    <t>RWZI Brummen</t>
  </si>
  <si>
    <t>RWZI Epe</t>
  </si>
  <si>
    <t>RWZI Amersfoort</t>
  </si>
  <si>
    <t>RWZI Bennekom</t>
  </si>
  <si>
    <t>RWZI Ede</t>
  </si>
  <si>
    <t>RWZI Nijkerk</t>
  </si>
  <si>
    <t>RWZI Renkum</t>
  </si>
  <si>
    <t>RWZI Soest</t>
  </si>
  <si>
    <t>RWZI Veenendaal</t>
  </si>
  <si>
    <t>RWZI Woudenberg</t>
  </si>
  <si>
    <t xml:space="preserve">Management platform </t>
  </si>
  <si>
    <t>Totaal P2</t>
  </si>
  <si>
    <t>Gecorrigeerd n.a.v. vraag</t>
  </si>
  <si>
    <t xml:space="preserve">P3: Onderhoud </t>
  </si>
  <si>
    <t>jaar 1 t/m 5</t>
  </si>
  <si>
    <t>Switch</t>
  </si>
  <si>
    <t>Jaartarief</t>
  </si>
  <si>
    <t>Maandtarief</t>
  </si>
  <si>
    <t>onderhoud</t>
  </si>
  <si>
    <t>Totaal P3</t>
  </si>
  <si>
    <t>P4: Advies</t>
  </si>
  <si>
    <t>Type</t>
  </si>
  <si>
    <t xml:space="preserve">Uurtarief engineer (60 uur per jaar) </t>
  </si>
  <si>
    <t xml:space="preserve">Uurtarief engineer, niveau PoC (60 uur per jaar) </t>
  </si>
  <si>
    <t xml:space="preserve">Uurtarief engineer, 
hoogste classificatie niveau fabrikant (60 uur per jaar) </t>
  </si>
  <si>
    <t>Subtotaal</t>
  </si>
  <si>
    <t>Totaal P4</t>
  </si>
  <si>
    <t>P5: Opleidingen, kennisoverdracht &amp; Documentatie van Oplevering</t>
  </si>
  <si>
    <t>Beheertraining op locatie</t>
  </si>
  <si>
    <t xml:space="preserve">Prijs per geavanceerde beheertraining </t>
  </si>
  <si>
    <t>Prijs voor kennisoverdracht</t>
  </si>
  <si>
    <t>Prijs voor Documentatie van Oplevering</t>
  </si>
  <si>
    <t>Totaal P5</t>
  </si>
  <si>
    <t>Totaal</t>
  </si>
  <si>
    <t>Totaal P1 t/m P5, exclusief BTW</t>
  </si>
  <si>
    <t>Aantallen</t>
  </si>
  <si>
    <t>Aantallen (cumulatief)</t>
  </si>
  <si>
    <t>Scope</t>
  </si>
  <si>
    <t>Scope +</t>
  </si>
  <si>
    <t>&amp; Scope +</t>
  </si>
  <si>
    <t>Huidige
situatie</t>
  </si>
  <si>
    <t>Switch in 
schakelkast
(gelijke huidige situatie)</t>
  </si>
  <si>
    <t>PLC 
switches</t>
  </si>
  <si>
    <t>Switch in
schakelkast
+
PLC 
switches</t>
  </si>
  <si>
    <t>Ede</t>
  </si>
  <si>
    <t>KA</t>
  </si>
  <si>
    <t>Ring Core</t>
  </si>
  <si>
    <t>Ring</t>
  </si>
  <si>
    <t xml:space="preserve">KA </t>
  </si>
  <si>
    <t>Glas Ring Core</t>
  </si>
  <si>
    <t>Glas Ring</t>
  </si>
  <si>
    <t>PLC switch</t>
  </si>
  <si>
    <t>Bennekom</t>
  </si>
  <si>
    <t>Renkum</t>
  </si>
  <si>
    <t>Veenendaal</t>
  </si>
  <si>
    <t>Amersfoort</t>
  </si>
  <si>
    <t>Soest</t>
  </si>
  <si>
    <t>Nijkerk</t>
  </si>
  <si>
    <t>Woudenberg</t>
  </si>
  <si>
    <t>Epe</t>
  </si>
  <si>
    <t>Brummen</t>
  </si>
  <si>
    <t>Elburg</t>
  </si>
  <si>
    <t>Harderwijk</t>
  </si>
  <si>
    <t>Hattem</t>
  </si>
  <si>
    <t>Heerde</t>
  </si>
  <si>
    <t>Apeldoorn</t>
  </si>
  <si>
    <t xml:space="preserve">Totaal aantal switches </t>
  </si>
  <si>
    <t>(15 RWZI-locaties)</t>
  </si>
  <si>
    <t xml:space="preserve">Legenda </t>
  </si>
  <si>
    <t>Is het aantal KA switches. Op iedere locatie komt ivm redundantie minimaal 2 KA-switches</t>
  </si>
  <si>
    <t>Is het aantal Glas Ring switches die met de KA switches zijn vebonden.  Op iedere locatie komt ivm redundantie minimaal 2 Glas Ring Core switches</t>
  </si>
  <si>
    <t>Is het aantal Glas Ring switches op de glasvezelring (exclusief de Glas Ring Core).</t>
  </si>
  <si>
    <t>Is het aantal switches in PLC-netwerk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</si>
</sst>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  <numFmt numFmtId="165" formatCode="_ [$€-2]\ * #,##0.00_ ;_ [$€-2]\ * \-#,##0.00_ ;_ [$€-2]\ * &quot;-&quot;??_ ;_ @_ "/>
    <numFmt numFmtId="166" formatCode="_ [$€-413]\ * #,##0_ ;_ [$€-413]\ * \-#,##0_ ;_ [$€-413]\ * &quot;-&quot;_ ;_ @_ "/>
    <numFmt numFmtId="167" formatCode="_ &quot;€&quot;\ * #,##0_ ;_ &quot;€&quot;\ * \-#,##0_ ;_ &quot;€&quot;\ * &quot;-&quot;??_ ;_ @_ 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9"/>
      <color indexed="81"/>
      <name val="Tahoma"/>
      <family val="2"/>
    </font>
    <font>
      <sz val="10.5"/>
      <color theme="1"/>
      <name val="Calibri Light"/>
      <family val="2"/>
      <scheme val="major"/>
    </font>
    <font>
      <sz val="10.5"/>
      <name val="Calibri Light"/>
      <family val="2"/>
      <scheme val="major"/>
    </font>
    <font>
      <b/>
      <sz val="10.5"/>
      <color theme="1"/>
      <name val="Calibri Light"/>
      <family val="2"/>
      <scheme val="major"/>
    </font>
    <font>
      <sz val="10.5"/>
      <color theme="8"/>
      <name val="Calibri Light"/>
      <family val="2"/>
      <scheme val="major"/>
    </font>
    <font>
      <b/>
      <sz val="10.5"/>
      <name val="Calibri Light"/>
      <family val="2"/>
      <scheme val="major"/>
    </font>
    <font>
      <sz val="10.5"/>
      <color rgb="FF000000"/>
      <name val="Calibri Light"/>
      <family val="2"/>
      <scheme val="major"/>
    </font>
    <font>
      <b/>
      <sz val="10.5"/>
      <color rgb="FFFF0000"/>
      <name val="Calibri Light"/>
      <family val="2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2EFDA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5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0" fillId="0" borderId="1" xfId="0" applyBorder="1" applyAlignment="1">
      <alignment horizontal="center" vertical="top" wrapText="1"/>
    </xf>
    <xf numFmtId="0" fontId="0" fillId="0" borderId="1" xfId="0" quotePrefix="1" applyBorder="1" applyAlignment="1">
      <alignment horizontal="center" vertical="top" wrapText="1"/>
    </xf>
    <xf numFmtId="0" fontId="5" fillId="0" borderId="0" xfId="0" applyFont="1" applyAlignment="1">
      <alignment vertical="top"/>
    </xf>
    <xf numFmtId="0" fontId="0" fillId="5" borderId="1" xfId="0" applyFill="1" applyBorder="1"/>
    <xf numFmtId="0" fontId="0" fillId="0" borderId="1" xfId="0" applyBorder="1" applyAlignment="1">
      <alignment horizontal="center"/>
    </xf>
    <xf numFmtId="0" fontId="0" fillId="6" borderId="1" xfId="0" applyFill="1" applyBorder="1"/>
    <xf numFmtId="0" fontId="0" fillId="7" borderId="1" xfId="0" applyFill="1" applyBorder="1"/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9" fontId="7" fillId="0" borderId="0" xfId="3" applyFont="1" applyFill="1" applyAlignment="1">
      <alignment horizontal="center"/>
    </xf>
    <xf numFmtId="0" fontId="8" fillId="0" borderId="0" xfId="0" applyFont="1" applyAlignment="1">
      <alignment horizontal="center"/>
    </xf>
    <xf numFmtId="0" fontId="0" fillId="5" borderId="0" xfId="0" applyFill="1"/>
    <xf numFmtId="0" fontId="0" fillId="6" borderId="0" xfId="0" applyFill="1"/>
    <xf numFmtId="0" fontId="0" fillId="7" borderId="0" xfId="0" applyFill="1"/>
    <xf numFmtId="167" fontId="0" fillId="0" borderId="0" xfId="2" applyNumberFormat="1" applyFont="1" applyFill="1" applyAlignment="1">
      <alignment horizontal="center"/>
    </xf>
    <xf numFmtId="167" fontId="0" fillId="0" borderId="0" xfId="0" applyNumberFormat="1" applyAlignment="1">
      <alignment horizontal="center"/>
    </xf>
    <xf numFmtId="0" fontId="10" fillId="0" borderId="0" xfId="0" applyFont="1" applyAlignment="1">
      <alignment vertical="center"/>
    </xf>
    <xf numFmtId="165" fontId="10" fillId="0" borderId="0" xfId="2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65" fontId="12" fillId="0" borderId="0" xfId="2" applyNumberFormat="1" applyFont="1" applyAlignment="1">
      <alignment vertical="center"/>
    </xf>
    <xf numFmtId="164" fontId="13" fillId="2" borderId="1" xfId="0" applyNumberFormat="1" applyFont="1" applyFill="1" applyBorder="1" applyAlignment="1">
      <alignment horizontal="left" vertical="center"/>
    </xf>
    <xf numFmtId="0" fontId="10" fillId="0" borderId="6" xfId="0" applyFont="1" applyBorder="1" applyAlignment="1">
      <alignment vertical="center"/>
    </xf>
    <xf numFmtId="165" fontId="10" fillId="0" borderId="0" xfId="2" applyNumberFormat="1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165" fontId="10" fillId="8" borderId="1" xfId="2" applyNumberFormat="1" applyFont="1" applyFill="1" applyBorder="1" applyAlignment="1">
      <alignment horizontal="left" vertical="center"/>
    </xf>
    <xf numFmtId="0" fontId="10" fillId="8" borderId="1" xfId="0" applyFont="1" applyFill="1" applyBorder="1" applyAlignment="1">
      <alignment vertical="center"/>
    </xf>
    <xf numFmtId="0" fontId="10" fillId="8" borderId="1" xfId="0" applyFont="1" applyFill="1" applyBorder="1" applyAlignment="1">
      <alignment horizontal="left" vertical="center"/>
    </xf>
    <xf numFmtId="0" fontId="10" fillId="8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left" vertical="center"/>
    </xf>
    <xf numFmtId="0" fontId="11" fillId="0" borderId="16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166" fontId="13" fillId="2" borderId="1" xfId="0" applyNumberFormat="1" applyFont="1" applyFill="1" applyBorder="1" applyAlignment="1">
      <alignment horizontal="center" vertical="center"/>
    </xf>
    <xf numFmtId="9" fontId="13" fillId="2" borderId="1" xfId="3" applyFont="1" applyFill="1" applyBorder="1" applyAlignment="1">
      <alignment horizontal="center" vertical="center"/>
    </xf>
    <xf numFmtId="166" fontId="11" fillId="0" borderId="1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vertical="center" wrapText="1"/>
    </xf>
    <xf numFmtId="0" fontId="12" fillId="0" borderId="6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 wrapText="1"/>
    </xf>
    <xf numFmtId="166" fontId="11" fillId="3" borderId="1" xfId="0" applyNumberFormat="1" applyFont="1" applyFill="1" applyBorder="1" applyAlignment="1">
      <alignment horizontal="center" vertical="center"/>
    </xf>
    <xf numFmtId="165" fontId="12" fillId="4" borderId="0" xfId="2" applyNumberFormat="1" applyFont="1" applyFill="1" applyBorder="1" applyAlignment="1">
      <alignment vertical="center"/>
    </xf>
    <xf numFmtId="166" fontId="14" fillId="4" borderId="2" xfId="0" applyNumberFormat="1" applyFont="1" applyFill="1" applyBorder="1" applyAlignment="1">
      <alignment vertical="center"/>
    </xf>
    <xf numFmtId="0" fontId="10" fillId="0" borderId="8" xfId="0" applyFont="1" applyBorder="1" applyAlignment="1">
      <alignment vertical="center"/>
    </xf>
    <xf numFmtId="165" fontId="12" fillId="0" borderId="9" xfId="2" applyNumberFormat="1" applyFont="1" applyFill="1" applyBorder="1" applyAlignment="1">
      <alignment vertical="center"/>
    </xf>
    <xf numFmtId="3" fontId="12" fillId="0" borderId="9" xfId="0" applyNumberFormat="1" applyFont="1" applyBorder="1" applyAlignment="1">
      <alignment horizontal="center" vertical="center"/>
    </xf>
    <xf numFmtId="166" fontId="14" fillId="0" borderId="9" xfId="0" applyNumberFormat="1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165" fontId="12" fillId="0" borderId="0" xfId="2" applyNumberFormat="1" applyFont="1" applyFill="1" applyBorder="1" applyAlignment="1">
      <alignment vertical="center"/>
    </xf>
    <xf numFmtId="3" fontId="12" fillId="0" borderId="0" xfId="0" applyNumberFormat="1" applyFont="1" applyAlignment="1">
      <alignment horizontal="center" vertical="center"/>
    </xf>
    <xf numFmtId="166" fontId="14" fillId="0" borderId="0" xfId="0" applyNumberFormat="1" applyFont="1" applyAlignment="1">
      <alignment vertical="center"/>
    </xf>
    <xf numFmtId="166" fontId="13" fillId="0" borderId="1" xfId="0" applyNumberFormat="1" applyFont="1" applyBorder="1" applyAlignment="1">
      <alignment horizontal="center" vertical="center"/>
    </xf>
    <xf numFmtId="165" fontId="10" fillId="0" borderId="9" xfId="2" applyNumberFormat="1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165" fontId="10" fillId="0" borderId="0" xfId="2" applyNumberFormat="1" applyFont="1" applyFill="1" applyBorder="1" applyAlignment="1">
      <alignment vertical="center"/>
    </xf>
    <xf numFmtId="3" fontId="11" fillId="0" borderId="0" xfId="0" applyNumberFormat="1" applyFont="1" applyAlignment="1">
      <alignment horizontal="center" vertical="center" wrapText="1"/>
    </xf>
    <xf numFmtId="3" fontId="10" fillId="0" borderId="0" xfId="0" applyNumberFormat="1" applyFont="1" applyAlignment="1">
      <alignment vertical="center"/>
    </xf>
    <xf numFmtId="0" fontId="12" fillId="4" borderId="6" xfId="0" applyFont="1" applyFill="1" applyBorder="1" applyAlignment="1">
      <alignment vertical="center"/>
    </xf>
    <xf numFmtId="166" fontId="10" fillId="0" borderId="7" xfId="0" applyNumberFormat="1" applyFont="1" applyBorder="1" applyAlignment="1">
      <alignment vertical="center"/>
    </xf>
    <xf numFmtId="166" fontId="10" fillId="0" borderId="0" xfId="0" applyNumberFormat="1" applyFont="1" applyAlignment="1">
      <alignment vertical="center"/>
    </xf>
    <xf numFmtId="166" fontId="10" fillId="0" borderId="1" xfId="0" applyNumberFormat="1" applyFont="1" applyBorder="1" applyAlignment="1">
      <alignment horizontal="center" vertical="center"/>
    </xf>
    <xf numFmtId="166" fontId="12" fillId="0" borderId="2" xfId="0" applyNumberFormat="1" applyFont="1" applyBorder="1" applyAlignment="1">
      <alignment vertical="center"/>
    </xf>
    <xf numFmtId="0" fontId="11" fillId="8" borderId="1" xfId="0" applyFont="1" applyFill="1" applyBorder="1" applyAlignment="1">
      <alignment horizontal="center" vertical="center"/>
    </xf>
    <xf numFmtId="166" fontId="12" fillId="0" borderId="0" xfId="0" applyNumberFormat="1" applyFont="1" applyAlignment="1">
      <alignment vertical="center"/>
    </xf>
    <xf numFmtId="0" fontId="11" fillId="8" borderId="16" xfId="0" applyFont="1" applyFill="1" applyBorder="1" applyAlignment="1">
      <alignment vertical="center"/>
    </xf>
    <xf numFmtId="165" fontId="10" fillId="8" borderId="1" xfId="2" applyNumberFormat="1" applyFont="1" applyFill="1" applyBorder="1" applyAlignment="1">
      <alignment vertical="center"/>
    </xf>
    <xf numFmtId="0" fontId="10" fillId="8" borderId="6" xfId="0" applyFont="1" applyFill="1" applyBorder="1" applyAlignment="1">
      <alignment vertical="center"/>
    </xf>
    <xf numFmtId="166" fontId="10" fillId="0" borderId="14" xfId="0" applyNumberFormat="1" applyFont="1" applyBorder="1" applyAlignment="1">
      <alignment horizontal="center" vertical="center"/>
    </xf>
    <xf numFmtId="3" fontId="11" fillId="0" borderId="18" xfId="0" applyNumberFormat="1" applyFont="1" applyBorder="1" applyAlignment="1">
      <alignment horizontal="center" vertical="center" wrapText="1"/>
    </xf>
    <xf numFmtId="166" fontId="13" fillId="2" borderId="18" xfId="0" applyNumberFormat="1" applyFont="1" applyFill="1" applyBorder="1" applyAlignment="1">
      <alignment horizontal="center" vertical="center"/>
    </xf>
    <xf numFmtId="0" fontId="11" fillId="8" borderId="14" xfId="0" applyFont="1" applyFill="1" applyBorder="1" applyAlignment="1">
      <alignment horizontal="center" vertical="center"/>
    </xf>
    <xf numFmtId="0" fontId="12" fillId="0" borderId="22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23" xfId="0" applyFont="1" applyBorder="1" applyAlignment="1">
      <alignment horizontal="left" vertical="center"/>
    </xf>
    <xf numFmtId="0" fontId="10" fillId="0" borderId="22" xfId="0" applyFont="1" applyBorder="1" applyAlignment="1">
      <alignment vertical="center"/>
    </xf>
    <xf numFmtId="0" fontId="10" fillId="8" borderId="24" xfId="0" applyFont="1" applyFill="1" applyBorder="1" applyAlignment="1">
      <alignment horizontal="center" vertical="center"/>
    </xf>
    <xf numFmtId="0" fontId="10" fillId="8" borderId="25" xfId="0" applyFont="1" applyFill="1" applyBorder="1" applyAlignment="1">
      <alignment vertical="center"/>
    </xf>
    <xf numFmtId="0" fontId="10" fillId="8" borderId="26" xfId="0" applyFont="1" applyFill="1" applyBorder="1" applyAlignment="1">
      <alignment horizontal="center" vertical="center"/>
    </xf>
    <xf numFmtId="0" fontId="11" fillId="0" borderId="27" xfId="0" applyFont="1" applyBorder="1" applyAlignment="1">
      <alignment vertical="center" wrapText="1"/>
    </xf>
    <xf numFmtId="166" fontId="11" fillId="3" borderId="28" xfId="0" applyNumberFormat="1" applyFont="1" applyFill="1" applyBorder="1" applyAlignment="1">
      <alignment horizontal="center" vertical="center"/>
    </xf>
    <xf numFmtId="0" fontId="11" fillId="0" borderId="22" xfId="0" applyFont="1" applyBorder="1" applyAlignment="1">
      <alignment vertical="center" wrapText="1"/>
    </xf>
    <xf numFmtId="166" fontId="11" fillId="3" borderId="23" xfId="0" applyNumberFormat="1" applyFont="1" applyFill="1" applyBorder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166" fontId="10" fillId="0" borderId="23" xfId="0" applyNumberFormat="1" applyFont="1" applyBorder="1" applyAlignment="1">
      <alignment horizontal="center" vertical="center"/>
    </xf>
    <xf numFmtId="0" fontId="12" fillId="4" borderId="22" xfId="0" applyFont="1" applyFill="1" applyBorder="1" applyAlignment="1">
      <alignment vertical="center"/>
    </xf>
    <xf numFmtId="166" fontId="12" fillId="4" borderId="29" xfId="0" applyNumberFormat="1" applyFont="1" applyFill="1" applyBorder="1" applyAlignment="1">
      <alignment vertical="center"/>
    </xf>
    <xf numFmtId="0" fontId="12" fillId="0" borderId="30" xfId="0" applyFont="1" applyBorder="1" applyAlignment="1">
      <alignment vertical="center"/>
    </xf>
    <xf numFmtId="165" fontId="10" fillId="0" borderId="31" xfId="2" applyNumberFormat="1" applyFont="1" applyFill="1" applyBorder="1" applyAlignment="1">
      <alignment vertical="center"/>
    </xf>
    <xf numFmtId="3" fontId="10" fillId="0" borderId="31" xfId="0" applyNumberFormat="1" applyFont="1" applyBorder="1" applyAlignment="1">
      <alignment vertical="center"/>
    </xf>
    <xf numFmtId="0" fontId="11" fillId="0" borderId="31" xfId="0" applyFont="1" applyBorder="1" applyAlignment="1">
      <alignment vertical="center"/>
    </xf>
    <xf numFmtId="0" fontId="10" fillId="0" borderId="31" xfId="0" applyFont="1" applyBorder="1" applyAlignment="1">
      <alignment vertical="center"/>
    </xf>
    <xf numFmtId="0" fontId="12" fillId="0" borderId="31" xfId="0" applyFont="1" applyBorder="1" applyAlignment="1">
      <alignment vertical="center"/>
    </xf>
    <xf numFmtId="166" fontId="12" fillId="0" borderId="32" xfId="0" applyNumberFormat="1" applyFont="1" applyBorder="1" applyAlignment="1">
      <alignment vertical="center"/>
    </xf>
    <xf numFmtId="3" fontId="11" fillId="0" borderId="33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166" fontId="13" fillId="0" borderId="18" xfId="0" applyNumberFormat="1" applyFont="1" applyBorder="1" applyAlignment="1">
      <alignment horizontal="center" vertical="center"/>
    </xf>
    <xf numFmtId="0" fontId="10" fillId="8" borderId="18" xfId="0" applyFont="1" applyFill="1" applyBorder="1" applyAlignment="1">
      <alignment horizontal="center" vertical="top" wrapText="1"/>
    </xf>
    <xf numFmtId="0" fontId="10" fillId="8" borderId="18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/>
    </xf>
    <xf numFmtId="0" fontId="10" fillId="0" borderId="23" xfId="0" applyFont="1" applyBorder="1" applyAlignment="1">
      <alignment vertical="center"/>
    </xf>
    <xf numFmtId="0" fontId="11" fillId="8" borderId="34" xfId="0" applyFont="1" applyFill="1" applyBorder="1" applyAlignment="1">
      <alignment vertical="center"/>
    </xf>
    <xf numFmtId="0" fontId="11" fillId="0" borderId="34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1" fillId="0" borderId="34" xfId="0" applyFont="1" applyBorder="1" applyAlignment="1">
      <alignment vertical="center" wrapText="1"/>
    </xf>
    <xf numFmtId="0" fontId="10" fillId="8" borderId="27" xfId="0" applyFont="1" applyFill="1" applyBorder="1" applyAlignment="1">
      <alignment vertical="center"/>
    </xf>
    <xf numFmtId="0" fontId="11" fillId="0" borderId="27" xfId="0" applyFont="1" applyBorder="1" applyAlignment="1">
      <alignment vertical="center"/>
    </xf>
    <xf numFmtId="165" fontId="12" fillId="4" borderId="22" xfId="2" applyNumberFormat="1" applyFont="1" applyFill="1" applyBorder="1" applyAlignment="1">
      <alignment vertical="center"/>
    </xf>
    <xf numFmtId="0" fontId="10" fillId="0" borderId="30" xfId="0" applyFont="1" applyBorder="1" applyAlignment="1">
      <alignment vertical="center"/>
    </xf>
    <xf numFmtId="165" fontId="10" fillId="0" borderId="31" xfId="2" applyNumberFormat="1" applyFont="1" applyBorder="1" applyAlignment="1">
      <alignment vertical="center"/>
    </xf>
    <xf numFmtId="0" fontId="10" fillId="0" borderId="32" xfId="0" applyFont="1" applyBorder="1" applyAlignment="1">
      <alignment vertical="center"/>
    </xf>
    <xf numFmtId="166" fontId="13" fillId="9" borderId="18" xfId="0" applyNumberFormat="1" applyFont="1" applyFill="1" applyBorder="1" applyAlignment="1">
      <alignment horizontal="center" vertical="center"/>
    </xf>
    <xf numFmtId="0" fontId="10" fillId="0" borderId="19" xfId="0" applyFont="1" applyBorder="1" applyAlignment="1">
      <alignment vertical="center"/>
    </xf>
    <xf numFmtId="165" fontId="12" fillId="0" borderId="20" xfId="2" applyNumberFormat="1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11" fillId="0" borderId="23" xfId="0" applyFont="1" applyBorder="1" applyAlignment="1">
      <alignment vertical="center"/>
    </xf>
    <xf numFmtId="165" fontId="11" fillId="0" borderId="0" xfId="2" applyNumberFormat="1" applyFont="1" applyBorder="1" applyAlignment="1">
      <alignment vertical="center"/>
    </xf>
    <xf numFmtId="0" fontId="11" fillId="0" borderId="32" xfId="0" applyFont="1" applyBorder="1" applyAlignment="1">
      <alignment vertical="center"/>
    </xf>
    <xf numFmtId="0" fontId="12" fillId="0" borderId="22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165" fontId="10" fillId="8" borderId="11" xfId="2" applyNumberFormat="1" applyFont="1" applyFill="1" applyBorder="1" applyAlignment="1">
      <alignment horizontal="center" vertical="center"/>
    </xf>
    <xf numFmtId="165" fontId="10" fillId="8" borderId="12" xfId="2" applyNumberFormat="1" applyFont="1" applyFill="1" applyBorder="1" applyAlignment="1">
      <alignment horizontal="center" vertical="center"/>
    </xf>
    <xf numFmtId="165" fontId="10" fillId="8" borderId="13" xfId="2" applyNumberFormat="1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left" vertical="center"/>
    </xf>
    <xf numFmtId="0" fontId="12" fillId="4" borderId="4" xfId="0" applyFont="1" applyFill="1" applyBorder="1" applyAlignment="1">
      <alignment horizontal="left" vertical="center"/>
    </xf>
    <xf numFmtId="0" fontId="12" fillId="4" borderId="5" xfId="0" applyFont="1" applyFill="1" applyBorder="1" applyAlignment="1">
      <alignment horizontal="left" vertical="center"/>
    </xf>
    <xf numFmtId="0" fontId="12" fillId="4" borderId="19" xfId="0" applyFont="1" applyFill="1" applyBorder="1" applyAlignment="1">
      <alignment horizontal="left" vertical="center"/>
    </xf>
    <xf numFmtId="0" fontId="12" fillId="4" borderId="20" xfId="0" applyFont="1" applyFill="1" applyBorder="1" applyAlignment="1">
      <alignment horizontal="left" vertical="center"/>
    </xf>
    <xf numFmtId="0" fontId="12" fillId="4" borderId="21" xfId="0" applyFont="1" applyFill="1" applyBorder="1" applyAlignment="1">
      <alignment horizontal="left" vertical="center"/>
    </xf>
    <xf numFmtId="0" fontId="11" fillId="0" borderId="17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8" borderId="17" xfId="0" applyFont="1" applyFill="1" applyBorder="1" applyAlignment="1">
      <alignment horizontal="left" vertical="center" wrapText="1"/>
    </xf>
    <xf numFmtId="0" fontId="11" fillId="8" borderId="13" xfId="0" applyFont="1" applyFill="1" applyBorder="1" applyAlignment="1">
      <alignment horizontal="left" vertical="center" wrapText="1"/>
    </xf>
    <xf numFmtId="0" fontId="14" fillId="4" borderId="3" xfId="0" applyFont="1" applyFill="1" applyBorder="1" applyAlignment="1">
      <alignment horizontal="left" vertical="center"/>
    </xf>
    <xf numFmtId="0" fontId="14" fillId="4" borderId="4" xfId="0" applyFont="1" applyFill="1" applyBorder="1" applyAlignment="1">
      <alignment horizontal="left" vertical="center"/>
    </xf>
    <xf numFmtId="0" fontId="14" fillId="4" borderId="5" xfId="0" applyFont="1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166" fontId="16" fillId="4" borderId="2" xfId="0" applyNumberFormat="1" applyFont="1" applyFill="1" applyBorder="1" applyAlignment="1">
      <alignment vertical="center"/>
    </xf>
  </cellXfs>
  <cellStyles count="4">
    <cellStyle name="Normal 3" xfId="1" xr:uid="{00000000-0005-0000-0000-000000000000}"/>
    <cellStyle name="Procent" xfId="3" builtinId="5"/>
    <cellStyle name="Standaard" xfId="0" builtinId="0"/>
    <cellStyle name="Valuta" xfId="2" builtinId="4"/>
  </cellStyles>
  <dxfs count="2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A1:J116"/>
  <sheetViews>
    <sheetView tabSelected="1" topLeftCell="A34" zoomScale="160" zoomScaleNormal="160" workbookViewId="0">
      <selection activeCell="C38" sqref="C38"/>
    </sheetView>
  </sheetViews>
  <sheetFormatPr defaultColWidth="9.140625" defaultRowHeight="14.25"/>
  <cols>
    <col min="1" max="1" width="43.42578125" style="32" customWidth="1"/>
    <col min="2" max="2" width="10.28515625" style="33" customWidth="1"/>
    <col min="3" max="3" width="25.140625" style="32" customWidth="1"/>
    <col min="4" max="4" width="28.28515625" style="34" customWidth="1"/>
    <col min="5" max="8" width="13.42578125" style="32" bestFit="1" customWidth="1"/>
    <col min="9" max="9" width="22.5703125" style="32" bestFit="1" customWidth="1"/>
    <col min="10" max="10" width="12.140625" style="32" bestFit="1" customWidth="1"/>
    <col min="11" max="11" width="10.85546875" style="32" bestFit="1" customWidth="1"/>
    <col min="12" max="16384" width="9.140625" style="32"/>
  </cols>
  <sheetData>
    <row r="1" spans="1:9">
      <c r="A1" s="32" t="s">
        <v>0</v>
      </c>
    </row>
    <row r="3" spans="1:9">
      <c r="A3" s="35" t="s">
        <v>1</v>
      </c>
      <c r="B3" s="36"/>
      <c r="C3" s="35"/>
    </row>
    <row r="4" spans="1:9">
      <c r="A4" s="37" t="s">
        <v>2</v>
      </c>
    </row>
    <row r="6" spans="1:9" ht="15" thickBot="1"/>
    <row r="7" spans="1:9" ht="15" customHeight="1">
      <c r="A7" s="143" t="s">
        <v>3</v>
      </c>
      <c r="B7" s="144"/>
      <c r="C7" s="144"/>
      <c r="D7" s="144"/>
      <c r="E7" s="144"/>
      <c r="F7" s="144"/>
      <c r="G7" s="144"/>
      <c r="H7" s="144"/>
      <c r="I7" s="145"/>
    </row>
    <row r="8" spans="1:9">
      <c r="A8" s="38"/>
      <c r="B8" s="39"/>
      <c r="I8" s="40"/>
    </row>
    <row r="9" spans="1:9">
      <c r="A9" s="82" t="s">
        <v>4</v>
      </c>
      <c r="B9" s="41" t="s">
        <v>5</v>
      </c>
      <c r="C9" s="42" t="s">
        <v>6</v>
      </c>
      <c r="D9" s="43" t="s">
        <v>7</v>
      </c>
      <c r="E9" s="41" t="s">
        <v>8</v>
      </c>
      <c r="F9" s="44" t="s">
        <v>9</v>
      </c>
      <c r="G9" s="45" t="s">
        <v>10</v>
      </c>
      <c r="I9" s="40"/>
    </row>
    <row r="10" spans="1:9" ht="42.75">
      <c r="A10" s="46" t="s">
        <v>11</v>
      </c>
      <c r="B10" s="47" t="s">
        <v>12</v>
      </c>
      <c r="C10" s="48" t="s">
        <v>13</v>
      </c>
      <c r="D10" s="48" t="s">
        <v>14</v>
      </c>
      <c r="E10" s="49"/>
      <c r="F10" s="50"/>
      <c r="G10" s="51">
        <f>E10*(1-F10)</f>
        <v>0</v>
      </c>
      <c r="I10" s="40"/>
    </row>
    <row r="11" spans="1:9" ht="42.75">
      <c r="A11" s="46" t="s">
        <v>15</v>
      </c>
      <c r="B11" s="47" t="s">
        <v>12</v>
      </c>
      <c r="C11" s="48" t="s">
        <v>13</v>
      </c>
      <c r="D11" s="48" t="s">
        <v>16</v>
      </c>
      <c r="E11" s="49"/>
      <c r="F11" s="50"/>
      <c r="G11" s="51">
        <f t="shared" ref="G11" si="0">E11*(1-F11)</f>
        <v>0</v>
      </c>
      <c r="I11" s="40"/>
    </row>
    <row r="12" spans="1:9" ht="42.75">
      <c r="A12" s="46" t="s">
        <v>17</v>
      </c>
      <c r="B12" s="47" t="s">
        <v>18</v>
      </c>
      <c r="C12" s="48" t="s">
        <v>13</v>
      </c>
      <c r="D12" s="48" t="s">
        <v>14</v>
      </c>
      <c r="E12" s="49"/>
      <c r="F12" s="50"/>
      <c r="G12" s="51">
        <f>E12*(1-F12)</f>
        <v>0</v>
      </c>
      <c r="I12" s="40"/>
    </row>
    <row r="13" spans="1:9" ht="42.75">
      <c r="A13" s="46" t="s">
        <v>19</v>
      </c>
      <c r="B13" s="47" t="s">
        <v>18</v>
      </c>
      <c r="C13" s="48" t="s">
        <v>13</v>
      </c>
      <c r="D13" s="48" t="s">
        <v>16</v>
      </c>
      <c r="E13" s="49"/>
      <c r="F13" s="50"/>
      <c r="G13" s="51">
        <f t="shared" ref="G13" si="1">E13*(1-F13)</f>
        <v>0</v>
      </c>
      <c r="I13" s="40"/>
    </row>
    <row r="14" spans="1:9" ht="28.5">
      <c r="A14" s="46" t="s">
        <v>20</v>
      </c>
      <c r="B14" s="47" t="s">
        <v>18</v>
      </c>
      <c r="C14" s="47" t="s">
        <v>21</v>
      </c>
      <c r="D14" s="48" t="s">
        <v>22</v>
      </c>
      <c r="E14" s="49"/>
      <c r="F14" s="50"/>
      <c r="G14" s="51">
        <f>E14*(1-F14)</f>
        <v>0</v>
      </c>
      <c r="I14" s="40"/>
    </row>
    <row r="15" spans="1:9">
      <c r="A15" s="46" t="s">
        <v>23</v>
      </c>
      <c r="B15" s="47" t="s">
        <v>24</v>
      </c>
      <c r="C15" s="47"/>
      <c r="D15" s="48"/>
      <c r="E15" s="49"/>
      <c r="F15" s="50"/>
      <c r="G15" s="51">
        <f t="shared" ref="G15:G16" si="2">E15*(1-F15)</f>
        <v>0</v>
      </c>
      <c r="I15" s="40"/>
    </row>
    <row r="16" spans="1:9">
      <c r="A16" s="46" t="s">
        <v>25</v>
      </c>
      <c r="B16" s="47" t="s">
        <v>26</v>
      </c>
      <c r="C16" s="47"/>
      <c r="D16" s="48"/>
      <c r="E16" s="49"/>
      <c r="F16" s="50"/>
      <c r="G16" s="51">
        <f t="shared" si="2"/>
        <v>0</v>
      </c>
      <c r="I16" s="40"/>
    </row>
    <row r="17" spans="1:9">
      <c r="A17" s="52"/>
      <c r="B17" s="39"/>
      <c r="I17" s="40"/>
    </row>
    <row r="18" spans="1:9">
      <c r="A18" s="82" t="s">
        <v>27</v>
      </c>
      <c r="B18" s="41" t="s">
        <v>28</v>
      </c>
      <c r="C18" s="42" t="s">
        <v>29</v>
      </c>
      <c r="E18" s="34"/>
      <c r="F18" s="34"/>
      <c r="G18" s="34"/>
      <c r="I18" s="40"/>
    </row>
    <row r="19" spans="1:9">
      <c r="A19" s="46" t="s">
        <v>30</v>
      </c>
      <c r="B19" s="49"/>
      <c r="C19" s="49"/>
      <c r="D19" s="139" t="s">
        <v>31</v>
      </c>
      <c r="I19" s="40"/>
    </row>
    <row r="20" spans="1:9">
      <c r="A20" s="38"/>
      <c r="B20" s="39"/>
      <c r="I20" s="40"/>
    </row>
    <row r="21" spans="1:9" ht="29.25" customHeight="1">
      <c r="A21" s="82" t="s">
        <v>32</v>
      </c>
      <c r="B21" s="39"/>
      <c r="D21" s="41" t="s">
        <v>33</v>
      </c>
      <c r="E21" s="140" t="s">
        <v>34</v>
      </c>
      <c r="F21" s="141"/>
      <c r="G21" s="141"/>
      <c r="H21" s="142"/>
      <c r="I21" s="40"/>
    </row>
    <row r="22" spans="1:9">
      <c r="A22" s="84" t="s">
        <v>35</v>
      </c>
      <c r="B22" s="83" t="s">
        <v>10</v>
      </c>
      <c r="C22" s="44" t="s">
        <v>36</v>
      </c>
      <c r="D22" s="80" t="s">
        <v>37</v>
      </c>
      <c r="E22" s="44" t="s">
        <v>38</v>
      </c>
      <c r="F22" s="44" t="s">
        <v>39</v>
      </c>
      <c r="G22" s="44" t="s">
        <v>40</v>
      </c>
      <c r="H22" s="44" t="s">
        <v>41</v>
      </c>
      <c r="I22" s="40"/>
    </row>
    <row r="23" spans="1:9">
      <c r="A23" s="46" t="str">
        <f>A10</f>
        <v>Ring switch A1</v>
      </c>
      <c r="B23" s="51">
        <f>G10</f>
        <v>0</v>
      </c>
      <c r="C23" s="56">
        <v>200</v>
      </c>
      <c r="D23" s="57">
        <f>C23*B23</f>
        <v>0</v>
      </c>
      <c r="E23" s="54" t="s">
        <v>42</v>
      </c>
      <c r="F23" s="54" t="s">
        <v>42</v>
      </c>
      <c r="G23" s="54" t="s">
        <v>42</v>
      </c>
      <c r="H23" s="54" t="s">
        <v>42</v>
      </c>
      <c r="I23" s="40"/>
    </row>
    <row r="24" spans="1:9">
      <c r="A24" s="46" t="str">
        <f t="shared" ref="A24:A27" si="3">A11</f>
        <v xml:space="preserve">Ring switch A2 </v>
      </c>
      <c r="B24" s="51">
        <f>G11</f>
        <v>0</v>
      </c>
      <c r="C24" s="56">
        <v>50</v>
      </c>
      <c r="D24" s="57">
        <f t="shared" ref="D24:D28" si="4">C24*B24</f>
        <v>0</v>
      </c>
      <c r="E24" s="54" t="s">
        <v>42</v>
      </c>
      <c r="F24" s="54" t="s">
        <v>42</v>
      </c>
      <c r="G24" s="54" t="s">
        <v>42</v>
      </c>
      <c r="H24" s="54" t="s">
        <v>42</v>
      </c>
      <c r="I24" s="40"/>
    </row>
    <row r="25" spans="1:9">
      <c r="A25" s="46" t="str">
        <f t="shared" si="3"/>
        <v xml:space="preserve">Ring switch A3 </v>
      </c>
      <c r="B25" s="51">
        <f>G12</f>
        <v>0</v>
      </c>
      <c r="C25" s="56" t="s">
        <v>43</v>
      </c>
      <c r="D25" s="57" t="str">
        <f>C25</f>
        <v>n.v.t.</v>
      </c>
      <c r="E25" s="54" t="s">
        <v>42</v>
      </c>
      <c r="F25" s="54" t="s">
        <v>42</v>
      </c>
      <c r="G25" s="54" t="s">
        <v>42</v>
      </c>
      <c r="H25" s="54" t="s">
        <v>42</v>
      </c>
      <c r="I25" s="40"/>
    </row>
    <row r="26" spans="1:9">
      <c r="A26" s="46" t="str">
        <f t="shared" si="3"/>
        <v xml:space="preserve">Ring switch A4 </v>
      </c>
      <c r="B26" s="51">
        <f>G13</f>
        <v>0</v>
      </c>
      <c r="C26" s="56" t="s">
        <v>43</v>
      </c>
      <c r="D26" s="57" t="str">
        <f>C26</f>
        <v>n.v.t.</v>
      </c>
      <c r="E26" s="54" t="s">
        <v>42</v>
      </c>
      <c r="F26" s="54" t="s">
        <v>42</v>
      </c>
      <c r="G26" s="54" t="s">
        <v>42</v>
      </c>
      <c r="H26" s="54" t="s">
        <v>42</v>
      </c>
      <c r="I26" s="40"/>
    </row>
    <row r="27" spans="1:9">
      <c r="A27" s="46" t="str">
        <f t="shared" si="3"/>
        <v xml:space="preserve">KA switch K1 </v>
      </c>
      <c r="B27" s="51">
        <f>G14</f>
        <v>0</v>
      </c>
      <c r="C27" s="56">
        <v>40</v>
      </c>
      <c r="D27" s="57">
        <f t="shared" si="4"/>
        <v>0</v>
      </c>
      <c r="E27" s="54" t="s">
        <v>42</v>
      </c>
      <c r="F27" s="54" t="s">
        <v>42</v>
      </c>
      <c r="G27" s="54" t="s">
        <v>42</v>
      </c>
      <c r="H27" s="54" t="s">
        <v>42</v>
      </c>
      <c r="I27" s="40"/>
    </row>
    <row r="28" spans="1:9">
      <c r="A28" s="46" t="str">
        <f>A19</f>
        <v xml:space="preserve">Netwerkmanagementsysteem </v>
      </c>
      <c r="B28" s="51">
        <f>B19</f>
        <v>0</v>
      </c>
      <c r="C28" s="56">
        <v>2</v>
      </c>
      <c r="D28" s="57">
        <f t="shared" si="4"/>
        <v>0</v>
      </c>
      <c r="E28" s="54" t="s">
        <v>42</v>
      </c>
      <c r="F28" s="54" t="s">
        <v>42</v>
      </c>
      <c r="G28" s="54" t="s">
        <v>42</v>
      </c>
      <c r="H28" s="54" t="s">
        <v>42</v>
      </c>
      <c r="I28" s="40"/>
    </row>
    <row r="29" spans="1:9" ht="11.25" customHeight="1">
      <c r="A29" s="38"/>
      <c r="B29" s="39"/>
      <c r="D29" s="32"/>
      <c r="I29" s="40"/>
    </row>
    <row r="30" spans="1:9" ht="15" thickBot="1">
      <c r="A30" s="58" t="s">
        <v>44</v>
      </c>
      <c r="B30" s="32"/>
      <c r="D30" s="59">
        <f>SUM(D23:D28)</f>
        <v>0</v>
      </c>
      <c r="I30" s="40"/>
    </row>
    <row r="31" spans="1:9" ht="15.75" thickTop="1" thickBot="1">
      <c r="A31" s="60"/>
      <c r="B31" s="61"/>
      <c r="C31" s="62"/>
      <c r="D31" s="63"/>
      <c r="E31" s="64"/>
      <c r="F31" s="64"/>
      <c r="G31" s="64"/>
      <c r="H31" s="64"/>
      <c r="I31" s="65"/>
    </row>
    <row r="32" spans="1:9">
      <c r="B32" s="66"/>
      <c r="C32" s="67"/>
      <c r="D32" s="68"/>
    </row>
    <row r="34" spans="1:9" ht="15" customHeight="1">
      <c r="A34" s="146" t="s">
        <v>45</v>
      </c>
      <c r="B34" s="147"/>
      <c r="C34" s="147"/>
      <c r="D34" s="147"/>
      <c r="E34" s="147"/>
      <c r="F34" s="147"/>
      <c r="G34" s="147"/>
      <c r="H34" s="147"/>
      <c r="I34" s="148"/>
    </row>
    <row r="35" spans="1:9">
      <c r="A35" s="92"/>
      <c r="B35" s="39"/>
      <c r="D35" s="32"/>
      <c r="I35" s="118"/>
    </row>
    <row r="36" spans="1:9">
      <c r="A36" s="119" t="s">
        <v>46</v>
      </c>
      <c r="B36" s="45" t="s">
        <v>10</v>
      </c>
      <c r="D36" s="32"/>
      <c r="I36" s="118"/>
    </row>
    <row r="37" spans="1:9">
      <c r="A37" s="120" t="s">
        <v>47</v>
      </c>
      <c r="B37" s="49"/>
      <c r="C37" s="32" t="s">
        <v>48</v>
      </c>
      <c r="D37" s="32"/>
      <c r="I37" s="118"/>
    </row>
    <row r="38" spans="1:9">
      <c r="A38" s="121"/>
      <c r="B38" s="122"/>
      <c r="C38" s="122"/>
      <c r="D38" s="122"/>
      <c r="I38" s="118"/>
    </row>
    <row r="39" spans="1:9">
      <c r="A39" s="119" t="s">
        <v>49</v>
      </c>
      <c r="B39" s="45" t="s">
        <v>10</v>
      </c>
      <c r="D39" s="32"/>
      <c r="I39" s="118"/>
    </row>
    <row r="40" spans="1:9">
      <c r="A40" s="123" t="s">
        <v>50</v>
      </c>
      <c r="B40" s="49"/>
      <c r="D40" s="32"/>
      <c r="I40" s="118"/>
    </row>
    <row r="41" spans="1:9">
      <c r="A41" s="123" t="s">
        <v>20</v>
      </c>
      <c r="B41" s="49"/>
      <c r="D41" s="32"/>
      <c r="E41" s="34"/>
      <c r="I41" s="118"/>
    </row>
    <row r="42" spans="1:9">
      <c r="A42" s="123" t="str">
        <f>A19</f>
        <v xml:space="preserve">Netwerkmanagementsysteem </v>
      </c>
      <c r="B42" s="49"/>
      <c r="D42" s="32"/>
      <c r="E42" s="34"/>
      <c r="I42" s="118"/>
    </row>
    <row r="43" spans="1:9">
      <c r="A43" s="98"/>
      <c r="B43" s="100"/>
      <c r="D43" s="32"/>
      <c r="E43" s="34"/>
      <c r="I43" s="118"/>
    </row>
    <row r="44" spans="1:9" ht="57">
      <c r="A44" s="124" t="s">
        <v>51</v>
      </c>
      <c r="B44" s="115" t="s">
        <v>52</v>
      </c>
      <c r="C44" s="115" t="s">
        <v>53</v>
      </c>
      <c r="D44" s="116" t="s">
        <v>54</v>
      </c>
      <c r="E44" s="116" t="s">
        <v>55</v>
      </c>
      <c r="F44" s="116" t="s">
        <v>56</v>
      </c>
      <c r="G44" s="116" t="s">
        <v>57</v>
      </c>
      <c r="I44" s="118"/>
    </row>
    <row r="45" spans="1:9" ht="13.5" customHeight="1">
      <c r="A45" s="125" t="s">
        <v>58</v>
      </c>
      <c r="B45" s="117">
        <v>2</v>
      </c>
      <c r="C45" s="117">
        <v>45</v>
      </c>
      <c r="D45" s="114">
        <f t="shared" ref="D45:D59" si="5">B45*$B$41+C45*$B$40</f>
        <v>0</v>
      </c>
      <c r="E45" s="130"/>
      <c r="F45" s="130"/>
      <c r="G45" s="114">
        <f>SUM(D45:F45)</f>
        <v>0</v>
      </c>
      <c r="I45" s="118"/>
    </row>
    <row r="46" spans="1:9" ht="13.5" customHeight="1">
      <c r="A46" s="125" t="s">
        <v>59</v>
      </c>
      <c r="B46" s="117">
        <v>5</v>
      </c>
      <c r="C46" s="117">
        <v>6</v>
      </c>
      <c r="D46" s="114">
        <f t="shared" si="5"/>
        <v>0</v>
      </c>
      <c r="E46" s="130"/>
      <c r="F46" s="130"/>
      <c r="G46" s="114">
        <f t="shared" ref="G46:G61" si="6">SUM(D46:F46)</f>
        <v>0</v>
      </c>
      <c r="I46" s="118"/>
    </row>
    <row r="47" spans="1:9" ht="13.5" customHeight="1">
      <c r="A47" s="125" t="s">
        <v>60</v>
      </c>
      <c r="B47" s="117">
        <v>2</v>
      </c>
      <c r="C47" s="117">
        <v>6</v>
      </c>
      <c r="D47" s="114">
        <f t="shared" si="5"/>
        <v>0</v>
      </c>
      <c r="E47" s="130"/>
      <c r="F47" s="130"/>
      <c r="G47" s="114">
        <f t="shared" si="6"/>
        <v>0</v>
      </c>
      <c r="I47" s="118"/>
    </row>
    <row r="48" spans="1:9" ht="13.5" customHeight="1">
      <c r="A48" s="125" t="s">
        <v>61</v>
      </c>
      <c r="B48" s="117">
        <v>2</v>
      </c>
      <c r="C48" s="117">
        <v>2</v>
      </c>
      <c r="D48" s="114">
        <f t="shared" si="5"/>
        <v>0</v>
      </c>
      <c r="E48" s="130"/>
      <c r="F48" s="130"/>
      <c r="G48" s="114">
        <f t="shared" si="6"/>
        <v>0</v>
      </c>
      <c r="I48" s="118"/>
    </row>
    <row r="49" spans="1:9" ht="13.5" customHeight="1">
      <c r="A49" s="125" t="s">
        <v>62</v>
      </c>
      <c r="B49" s="117">
        <v>2</v>
      </c>
      <c r="C49" s="117">
        <v>14</v>
      </c>
      <c r="D49" s="114">
        <f t="shared" si="5"/>
        <v>0</v>
      </c>
      <c r="E49" s="130"/>
      <c r="F49" s="130"/>
      <c r="G49" s="114">
        <f t="shared" si="6"/>
        <v>0</v>
      </c>
      <c r="I49" s="118"/>
    </row>
    <row r="50" spans="1:9" ht="13.5" customHeight="1">
      <c r="A50" s="125" t="s">
        <v>63</v>
      </c>
      <c r="B50" s="117">
        <v>2</v>
      </c>
      <c r="C50" s="117">
        <v>6</v>
      </c>
      <c r="D50" s="114">
        <f t="shared" si="5"/>
        <v>0</v>
      </c>
      <c r="E50" s="130"/>
      <c r="F50" s="130"/>
      <c r="G50" s="114">
        <f t="shared" si="6"/>
        <v>0</v>
      </c>
      <c r="I50" s="118"/>
    </row>
    <row r="51" spans="1:9" ht="13.5" customHeight="1">
      <c r="A51" s="125" t="s">
        <v>64</v>
      </c>
      <c r="B51" s="117">
        <v>2</v>
      </c>
      <c r="C51" s="117">
        <v>7</v>
      </c>
      <c r="D51" s="114">
        <f t="shared" si="5"/>
        <v>0</v>
      </c>
      <c r="E51" s="130"/>
      <c r="F51" s="130"/>
      <c r="G51" s="114">
        <f t="shared" si="6"/>
        <v>0</v>
      </c>
      <c r="I51" s="118"/>
    </row>
    <row r="52" spans="1:9" ht="13.5" customHeight="1">
      <c r="A52" s="125" t="s">
        <v>65</v>
      </c>
      <c r="B52" s="117">
        <v>2</v>
      </c>
      <c r="C52" s="117">
        <v>20</v>
      </c>
      <c r="D52" s="114">
        <f t="shared" si="5"/>
        <v>0</v>
      </c>
      <c r="E52" s="130"/>
      <c r="F52" s="130"/>
      <c r="G52" s="114">
        <f t="shared" si="6"/>
        <v>0</v>
      </c>
      <c r="I52" s="118"/>
    </row>
    <row r="53" spans="1:9" ht="13.5" customHeight="1">
      <c r="A53" s="125" t="s">
        <v>66</v>
      </c>
      <c r="B53" s="117">
        <v>2</v>
      </c>
      <c r="C53" s="117">
        <v>4</v>
      </c>
      <c r="D53" s="114">
        <f t="shared" si="5"/>
        <v>0</v>
      </c>
      <c r="E53" s="130"/>
      <c r="F53" s="130"/>
      <c r="G53" s="114">
        <f t="shared" si="6"/>
        <v>0</v>
      </c>
      <c r="I53" s="118"/>
    </row>
    <row r="54" spans="1:9" ht="13.5" customHeight="1">
      <c r="A54" s="125" t="s">
        <v>67</v>
      </c>
      <c r="B54" s="117">
        <v>2</v>
      </c>
      <c r="C54" s="117">
        <v>12</v>
      </c>
      <c r="D54" s="114">
        <f t="shared" si="5"/>
        <v>0</v>
      </c>
      <c r="E54" s="130"/>
      <c r="F54" s="130"/>
      <c r="G54" s="114">
        <f t="shared" si="6"/>
        <v>0</v>
      </c>
      <c r="I54" s="118"/>
    </row>
    <row r="55" spans="1:9" ht="13.5" customHeight="1">
      <c r="A55" s="125" t="s">
        <v>68</v>
      </c>
      <c r="B55" s="117">
        <v>2</v>
      </c>
      <c r="C55" s="117">
        <v>10</v>
      </c>
      <c r="D55" s="114">
        <f t="shared" si="5"/>
        <v>0</v>
      </c>
      <c r="E55" s="130"/>
      <c r="F55" s="130"/>
      <c r="G55" s="114">
        <f t="shared" si="6"/>
        <v>0</v>
      </c>
      <c r="I55" s="118"/>
    </row>
    <row r="56" spans="1:9" ht="13.5" customHeight="1">
      <c r="A56" s="125" t="s">
        <v>69</v>
      </c>
      <c r="B56" s="117">
        <v>2</v>
      </c>
      <c r="C56" s="117">
        <v>7</v>
      </c>
      <c r="D56" s="114">
        <f t="shared" si="5"/>
        <v>0</v>
      </c>
      <c r="E56" s="130"/>
      <c r="F56" s="130"/>
      <c r="G56" s="114">
        <f t="shared" si="6"/>
        <v>0</v>
      </c>
      <c r="I56" s="118"/>
    </row>
    <row r="57" spans="1:9" ht="13.5" customHeight="1">
      <c r="A57" s="125" t="s">
        <v>70</v>
      </c>
      <c r="B57" s="117">
        <v>2</v>
      </c>
      <c r="C57" s="117">
        <v>13</v>
      </c>
      <c r="D57" s="114">
        <f t="shared" si="5"/>
        <v>0</v>
      </c>
      <c r="E57" s="130"/>
      <c r="F57" s="130"/>
      <c r="G57" s="114">
        <f t="shared" si="6"/>
        <v>0</v>
      </c>
      <c r="I57" s="118"/>
    </row>
    <row r="58" spans="1:9" ht="13.5" customHeight="1">
      <c r="A58" s="125" t="s">
        <v>71</v>
      </c>
      <c r="B58" s="117">
        <v>3</v>
      </c>
      <c r="C58" s="117">
        <v>7</v>
      </c>
      <c r="D58" s="114">
        <f t="shared" si="5"/>
        <v>0</v>
      </c>
      <c r="E58" s="130"/>
      <c r="F58" s="130"/>
      <c r="G58" s="114">
        <f t="shared" si="6"/>
        <v>0</v>
      </c>
      <c r="I58" s="118"/>
    </row>
    <row r="59" spans="1:9" ht="13.5" customHeight="1">
      <c r="A59" s="125" t="s">
        <v>72</v>
      </c>
      <c r="B59" s="117">
        <v>2</v>
      </c>
      <c r="C59" s="117">
        <v>7</v>
      </c>
      <c r="D59" s="114">
        <f t="shared" si="5"/>
        <v>0</v>
      </c>
      <c r="E59" s="130"/>
      <c r="F59" s="130"/>
      <c r="G59" s="114">
        <f t="shared" si="6"/>
        <v>0</v>
      </c>
      <c r="I59" s="118"/>
    </row>
    <row r="60" spans="1:9" ht="13.5" customHeight="1">
      <c r="A60" s="121"/>
      <c r="B60" s="112"/>
      <c r="C60" s="112"/>
      <c r="D60" s="100"/>
      <c r="E60" s="100"/>
      <c r="F60" s="100"/>
      <c r="G60" s="100"/>
      <c r="I60" s="118"/>
    </row>
    <row r="61" spans="1:9" ht="11.25" customHeight="1">
      <c r="A61" s="125" t="s">
        <v>73</v>
      </c>
      <c r="B61" s="113">
        <v>1</v>
      </c>
      <c r="C61" s="113">
        <v>1</v>
      </c>
      <c r="D61" s="114">
        <f>B61*$B$42+C61*$B$42</f>
        <v>0</v>
      </c>
      <c r="E61" s="114" t="s">
        <v>43</v>
      </c>
      <c r="F61" s="114" t="s">
        <v>43</v>
      </c>
      <c r="G61" s="114">
        <f t="shared" si="6"/>
        <v>0</v>
      </c>
      <c r="I61" s="118"/>
    </row>
    <row r="62" spans="1:9" ht="11.25" customHeight="1">
      <c r="A62" s="98"/>
      <c r="B62" s="32"/>
      <c r="D62" s="32"/>
      <c r="I62" s="118"/>
    </row>
    <row r="63" spans="1:9">
      <c r="A63" s="126" t="s">
        <v>74</v>
      </c>
      <c r="B63" s="32"/>
      <c r="D63" s="32"/>
      <c r="G63" s="157">
        <f>SUM(G45:G61)+B37</f>
        <v>0</v>
      </c>
      <c r="H63" s="32" t="s">
        <v>75</v>
      </c>
      <c r="I63" s="118"/>
    </row>
    <row r="64" spans="1:9">
      <c r="A64" s="127"/>
      <c r="B64" s="128"/>
      <c r="C64" s="108"/>
      <c r="D64" s="107"/>
      <c r="E64" s="108"/>
      <c r="F64" s="108"/>
      <c r="G64" s="108"/>
      <c r="H64" s="108"/>
      <c r="I64" s="129"/>
    </row>
    <row r="65" spans="1:9">
      <c r="B65" s="39"/>
    </row>
    <row r="66" spans="1:9" ht="15" thickBot="1">
      <c r="B66" s="39"/>
    </row>
    <row r="67" spans="1:9" ht="15" customHeight="1">
      <c r="A67" s="146" t="s">
        <v>76</v>
      </c>
      <c r="B67" s="147"/>
      <c r="C67" s="147"/>
      <c r="D67" s="147"/>
      <c r="E67" s="147"/>
      <c r="F67" s="147"/>
      <c r="G67" s="147"/>
      <c r="H67" s="147"/>
      <c r="I67" s="148"/>
    </row>
    <row r="68" spans="1:9" ht="15" customHeight="1">
      <c r="A68" s="89"/>
      <c r="B68" s="90"/>
      <c r="C68" s="90"/>
      <c r="D68" s="90"/>
      <c r="E68" s="90"/>
      <c r="F68" s="90"/>
      <c r="G68" s="90"/>
      <c r="H68" s="90"/>
      <c r="I68" s="91"/>
    </row>
    <row r="69" spans="1:9">
      <c r="A69" s="92"/>
      <c r="B69" s="39"/>
      <c r="D69" s="80" t="s">
        <v>37</v>
      </c>
      <c r="E69" s="44" t="s">
        <v>38</v>
      </c>
      <c r="F69" s="44" t="s">
        <v>39</v>
      </c>
      <c r="G69" s="44" t="s">
        <v>40</v>
      </c>
      <c r="H69" s="44" t="s">
        <v>41</v>
      </c>
      <c r="I69" s="93" t="s">
        <v>77</v>
      </c>
    </row>
    <row r="70" spans="1:9">
      <c r="A70" s="94" t="s">
        <v>78</v>
      </c>
      <c r="B70" s="39"/>
      <c r="C70" s="88" t="s">
        <v>36</v>
      </c>
      <c r="D70" s="88" t="s">
        <v>79</v>
      </c>
      <c r="E70" s="88" t="s">
        <v>79</v>
      </c>
      <c r="F70" s="88" t="s">
        <v>80</v>
      </c>
      <c r="G70" s="88" t="s">
        <v>79</v>
      </c>
      <c r="H70" s="88" t="s">
        <v>79</v>
      </c>
      <c r="I70" s="95" t="s">
        <v>81</v>
      </c>
    </row>
    <row r="71" spans="1:9">
      <c r="A71" s="96" t="str">
        <f>A10</f>
        <v>Ring switch A1</v>
      </c>
      <c r="B71" s="39"/>
      <c r="C71" s="86">
        <f>C23</f>
        <v>200</v>
      </c>
      <c r="D71" s="87"/>
      <c r="E71" s="87"/>
      <c r="F71" s="87"/>
      <c r="G71" s="87"/>
      <c r="H71" s="87"/>
      <c r="I71" s="97">
        <f>SUM(D71:H71)*C71</f>
        <v>0</v>
      </c>
    </row>
    <row r="72" spans="1:9">
      <c r="A72" s="96" t="str">
        <f t="shared" ref="A72:A75" si="7">A11</f>
        <v xml:space="preserve">Ring switch A2 </v>
      </c>
      <c r="B72" s="39"/>
      <c r="C72" s="86">
        <f t="shared" ref="C72:C75" si="8">C24</f>
        <v>50</v>
      </c>
      <c r="D72" s="87"/>
      <c r="E72" s="87"/>
      <c r="F72" s="87"/>
      <c r="G72" s="87"/>
      <c r="H72" s="87"/>
      <c r="I72" s="97">
        <f t="shared" ref="I72:I75" si="9">SUM(D72:H72)*C72</f>
        <v>0</v>
      </c>
    </row>
    <row r="73" spans="1:9">
      <c r="A73" s="96" t="str">
        <f t="shared" si="7"/>
        <v xml:space="preserve">Ring switch A3 </v>
      </c>
      <c r="B73" s="39"/>
      <c r="C73" s="86" t="str">
        <f t="shared" si="8"/>
        <v>n.v.t.</v>
      </c>
      <c r="D73" s="87"/>
      <c r="E73" s="87"/>
      <c r="F73" s="87"/>
      <c r="G73" s="87"/>
      <c r="H73" s="87"/>
      <c r="I73" s="97" t="str">
        <f>C73</f>
        <v>n.v.t.</v>
      </c>
    </row>
    <row r="74" spans="1:9">
      <c r="A74" s="96" t="str">
        <f t="shared" si="7"/>
        <v xml:space="preserve">Ring switch A4 </v>
      </c>
      <c r="B74" s="39"/>
      <c r="C74" s="86" t="str">
        <f t="shared" si="8"/>
        <v>n.v.t.</v>
      </c>
      <c r="D74" s="87"/>
      <c r="E74" s="87"/>
      <c r="F74" s="87"/>
      <c r="G74" s="87"/>
      <c r="H74" s="87"/>
      <c r="I74" s="97" t="str">
        <f>C74</f>
        <v>n.v.t.</v>
      </c>
    </row>
    <row r="75" spans="1:9">
      <c r="A75" s="96" t="str">
        <f t="shared" si="7"/>
        <v xml:space="preserve">KA switch K1 </v>
      </c>
      <c r="B75" s="39"/>
      <c r="C75" s="86">
        <f t="shared" si="8"/>
        <v>40</v>
      </c>
      <c r="D75" s="87"/>
      <c r="E75" s="87"/>
      <c r="F75" s="87"/>
      <c r="G75" s="87"/>
      <c r="H75" s="87"/>
      <c r="I75" s="97">
        <f t="shared" si="9"/>
        <v>0</v>
      </c>
    </row>
    <row r="76" spans="1:9">
      <c r="A76" s="98"/>
      <c r="B76" s="39"/>
      <c r="C76" s="73"/>
      <c r="D76" s="100"/>
      <c r="E76" s="100"/>
      <c r="F76" s="100"/>
      <c r="G76" s="100"/>
      <c r="H76" s="100"/>
      <c r="I76" s="99"/>
    </row>
    <row r="77" spans="1:9">
      <c r="A77" s="96" t="str">
        <f>A28</f>
        <v xml:space="preserve">Netwerkmanagementsysteem </v>
      </c>
      <c r="B77" s="72"/>
      <c r="C77" s="111">
        <f>C28</f>
        <v>2</v>
      </c>
      <c r="D77" s="87"/>
      <c r="E77" s="87"/>
      <c r="F77" s="87"/>
      <c r="G77" s="87"/>
      <c r="H77" s="87"/>
      <c r="I77" s="97">
        <f>SUM(D77:H77)*C77</f>
        <v>0</v>
      </c>
    </row>
    <row r="78" spans="1:9">
      <c r="A78" s="98"/>
      <c r="B78" s="72"/>
      <c r="C78" s="73"/>
      <c r="D78" s="100"/>
      <c r="E78" s="100"/>
      <c r="F78" s="100"/>
      <c r="G78" s="100"/>
      <c r="H78" s="100"/>
      <c r="I78" s="101"/>
    </row>
    <row r="79" spans="1:9">
      <c r="A79" s="102" t="s">
        <v>82</v>
      </c>
      <c r="B79" s="39"/>
      <c r="C79" s="74"/>
      <c r="G79" s="34"/>
      <c r="I79" s="103">
        <f>SUM(I71:I77)</f>
        <v>0</v>
      </c>
    </row>
    <row r="80" spans="1:9" ht="15" thickBot="1">
      <c r="A80" s="104"/>
      <c r="B80" s="105"/>
      <c r="C80" s="106"/>
      <c r="D80" s="107"/>
      <c r="E80" s="108"/>
      <c r="F80" s="108"/>
      <c r="G80" s="109"/>
      <c r="H80" s="108"/>
      <c r="I80" s="110"/>
    </row>
    <row r="81" spans="1:10">
      <c r="A81" s="35"/>
      <c r="B81" s="72"/>
      <c r="C81" s="74"/>
      <c r="G81" s="35"/>
      <c r="I81" s="81"/>
    </row>
    <row r="82" spans="1:10" ht="15" thickBot="1">
      <c r="A82" s="38"/>
      <c r="B82" s="39"/>
    </row>
    <row r="83" spans="1:10" ht="15" customHeight="1">
      <c r="A83" s="143" t="s">
        <v>83</v>
      </c>
      <c r="B83" s="144"/>
      <c r="C83" s="144"/>
      <c r="D83" s="144"/>
      <c r="E83" s="144"/>
      <c r="F83" s="144"/>
      <c r="G83" s="144"/>
      <c r="H83" s="144"/>
      <c r="I83" s="145"/>
    </row>
    <row r="84" spans="1:10">
      <c r="A84" s="53"/>
      <c r="B84" s="72"/>
      <c r="I84" s="40"/>
    </row>
    <row r="85" spans="1:10">
      <c r="A85" s="151" t="s">
        <v>84</v>
      </c>
      <c r="B85" s="152"/>
      <c r="C85" s="80" t="s">
        <v>36</v>
      </c>
      <c r="D85" s="80" t="s">
        <v>37</v>
      </c>
      <c r="E85" s="44" t="s">
        <v>38</v>
      </c>
      <c r="F85" s="44" t="s">
        <v>39</v>
      </c>
      <c r="G85" s="44" t="s">
        <v>40</v>
      </c>
      <c r="H85" s="44" t="s">
        <v>41</v>
      </c>
      <c r="I85" s="40"/>
    </row>
    <row r="86" spans="1:10" ht="12" customHeight="1">
      <c r="A86" s="149" t="s">
        <v>85</v>
      </c>
      <c r="B86" s="150"/>
      <c r="C86" s="56">
        <v>60</v>
      </c>
      <c r="D86" s="49"/>
      <c r="E86" s="49"/>
      <c r="F86" s="49"/>
      <c r="G86" s="49"/>
      <c r="H86" s="49"/>
      <c r="I86" s="76"/>
      <c r="J86" s="77"/>
    </row>
    <row r="87" spans="1:10" ht="12" customHeight="1">
      <c r="A87" s="149" t="s">
        <v>86</v>
      </c>
      <c r="B87" s="150"/>
      <c r="C87" s="56">
        <v>60</v>
      </c>
      <c r="D87" s="49"/>
      <c r="E87" s="49"/>
      <c r="F87" s="49"/>
      <c r="G87" s="49"/>
      <c r="H87" s="49"/>
      <c r="I87" s="76"/>
      <c r="J87" s="77"/>
    </row>
    <row r="88" spans="1:10" ht="33" customHeight="1">
      <c r="A88" s="149" t="s">
        <v>87</v>
      </c>
      <c r="B88" s="150"/>
      <c r="C88" s="56">
        <v>60</v>
      </c>
      <c r="D88" s="49"/>
      <c r="E88" s="49"/>
      <c r="F88" s="49"/>
      <c r="G88" s="49"/>
      <c r="H88" s="49"/>
      <c r="I88" s="76"/>
      <c r="J88" s="77"/>
    </row>
    <row r="89" spans="1:10" ht="12" customHeight="1">
      <c r="A89" s="52"/>
      <c r="B89" s="39"/>
      <c r="C89" s="73" t="s">
        <v>88</v>
      </c>
      <c r="D89" s="69">
        <f>SUM(D86:D88)*60</f>
        <v>0</v>
      </c>
      <c r="E89" s="69">
        <f t="shared" ref="E89:H89" si="10">SUM(E86:E88)*60</f>
        <v>0</v>
      </c>
      <c r="F89" s="69">
        <f t="shared" si="10"/>
        <v>0</v>
      </c>
      <c r="G89" s="69">
        <f t="shared" si="10"/>
        <v>0</v>
      </c>
      <c r="H89" s="69">
        <f t="shared" si="10"/>
        <v>0</v>
      </c>
      <c r="I89" s="76"/>
      <c r="J89" s="77"/>
    </row>
    <row r="90" spans="1:10">
      <c r="A90" s="38"/>
      <c r="B90" s="39"/>
      <c r="D90" s="77"/>
      <c r="E90" s="77"/>
      <c r="F90" s="77"/>
      <c r="G90" s="77"/>
      <c r="H90" s="77"/>
      <c r="I90" s="40"/>
    </row>
    <row r="91" spans="1:10" ht="15" thickBot="1">
      <c r="A91" s="75" t="s">
        <v>89</v>
      </c>
      <c r="B91" s="39"/>
      <c r="D91" s="59">
        <f>SUM(D89:H89)</f>
        <v>0</v>
      </c>
      <c r="I91" s="40"/>
      <c r="J91" s="77"/>
    </row>
    <row r="92" spans="1:10" ht="15.75" thickTop="1" thickBot="1">
      <c r="A92" s="60"/>
      <c r="B92" s="70"/>
      <c r="C92" s="64"/>
      <c r="D92" s="71"/>
      <c r="E92" s="64"/>
      <c r="F92" s="64"/>
      <c r="G92" s="64"/>
      <c r="H92" s="64"/>
      <c r="I92" s="65"/>
    </row>
    <row r="93" spans="1:10">
      <c r="B93" s="39"/>
    </row>
    <row r="94" spans="1:10" ht="15" thickBot="1"/>
    <row r="95" spans="1:10" ht="15" customHeight="1">
      <c r="A95" s="153" t="s">
        <v>90</v>
      </c>
      <c r="B95" s="154"/>
      <c r="C95" s="154"/>
      <c r="D95" s="154"/>
      <c r="E95" s="154"/>
      <c r="F95" s="154"/>
      <c r="G95" s="154"/>
      <c r="H95" s="154"/>
      <c r="I95" s="155"/>
    </row>
    <row r="96" spans="1:10">
      <c r="A96" s="53"/>
      <c r="B96" s="72"/>
      <c r="I96" s="40"/>
    </row>
    <row r="97" spans="1:9">
      <c r="A97" s="151" t="s">
        <v>84</v>
      </c>
      <c r="B97" s="152"/>
      <c r="D97" s="80" t="s">
        <v>37</v>
      </c>
      <c r="E97" s="44" t="s">
        <v>38</v>
      </c>
      <c r="F97" s="44" t="s">
        <v>39</v>
      </c>
      <c r="G97" s="44" t="s">
        <v>40</v>
      </c>
      <c r="H97" s="44" t="s">
        <v>41</v>
      </c>
      <c r="I97" s="40"/>
    </row>
    <row r="98" spans="1:9">
      <c r="A98" s="149" t="s">
        <v>91</v>
      </c>
      <c r="B98" s="150"/>
      <c r="C98" s="49"/>
      <c r="D98" s="78">
        <f>C98</f>
        <v>0</v>
      </c>
      <c r="E98" s="55" t="s">
        <v>43</v>
      </c>
      <c r="F98" s="55" t="s">
        <v>43</v>
      </c>
      <c r="G98" s="55" t="s">
        <v>43</v>
      </c>
      <c r="H98" s="55" t="s">
        <v>43</v>
      </c>
      <c r="I98" s="40"/>
    </row>
    <row r="99" spans="1:9" ht="13.5" customHeight="1">
      <c r="A99" s="149" t="s">
        <v>92</v>
      </c>
      <c r="B99" s="150"/>
      <c r="C99" s="49"/>
      <c r="D99" s="78">
        <f>C99*2</f>
        <v>0</v>
      </c>
      <c r="E99" s="78">
        <f>C99*2</f>
        <v>0</v>
      </c>
      <c r="F99" s="55" t="s">
        <v>43</v>
      </c>
      <c r="G99" s="55" t="s">
        <v>43</v>
      </c>
      <c r="H99" s="55" t="s">
        <v>43</v>
      </c>
      <c r="I99" s="40"/>
    </row>
    <row r="100" spans="1:9" ht="13.5" customHeight="1">
      <c r="A100" s="149" t="s">
        <v>93</v>
      </c>
      <c r="B100" s="150"/>
      <c r="C100" s="49"/>
      <c r="D100" s="78">
        <f>C100</f>
        <v>0</v>
      </c>
      <c r="E100" s="55" t="s">
        <v>43</v>
      </c>
      <c r="F100" s="55" t="s">
        <v>43</v>
      </c>
      <c r="G100" s="55" t="s">
        <v>43</v>
      </c>
      <c r="H100" s="55" t="s">
        <v>43</v>
      </c>
      <c r="I100" s="40"/>
    </row>
    <row r="101" spans="1:9" ht="13.5" customHeight="1">
      <c r="A101" s="149" t="s">
        <v>94</v>
      </c>
      <c r="B101" s="150"/>
      <c r="C101" s="49"/>
      <c r="D101" s="85">
        <f>C101</f>
        <v>0</v>
      </c>
      <c r="E101" s="55" t="s">
        <v>43</v>
      </c>
      <c r="F101" s="55" t="s">
        <v>43</v>
      </c>
      <c r="G101" s="55" t="s">
        <v>43</v>
      </c>
      <c r="H101" s="55" t="s">
        <v>43</v>
      </c>
      <c r="I101" s="40"/>
    </row>
    <row r="102" spans="1:9" ht="13.5" customHeight="1">
      <c r="A102" s="52"/>
      <c r="B102" s="39"/>
      <c r="C102" s="73" t="s">
        <v>88</v>
      </c>
      <c r="D102" s="78">
        <f>SUM(D98:D101)</f>
        <v>0</v>
      </c>
      <c r="E102" s="78">
        <f t="shared" ref="E102:H102" si="11">SUM(E98:E101)</f>
        <v>0</v>
      </c>
      <c r="F102" s="78">
        <f t="shared" si="11"/>
        <v>0</v>
      </c>
      <c r="G102" s="78">
        <f t="shared" si="11"/>
        <v>0</v>
      </c>
      <c r="H102" s="78">
        <f t="shared" si="11"/>
        <v>0</v>
      </c>
      <c r="I102" s="40"/>
    </row>
    <row r="103" spans="1:9">
      <c r="A103" s="38"/>
      <c r="B103" s="32"/>
      <c r="D103" s="32"/>
      <c r="F103" s="77"/>
      <c r="G103" s="77"/>
      <c r="H103" s="77"/>
      <c r="I103" s="40"/>
    </row>
    <row r="104" spans="1:9" ht="15" thickBot="1">
      <c r="A104" s="75" t="s">
        <v>95</v>
      </c>
      <c r="B104" s="32"/>
      <c r="D104" s="59">
        <f>SUM(D102:H102)</f>
        <v>0</v>
      </c>
      <c r="I104" s="40"/>
    </row>
    <row r="105" spans="1:9" ht="15.75" thickTop="1" thickBot="1">
      <c r="A105" s="60"/>
      <c r="B105" s="70"/>
      <c r="C105" s="64"/>
      <c r="D105" s="71"/>
      <c r="E105" s="64"/>
      <c r="F105" s="64"/>
      <c r="G105" s="64"/>
      <c r="H105" s="64"/>
      <c r="I105" s="65"/>
    </row>
    <row r="108" spans="1:9">
      <c r="A108" s="131"/>
      <c r="B108" s="132" t="s">
        <v>96</v>
      </c>
      <c r="C108" s="133"/>
      <c r="D108" s="134"/>
    </row>
    <row r="109" spans="1:9">
      <c r="A109" s="92"/>
      <c r="B109" s="39" t="s">
        <v>44</v>
      </c>
      <c r="C109" s="77">
        <f>D30</f>
        <v>0</v>
      </c>
      <c r="D109" s="135"/>
      <c r="E109" s="77"/>
    </row>
    <row r="110" spans="1:9">
      <c r="A110" s="92"/>
      <c r="B110" s="39" t="s">
        <v>74</v>
      </c>
      <c r="C110" s="77">
        <f>G63</f>
        <v>0</v>
      </c>
      <c r="D110" s="135"/>
      <c r="E110" s="77"/>
    </row>
    <row r="111" spans="1:9">
      <c r="A111" s="92"/>
      <c r="B111" s="39" t="s">
        <v>82</v>
      </c>
      <c r="C111" s="77">
        <f>I79</f>
        <v>0</v>
      </c>
      <c r="D111" s="135"/>
      <c r="E111" s="77"/>
    </row>
    <row r="112" spans="1:9">
      <c r="A112" s="92"/>
      <c r="B112" s="39" t="s">
        <v>89</v>
      </c>
      <c r="C112" s="77">
        <f>D91</f>
        <v>0</v>
      </c>
      <c r="D112" s="135"/>
    </row>
    <row r="113" spans="1:4">
      <c r="A113" s="92"/>
      <c r="B113" s="136" t="s">
        <v>95</v>
      </c>
      <c r="C113" s="77">
        <f>D104</f>
        <v>0</v>
      </c>
      <c r="D113" s="135"/>
    </row>
    <row r="114" spans="1:4">
      <c r="A114" s="92"/>
      <c r="B114" s="39"/>
      <c r="D114" s="135"/>
    </row>
    <row r="115" spans="1:4">
      <c r="A115" s="138" t="s">
        <v>97</v>
      </c>
      <c r="B115" s="39"/>
      <c r="C115" s="79">
        <f>SUM(C109:C114)</f>
        <v>0</v>
      </c>
      <c r="D115" s="135"/>
    </row>
    <row r="116" spans="1:4">
      <c r="A116" s="127"/>
      <c r="B116" s="128"/>
      <c r="C116" s="108"/>
      <c r="D116" s="137"/>
    </row>
  </sheetData>
  <mergeCells count="15">
    <mergeCell ref="A99:B99"/>
    <mergeCell ref="A100:B100"/>
    <mergeCell ref="A101:B101"/>
    <mergeCell ref="A97:B97"/>
    <mergeCell ref="A95:I95"/>
    <mergeCell ref="A88:B88"/>
    <mergeCell ref="A86:B86"/>
    <mergeCell ref="A87:B87"/>
    <mergeCell ref="A85:B85"/>
    <mergeCell ref="A98:B98"/>
    <mergeCell ref="E21:H21"/>
    <mergeCell ref="A7:I7"/>
    <mergeCell ref="A34:I34"/>
    <mergeCell ref="A67:I67"/>
    <mergeCell ref="A83:I83"/>
  </mergeCells>
  <pageMargins left="0.7" right="0.7" top="0.75" bottom="0.75" header="0.3" footer="0.3"/>
  <pageSetup paperSize="9" scale="37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2F1F8-17FD-47B5-9A2E-D0F0C499DE72}">
  <dimension ref="A2:L125"/>
  <sheetViews>
    <sheetView topLeftCell="A58" workbookViewId="0">
      <selection activeCell="L96" sqref="L96"/>
    </sheetView>
  </sheetViews>
  <sheetFormatPr defaultRowHeight="15"/>
  <cols>
    <col min="1" max="1" width="5.5703125" style="3" customWidth="1"/>
    <col min="2" max="2" width="17.42578125" customWidth="1"/>
    <col min="3" max="3" width="9.140625" style="3"/>
    <col min="4" max="4" width="16.5703125" style="3" bestFit="1" customWidth="1"/>
    <col min="5" max="5" width="11.42578125" bestFit="1" customWidth="1"/>
    <col min="6" max="6" width="2.42578125" customWidth="1"/>
    <col min="7" max="7" width="13.28515625" style="3" customWidth="1"/>
    <col min="8" max="8" width="13" style="3" customWidth="1"/>
    <col min="10" max="10" width="9.140625" style="3"/>
    <col min="11" max="11" width="9.85546875" style="3" bestFit="1" customWidth="1"/>
    <col min="12" max="12" width="9.140625" style="3"/>
  </cols>
  <sheetData>
    <row r="2" spans="1:12">
      <c r="D2" s="156" t="s">
        <v>98</v>
      </c>
      <c r="E2" s="156"/>
      <c r="G2" s="156" t="s">
        <v>99</v>
      </c>
      <c r="H2" s="156"/>
    </row>
    <row r="3" spans="1:12">
      <c r="D3" s="4" t="s">
        <v>100</v>
      </c>
      <c r="E3" s="4" t="s">
        <v>101</v>
      </c>
      <c r="G3" s="5" t="s">
        <v>100</v>
      </c>
      <c r="H3" s="6" t="s">
        <v>100</v>
      </c>
    </row>
    <row r="4" spans="1:12">
      <c r="H4" s="7" t="s">
        <v>102</v>
      </c>
    </row>
    <row r="5" spans="1:12">
      <c r="H5" s="8"/>
    </row>
    <row r="6" spans="1:12">
      <c r="H6" s="8"/>
    </row>
    <row r="7" spans="1:12" s="10" customFormat="1" ht="75">
      <c r="A7" s="9"/>
      <c r="C7" s="11" t="s">
        <v>103</v>
      </c>
      <c r="D7" s="12" t="s">
        <v>104</v>
      </c>
      <c r="E7" s="11" t="s">
        <v>105</v>
      </c>
      <c r="G7" s="12" t="s">
        <v>104</v>
      </c>
      <c r="H7" s="12" t="s">
        <v>106</v>
      </c>
      <c r="J7" s="9"/>
      <c r="K7" s="9"/>
      <c r="L7" s="9"/>
    </row>
    <row r="8" spans="1:12">
      <c r="A8" s="3">
        <v>1</v>
      </c>
      <c r="B8" s="13" t="s">
        <v>107</v>
      </c>
      <c r="J8" s="3" t="s">
        <v>108</v>
      </c>
      <c r="K8" s="3" t="s">
        <v>109</v>
      </c>
      <c r="L8" s="3" t="s">
        <v>110</v>
      </c>
    </row>
    <row r="9" spans="1:12">
      <c r="B9" s="14" t="s">
        <v>111</v>
      </c>
      <c r="C9" s="15">
        <v>2</v>
      </c>
      <c r="D9" s="15">
        <v>2</v>
      </c>
      <c r="E9" s="15">
        <v>0</v>
      </c>
      <c r="G9" s="15">
        <f>D9</f>
        <v>2</v>
      </c>
      <c r="H9" s="15">
        <f>D9+E9</f>
        <v>2</v>
      </c>
      <c r="J9" s="3">
        <f>D9</f>
        <v>2</v>
      </c>
    </row>
    <row r="10" spans="1:12">
      <c r="B10" s="14" t="s">
        <v>112</v>
      </c>
      <c r="C10" s="15">
        <v>1</v>
      </c>
      <c r="D10" s="15">
        <v>2</v>
      </c>
      <c r="E10" s="15">
        <v>0</v>
      </c>
      <c r="G10" s="15">
        <f>D10</f>
        <v>2</v>
      </c>
      <c r="H10" s="15">
        <f>D10+E10</f>
        <v>2</v>
      </c>
      <c r="K10" s="3">
        <f>D10</f>
        <v>2</v>
      </c>
    </row>
    <row r="11" spans="1:12">
      <c r="B11" s="16" t="s">
        <v>113</v>
      </c>
      <c r="C11" s="15">
        <v>9</v>
      </c>
      <c r="D11" s="15">
        <f>C11</f>
        <v>9</v>
      </c>
      <c r="E11" s="15">
        <v>0</v>
      </c>
      <c r="G11" s="15">
        <f>D11</f>
        <v>9</v>
      </c>
      <c r="H11" s="15">
        <f>D11+E11</f>
        <v>9</v>
      </c>
      <c r="L11" s="3">
        <f>D11</f>
        <v>9</v>
      </c>
    </row>
    <row r="12" spans="1:12">
      <c r="B12" s="17" t="s">
        <v>114</v>
      </c>
      <c r="C12" s="15">
        <v>2</v>
      </c>
      <c r="D12" s="15">
        <v>0</v>
      </c>
      <c r="E12" s="15">
        <f>C12</f>
        <v>2</v>
      </c>
      <c r="G12" s="15">
        <f>D12</f>
        <v>0</v>
      </c>
      <c r="H12" s="15">
        <f>D12+E12</f>
        <v>2</v>
      </c>
    </row>
    <row r="14" spans="1:12">
      <c r="A14" s="3">
        <v>2</v>
      </c>
      <c r="B14" s="18" t="s">
        <v>115</v>
      </c>
    </row>
    <row r="15" spans="1:12">
      <c r="B15" s="14" t="s">
        <v>108</v>
      </c>
      <c r="C15" s="15">
        <v>1</v>
      </c>
      <c r="D15" s="15">
        <v>2</v>
      </c>
      <c r="E15" s="15">
        <v>0</v>
      </c>
      <c r="G15" s="15">
        <f>D15</f>
        <v>2</v>
      </c>
      <c r="H15" s="15">
        <f>D15+E15</f>
        <v>2</v>
      </c>
      <c r="J15" s="3">
        <f>D15</f>
        <v>2</v>
      </c>
    </row>
    <row r="16" spans="1:12">
      <c r="B16" s="14" t="s">
        <v>112</v>
      </c>
      <c r="C16" s="15">
        <v>1</v>
      </c>
      <c r="D16" s="15">
        <v>2</v>
      </c>
      <c r="E16" s="15">
        <v>0</v>
      </c>
      <c r="G16" s="15">
        <f>D16</f>
        <v>2</v>
      </c>
      <c r="H16" s="15">
        <f>D16+E16</f>
        <v>2</v>
      </c>
      <c r="K16" s="3">
        <f>D16</f>
        <v>2</v>
      </c>
    </row>
    <row r="17" spans="1:12">
      <c r="B17" s="16" t="s">
        <v>113</v>
      </c>
      <c r="C17" s="15">
        <v>1</v>
      </c>
      <c r="D17" s="15">
        <f>C17</f>
        <v>1</v>
      </c>
      <c r="E17" s="15">
        <v>0</v>
      </c>
      <c r="G17" s="15">
        <f>D17</f>
        <v>1</v>
      </c>
      <c r="H17" s="15">
        <f>D17+E17</f>
        <v>1</v>
      </c>
      <c r="L17" s="3">
        <f>D17</f>
        <v>1</v>
      </c>
    </row>
    <row r="18" spans="1:12">
      <c r="B18" s="17" t="s">
        <v>114</v>
      </c>
      <c r="C18" s="15">
        <v>1</v>
      </c>
      <c r="D18" s="15">
        <v>0</v>
      </c>
      <c r="E18" s="15">
        <f>C18</f>
        <v>1</v>
      </c>
      <c r="G18" s="15">
        <f>D18</f>
        <v>0</v>
      </c>
      <c r="H18" s="15">
        <f>D18+E18</f>
        <v>1</v>
      </c>
    </row>
    <row r="20" spans="1:12">
      <c r="A20" s="3">
        <v>3</v>
      </c>
      <c r="B20" s="18" t="s">
        <v>116</v>
      </c>
    </row>
    <row r="21" spans="1:12">
      <c r="B21" s="14" t="s">
        <v>108</v>
      </c>
      <c r="C21" s="15">
        <v>1</v>
      </c>
      <c r="D21" s="15">
        <v>2</v>
      </c>
      <c r="E21" s="15">
        <v>0</v>
      </c>
      <c r="G21" s="15">
        <f>D21</f>
        <v>2</v>
      </c>
      <c r="H21" s="15">
        <f>D21+E21</f>
        <v>2</v>
      </c>
      <c r="J21" s="3">
        <f>D21</f>
        <v>2</v>
      </c>
    </row>
    <row r="22" spans="1:12">
      <c r="B22" s="14" t="s">
        <v>112</v>
      </c>
      <c r="C22" s="15">
        <v>1</v>
      </c>
      <c r="D22" s="15">
        <v>2</v>
      </c>
      <c r="E22" s="15">
        <v>0</v>
      </c>
      <c r="G22" s="15">
        <f>D22</f>
        <v>2</v>
      </c>
      <c r="H22" s="15">
        <f>D22+E22</f>
        <v>2</v>
      </c>
      <c r="K22" s="3">
        <f>D22</f>
        <v>2</v>
      </c>
    </row>
    <row r="23" spans="1:12">
      <c r="B23" s="16" t="s">
        <v>113</v>
      </c>
      <c r="C23" s="15">
        <v>3</v>
      </c>
      <c r="D23" s="15">
        <v>3</v>
      </c>
      <c r="E23" s="15">
        <v>0</v>
      </c>
      <c r="G23" s="15">
        <f>D23</f>
        <v>3</v>
      </c>
      <c r="H23" s="15">
        <f>D23+E23</f>
        <v>3</v>
      </c>
      <c r="L23" s="3">
        <f>D23</f>
        <v>3</v>
      </c>
    </row>
    <row r="24" spans="1:12">
      <c r="B24" s="17" t="s">
        <v>114</v>
      </c>
      <c r="C24" s="15">
        <v>0</v>
      </c>
      <c r="D24" s="15">
        <v>0</v>
      </c>
      <c r="E24" s="15">
        <f>C24</f>
        <v>0</v>
      </c>
      <c r="G24" s="15">
        <f>D24</f>
        <v>0</v>
      </c>
      <c r="H24" s="15">
        <f>D24+E24</f>
        <v>0</v>
      </c>
    </row>
    <row r="26" spans="1:12">
      <c r="A26" s="3">
        <v>4</v>
      </c>
      <c r="B26" s="18" t="s">
        <v>117</v>
      </c>
    </row>
    <row r="27" spans="1:12">
      <c r="B27" s="14" t="s">
        <v>108</v>
      </c>
      <c r="C27" s="15">
        <v>2</v>
      </c>
      <c r="D27" s="15">
        <v>3</v>
      </c>
      <c r="E27" s="15">
        <v>0</v>
      </c>
      <c r="G27" s="15">
        <f>D27</f>
        <v>3</v>
      </c>
      <c r="H27" s="15">
        <f>D27+E27</f>
        <v>3</v>
      </c>
      <c r="J27" s="3">
        <f>D27</f>
        <v>3</v>
      </c>
    </row>
    <row r="28" spans="1:12">
      <c r="B28" s="14" t="s">
        <v>112</v>
      </c>
      <c r="C28" s="15">
        <v>1</v>
      </c>
      <c r="D28" s="15">
        <v>2</v>
      </c>
      <c r="E28" s="15">
        <v>0</v>
      </c>
      <c r="G28" s="15">
        <f>D28</f>
        <v>2</v>
      </c>
      <c r="H28" s="15">
        <f>D28+E28</f>
        <v>2</v>
      </c>
      <c r="K28" s="3">
        <f>D28</f>
        <v>2</v>
      </c>
    </row>
    <row r="29" spans="1:12">
      <c r="B29" s="16" t="s">
        <v>113</v>
      </c>
      <c r="C29" s="15">
        <v>8</v>
      </c>
      <c r="D29" s="15">
        <f>C29</f>
        <v>8</v>
      </c>
      <c r="E29" s="15">
        <v>0</v>
      </c>
      <c r="G29" s="15">
        <f>D29</f>
        <v>8</v>
      </c>
      <c r="H29" s="15">
        <f>D29+E29</f>
        <v>8</v>
      </c>
      <c r="L29" s="3">
        <f>D29</f>
        <v>8</v>
      </c>
    </row>
    <row r="30" spans="1:12">
      <c r="B30" s="17" t="s">
        <v>114</v>
      </c>
      <c r="C30" s="15">
        <v>3</v>
      </c>
      <c r="D30" s="15">
        <v>0</v>
      </c>
      <c r="E30" s="15">
        <f>C30</f>
        <v>3</v>
      </c>
      <c r="G30" s="15">
        <f>D30</f>
        <v>0</v>
      </c>
      <c r="H30" s="15">
        <f>D30+E30</f>
        <v>3</v>
      </c>
    </row>
    <row r="31" spans="1:12">
      <c r="E31" s="3"/>
    </row>
    <row r="32" spans="1:12">
      <c r="A32" s="3">
        <v>5</v>
      </c>
      <c r="B32" s="18" t="s">
        <v>118</v>
      </c>
    </row>
    <row r="33" spans="1:12">
      <c r="B33" s="14" t="s">
        <v>108</v>
      </c>
      <c r="C33" s="15">
        <v>1</v>
      </c>
      <c r="D33" s="15">
        <v>2</v>
      </c>
      <c r="E33" s="15">
        <v>0</v>
      </c>
      <c r="G33" s="15">
        <f>D33</f>
        <v>2</v>
      </c>
      <c r="H33" s="15">
        <f>D33+E33</f>
        <v>2</v>
      </c>
      <c r="J33" s="3">
        <f>D33</f>
        <v>2</v>
      </c>
    </row>
    <row r="34" spans="1:12">
      <c r="B34" s="14" t="s">
        <v>112</v>
      </c>
      <c r="C34" s="15">
        <v>2</v>
      </c>
      <c r="D34" s="15">
        <v>2</v>
      </c>
      <c r="E34" s="15">
        <v>0</v>
      </c>
      <c r="G34" s="15">
        <f>D34</f>
        <v>2</v>
      </c>
      <c r="H34" s="15">
        <f>D34+E34</f>
        <v>2</v>
      </c>
      <c r="K34" s="3">
        <f>D34</f>
        <v>2</v>
      </c>
    </row>
    <row r="35" spans="1:12">
      <c r="B35" s="16" t="s">
        <v>113</v>
      </c>
      <c r="C35" s="15">
        <v>22</v>
      </c>
      <c r="D35" s="15">
        <f>C35</f>
        <v>22</v>
      </c>
      <c r="E35" s="15">
        <v>0</v>
      </c>
      <c r="G35" s="15">
        <f>D35</f>
        <v>22</v>
      </c>
      <c r="H35" s="15">
        <f>D35+E35</f>
        <v>22</v>
      </c>
      <c r="L35" s="3">
        <f>D35</f>
        <v>22</v>
      </c>
    </row>
    <row r="36" spans="1:12">
      <c r="B36" s="17" t="s">
        <v>114</v>
      </c>
      <c r="C36" s="15">
        <v>24</v>
      </c>
      <c r="D36" s="15">
        <v>0</v>
      </c>
      <c r="E36" s="15">
        <f>C36</f>
        <v>24</v>
      </c>
      <c r="G36" s="15">
        <f>D36</f>
        <v>0</v>
      </c>
      <c r="H36" s="15">
        <f>D36+E36</f>
        <v>24</v>
      </c>
    </row>
    <row r="38" spans="1:12">
      <c r="A38" s="3">
        <v>6</v>
      </c>
      <c r="B38" s="18" t="s">
        <v>119</v>
      </c>
    </row>
    <row r="39" spans="1:12">
      <c r="B39" s="14" t="s">
        <v>108</v>
      </c>
      <c r="C39" s="15">
        <v>1</v>
      </c>
      <c r="D39" s="15">
        <v>2</v>
      </c>
      <c r="E39" s="15">
        <v>0</v>
      </c>
      <c r="G39" s="15">
        <f>D39</f>
        <v>2</v>
      </c>
      <c r="H39" s="15">
        <f>D39+E39</f>
        <v>2</v>
      </c>
      <c r="J39" s="3">
        <f>D39</f>
        <v>2</v>
      </c>
    </row>
    <row r="40" spans="1:12">
      <c r="B40" s="14" t="s">
        <v>112</v>
      </c>
      <c r="C40" s="15">
        <v>1</v>
      </c>
      <c r="D40" s="15">
        <v>2</v>
      </c>
      <c r="E40" s="15">
        <v>0</v>
      </c>
      <c r="G40" s="15">
        <f>D40</f>
        <v>2</v>
      </c>
      <c r="H40" s="15">
        <f>D40+E40</f>
        <v>2</v>
      </c>
      <c r="K40" s="3">
        <f>D40</f>
        <v>2</v>
      </c>
    </row>
    <row r="41" spans="1:12">
      <c r="B41" s="16" t="s">
        <v>113</v>
      </c>
      <c r="C41" s="15">
        <v>7</v>
      </c>
      <c r="D41" s="15">
        <v>7</v>
      </c>
      <c r="E41" s="15">
        <v>0</v>
      </c>
      <c r="G41" s="15">
        <f>D41</f>
        <v>7</v>
      </c>
      <c r="H41" s="15">
        <f>D41+E41</f>
        <v>7</v>
      </c>
      <c r="L41" s="3">
        <f>D41</f>
        <v>7</v>
      </c>
    </row>
    <row r="42" spans="1:12">
      <c r="B42" s="17" t="s">
        <v>114</v>
      </c>
      <c r="C42" s="15">
        <v>2</v>
      </c>
      <c r="D42" s="15">
        <v>0</v>
      </c>
      <c r="E42" s="15">
        <f>C42</f>
        <v>2</v>
      </c>
      <c r="G42" s="15">
        <f>D42</f>
        <v>0</v>
      </c>
      <c r="H42" s="15">
        <f>D42+E42</f>
        <v>2</v>
      </c>
    </row>
    <row r="44" spans="1:12">
      <c r="A44" s="3">
        <v>7</v>
      </c>
      <c r="B44" s="18" t="s">
        <v>120</v>
      </c>
    </row>
    <row r="45" spans="1:12">
      <c r="B45" s="14" t="s">
        <v>108</v>
      </c>
      <c r="C45" s="15">
        <v>2</v>
      </c>
      <c r="D45" s="15">
        <v>2</v>
      </c>
      <c r="E45" s="15">
        <v>0</v>
      </c>
      <c r="G45" s="15">
        <f>D45</f>
        <v>2</v>
      </c>
      <c r="H45" s="15">
        <f>D45+E45</f>
        <v>2</v>
      </c>
      <c r="J45" s="3">
        <f>D45</f>
        <v>2</v>
      </c>
    </row>
    <row r="46" spans="1:12">
      <c r="B46" s="14" t="s">
        <v>112</v>
      </c>
      <c r="C46" s="15">
        <v>1</v>
      </c>
      <c r="D46" s="15">
        <v>2</v>
      </c>
      <c r="E46" s="15">
        <v>0</v>
      </c>
      <c r="G46" s="15">
        <f>D46</f>
        <v>2</v>
      </c>
      <c r="H46" s="15">
        <f>D46+E46</f>
        <v>2</v>
      </c>
      <c r="K46" s="3">
        <f>D46</f>
        <v>2</v>
      </c>
    </row>
    <row r="47" spans="1:12">
      <c r="B47" s="16" t="s">
        <v>113</v>
      </c>
      <c r="C47" s="15">
        <v>6</v>
      </c>
      <c r="D47" s="15">
        <f>C47</f>
        <v>6</v>
      </c>
      <c r="E47" s="15">
        <v>0</v>
      </c>
      <c r="G47" s="15">
        <f>D47</f>
        <v>6</v>
      </c>
      <c r="H47" s="15">
        <f>D47+E47</f>
        <v>6</v>
      </c>
      <c r="L47" s="3">
        <f>D47</f>
        <v>6</v>
      </c>
    </row>
    <row r="48" spans="1:12">
      <c r="B48" s="17" t="s">
        <v>114</v>
      </c>
      <c r="C48" s="15">
        <v>0</v>
      </c>
      <c r="D48" s="15">
        <v>0</v>
      </c>
      <c r="E48" s="15">
        <v>0</v>
      </c>
      <c r="G48" s="15">
        <f>D48</f>
        <v>0</v>
      </c>
      <c r="H48" s="15">
        <f>D48+E48</f>
        <v>0</v>
      </c>
    </row>
    <row r="49" spans="1:12">
      <c r="B49" s="3"/>
      <c r="E49" s="3"/>
    </row>
    <row r="50" spans="1:12">
      <c r="A50" s="3">
        <v>8</v>
      </c>
      <c r="B50" s="18" t="s">
        <v>121</v>
      </c>
    </row>
    <row r="51" spans="1:12">
      <c r="B51" s="14" t="s">
        <v>108</v>
      </c>
      <c r="C51" s="15">
        <v>1</v>
      </c>
      <c r="D51" s="15">
        <v>2</v>
      </c>
      <c r="E51" s="15">
        <v>0</v>
      </c>
      <c r="G51" s="15">
        <f>D51</f>
        <v>2</v>
      </c>
      <c r="H51" s="15">
        <f>D51+E51</f>
        <v>2</v>
      </c>
      <c r="J51" s="3">
        <f>D51</f>
        <v>2</v>
      </c>
    </row>
    <row r="52" spans="1:12">
      <c r="B52" s="14" t="s">
        <v>112</v>
      </c>
      <c r="C52" s="15">
        <v>1</v>
      </c>
      <c r="D52" s="15">
        <v>2</v>
      </c>
      <c r="E52" s="15">
        <v>0</v>
      </c>
      <c r="G52" s="15">
        <f>D52</f>
        <v>2</v>
      </c>
      <c r="H52" s="15">
        <f>D52+E52</f>
        <v>2</v>
      </c>
      <c r="K52" s="3">
        <f>D52</f>
        <v>2</v>
      </c>
    </row>
    <row r="53" spans="1:12">
      <c r="B53" s="16" t="s">
        <v>113</v>
      </c>
      <c r="C53" s="15">
        <v>4</v>
      </c>
      <c r="D53" s="15">
        <f>C53</f>
        <v>4</v>
      </c>
      <c r="E53" s="15">
        <v>0</v>
      </c>
      <c r="G53" s="15">
        <f>D53</f>
        <v>4</v>
      </c>
      <c r="H53" s="15">
        <f>D53+E53</f>
        <v>4</v>
      </c>
      <c r="L53" s="3">
        <f>D53</f>
        <v>4</v>
      </c>
    </row>
    <row r="54" spans="1:12">
      <c r="B54" s="17" t="s">
        <v>114</v>
      </c>
      <c r="C54" s="15">
        <v>0</v>
      </c>
      <c r="D54" s="15">
        <v>0</v>
      </c>
      <c r="E54" s="15">
        <v>0</v>
      </c>
      <c r="G54" s="15">
        <f>D54</f>
        <v>0</v>
      </c>
      <c r="H54" s="15">
        <f>D54+E54</f>
        <v>0</v>
      </c>
    </row>
    <row r="55" spans="1:12" ht="18.75">
      <c r="B55" s="19"/>
      <c r="E55" s="3"/>
    </row>
    <row r="56" spans="1:12">
      <c r="A56" s="3">
        <v>9</v>
      </c>
      <c r="B56" s="18" t="s">
        <v>122</v>
      </c>
    </row>
    <row r="57" spans="1:12">
      <c r="B57" s="14" t="s">
        <v>108</v>
      </c>
      <c r="C57" s="15">
        <v>2</v>
      </c>
      <c r="D57" s="15">
        <v>2</v>
      </c>
      <c r="E57" s="15">
        <v>0</v>
      </c>
      <c r="G57" s="15">
        <f>D57</f>
        <v>2</v>
      </c>
      <c r="H57" s="15">
        <f>D57+E57</f>
        <v>2</v>
      </c>
      <c r="J57" s="3">
        <f>D57</f>
        <v>2</v>
      </c>
    </row>
    <row r="58" spans="1:12">
      <c r="B58" s="14" t="s">
        <v>112</v>
      </c>
      <c r="C58" s="15">
        <v>1</v>
      </c>
      <c r="D58" s="15">
        <v>2</v>
      </c>
      <c r="E58" s="15">
        <v>0</v>
      </c>
      <c r="G58" s="15">
        <f>D58</f>
        <v>2</v>
      </c>
      <c r="H58" s="15">
        <f>D58+E58</f>
        <v>2</v>
      </c>
      <c r="K58" s="3">
        <f>D58</f>
        <v>2</v>
      </c>
    </row>
    <row r="59" spans="1:12">
      <c r="B59" s="16" t="s">
        <v>113</v>
      </c>
      <c r="C59" s="15">
        <v>3</v>
      </c>
      <c r="D59" s="15">
        <f>C59</f>
        <v>3</v>
      </c>
      <c r="E59" s="15">
        <v>0</v>
      </c>
      <c r="G59" s="15">
        <f>D59</f>
        <v>3</v>
      </c>
      <c r="H59" s="15">
        <f>D59+E59</f>
        <v>3</v>
      </c>
      <c r="L59" s="3">
        <f>D59</f>
        <v>3</v>
      </c>
    </row>
    <row r="60" spans="1:12">
      <c r="B60" s="17" t="s">
        <v>114</v>
      </c>
      <c r="C60" s="15">
        <v>0</v>
      </c>
      <c r="D60" s="15">
        <v>0</v>
      </c>
      <c r="E60" s="15">
        <v>0</v>
      </c>
      <c r="G60" s="15">
        <f>D60</f>
        <v>0</v>
      </c>
      <c r="H60" s="15">
        <f>D60+E60</f>
        <v>0</v>
      </c>
    </row>
    <row r="61" spans="1:12" ht="18.75">
      <c r="B61" s="19"/>
      <c r="E61" s="3"/>
    </row>
    <row r="62" spans="1:12">
      <c r="A62" s="3">
        <v>10</v>
      </c>
      <c r="B62" s="18" t="s">
        <v>123</v>
      </c>
    </row>
    <row r="63" spans="1:12">
      <c r="B63" s="14" t="s">
        <v>108</v>
      </c>
      <c r="C63" s="15">
        <v>1</v>
      </c>
      <c r="D63" s="15">
        <v>2</v>
      </c>
      <c r="E63" s="15">
        <v>0</v>
      </c>
      <c r="G63" s="15">
        <f>D63</f>
        <v>2</v>
      </c>
      <c r="H63" s="15">
        <f>D63+E63</f>
        <v>2</v>
      </c>
      <c r="J63" s="3">
        <f>D63</f>
        <v>2</v>
      </c>
    </row>
    <row r="64" spans="1:12">
      <c r="B64" s="14" t="s">
        <v>112</v>
      </c>
      <c r="C64" s="15">
        <v>1</v>
      </c>
      <c r="D64" s="15">
        <v>2</v>
      </c>
      <c r="E64" s="15">
        <v>0</v>
      </c>
      <c r="G64" s="15">
        <f>D64</f>
        <v>2</v>
      </c>
      <c r="H64" s="15">
        <f>D64+E64</f>
        <v>2</v>
      </c>
      <c r="K64" s="3">
        <f>D64</f>
        <v>2</v>
      </c>
    </row>
    <row r="65" spans="1:12">
      <c r="B65" s="16" t="s">
        <v>113</v>
      </c>
      <c r="C65" s="15">
        <v>1</v>
      </c>
      <c r="D65" s="15">
        <f>C65</f>
        <v>1</v>
      </c>
      <c r="E65" s="15">
        <v>0</v>
      </c>
      <c r="G65" s="15">
        <f>D65</f>
        <v>1</v>
      </c>
      <c r="H65" s="15">
        <f>D65+E65</f>
        <v>1</v>
      </c>
      <c r="L65" s="3">
        <f>D65</f>
        <v>1</v>
      </c>
    </row>
    <row r="66" spans="1:12">
      <c r="B66" s="17" t="s">
        <v>114</v>
      </c>
      <c r="C66" s="15">
        <v>1</v>
      </c>
      <c r="D66" s="15">
        <v>0</v>
      </c>
      <c r="E66" s="15">
        <f>C66</f>
        <v>1</v>
      </c>
      <c r="G66" s="15">
        <f>D66</f>
        <v>0</v>
      </c>
      <c r="H66" s="15">
        <f>D66+E66</f>
        <v>1</v>
      </c>
    </row>
    <row r="67" spans="1:12" ht="18.75">
      <c r="B67" s="19"/>
      <c r="E67" s="3"/>
    </row>
    <row r="68" spans="1:12">
      <c r="A68" s="3">
        <v>11</v>
      </c>
      <c r="B68" s="18" t="s">
        <v>124</v>
      </c>
    </row>
    <row r="69" spans="1:12">
      <c r="B69" s="14" t="s">
        <v>108</v>
      </c>
      <c r="C69" s="15">
        <v>1</v>
      </c>
      <c r="D69" s="15">
        <v>2</v>
      </c>
      <c r="E69" s="15">
        <v>0</v>
      </c>
      <c r="G69" s="15">
        <f>D69</f>
        <v>2</v>
      </c>
      <c r="H69" s="15">
        <f>D69+E69</f>
        <v>2</v>
      </c>
      <c r="J69" s="3">
        <f>D69</f>
        <v>2</v>
      </c>
    </row>
    <row r="70" spans="1:12">
      <c r="B70" s="14" t="s">
        <v>112</v>
      </c>
      <c r="C70" s="15">
        <v>1</v>
      </c>
      <c r="D70" s="15">
        <v>2</v>
      </c>
      <c r="E70" s="15">
        <v>0</v>
      </c>
      <c r="G70" s="15">
        <f>D70</f>
        <v>2</v>
      </c>
      <c r="H70" s="15">
        <f>D70+E70</f>
        <v>2</v>
      </c>
      <c r="K70" s="3">
        <f>D70</f>
        <v>2</v>
      </c>
    </row>
    <row r="71" spans="1:12">
      <c r="B71" s="16" t="s">
        <v>113</v>
      </c>
      <c r="C71" s="15">
        <v>6</v>
      </c>
      <c r="D71" s="15">
        <f>C71</f>
        <v>6</v>
      </c>
      <c r="E71" s="15">
        <v>0</v>
      </c>
      <c r="G71" s="15">
        <f>D71</f>
        <v>6</v>
      </c>
      <c r="H71" s="15">
        <f>D71+E71</f>
        <v>6</v>
      </c>
      <c r="L71" s="3">
        <f>D71</f>
        <v>6</v>
      </c>
    </row>
    <row r="72" spans="1:12">
      <c r="B72" s="17" t="s">
        <v>114</v>
      </c>
      <c r="C72" s="15">
        <v>0</v>
      </c>
      <c r="D72" s="15">
        <v>0</v>
      </c>
      <c r="E72" s="15">
        <f>C72</f>
        <v>0</v>
      </c>
      <c r="G72" s="15">
        <f>D72</f>
        <v>0</v>
      </c>
      <c r="H72" s="15">
        <f>D72+E72</f>
        <v>0</v>
      </c>
    </row>
    <row r="73" spans="1:12" ht="18.75">
      <c r="B73" s="19"/>
      <c r="E73" s="3"/>
    </row>
    <row r="74" spans="1:12">
      <c r="A74" s="3">
        <v>12</v>
      </c>
      <c r="B74" s="18" t="s">
        <v>125</v>
      </c>
    </row>
    <row r="75" spans="1:12">
      <c r="B75" s="14" t="s">
        <v>108</v>
      </c>
      <c r="C75" s="15">
        <v>1</v>
      </c>
      <c r="D75" s="15">
        <v>2</v>
      </c>
      <c r="E75" s="15">
        <v>0</v>
      </c>
      <c r="G75" s="15">
        <f>D75</f>
        <v>2</v>
      </c>
      <c r="H75" s="15">
        <f>D75+E75</f>
        <v>2</v>
      </c>
      <c r="J75" s="3">
        <f>D75</f>
        <v>2</v>
      </c>
    </row>
    <row r="76" spans="1:12">
      <c r="B76" s="14" t="s">
        <v>112</v>
      </c>
      <c r="C76" s="15">
        <v>1</v>
      </c>
      <c r="D76" s="15">
        <v>2</v>
      </c>
      <c r="E76" s="15">
        <v>0</v>
      </c>
      <c r="G76" s="15">
        <f>D76</f>
        <v>2</v>
      </c>
      <c r="H76" s="15">
        <f>D76+E76</f>
        <v>2</v>
      </c>
      <c r="K76" s="3">
        <f>D76</f>
        <v>2</v>
      </c>
    </row>
    <row r="77" spans="1:12">
      <c r="B77" s="16" t="s">
        <v>113</v>
      </c>
      <c r="C77" s="15">
        <v>14</v>
      </c>
      <c r="D77" s="15">
        <f>C77</f>
        <v>14</v>
      </c>
      <c r="E77" s="15">
        <v>0</v>
      </c>
      <c r="G77" s="15">
        <f>D77</f>
        <v>14</v>
      </c>
      <c r="H77" s="15">
        <f>D77+E77</f>
        <v>14</v>
      </c>
      <c r="L77" s="3">
        <f>D77</f>
        <v>14</v>
      </c>
    </row>
    <row r="78" spans="1:12">
      <c r="B78" s="17" t="s">
        <v>114</v>
      </c>
      <c r="C78" s="15">
        <v>0</v>
      </c>
      <c r="D78" s="15">
        <v>0</v>
      </c>
      <c r="E78" s="15">
        <f>C78</f>
        <v>0</v>
      </c>
      <c r="G78" s="15">
        <f>D78</f>
        <v>0</v>
      </c>
      <c r="H78" s="15">
        <f>D78+E78</f>
        <v>0</v>
      </c>
    </row>
    <row r="79" spans="1:12" ht="18.75">
      <c r="B79" s="19"/>
      <c r="E79" s="3"/>
    </row>
    <row r="80" spans="1:12">
      <c r="A80" s="3">
        <v>13</v>
      </c>
      <c r="B80" s="18" t="s">
        <v>126</v>
      </c>
    </row>
    <row r="81" spans="1:12">
      <c r="B81" s="14" t="s">
        <v>108</v>
      </c>
      <c r="C81" s="15">
        <v>1</v>
      </c>
      <c r="D81" s="15">
        <v>2</v>
      </c>
      <c r="E81" s="15">
        <v>0</v>
      </c>
      <c r="G81" s="15">
        <f>D81</f>
        <v>2</v>
      </c>
      <c r="H81" s="15">
        <f>D81+E81</f>
        <v>2</v>
      </c>
      <c r="J81" s="3">
        <f>D81</f>
        <v>2</v>
      </c>
    </row>
    <row r="82" spans="1:12">
      <c r="B82" s="14" t="s">
        <v>112</v>
      </c>
      <c r="C82" s="15">
        <v>1</v>
      </c>
      <c r="D82" s="15">
        <v>2</v>
      </c>
      <c r="E82" s="15">
        <v>0</v>
      </c>
      <c r="G82" s="15">
        <f>D82</f>
        <v>2</v>
      </c>
      <c r="H82" s="15">
        <f>D82+E82</f>
        <v>2</v>
      </c>
      <c r="K82" s="3">
        <f>D82</f>
        <v>2</v>
      </c>
    </row>
    <row r="83" spans="1:12">
      <c r="B83" s="16" t="s">
        <v>113</v>
      </c>
      <c r="C83" s="15">
        <v>3</v>
      </c>
      <c r="D83" s="15">
        <f>C83</f>
        <v>3</v>
      </c>
      <c r="E83" s="15">
        <v>0</v>
      </c>
      <c r="G83" s="15">
        <f>D83</f>
        <v>3</v>
      </c>
      <c r="H83" s="15">
        <f>D83+E83</f>
        <v>3</v>
      </c>
      <c r="L83" s="3">
        <f>D83</f>
        <v>3</v>
      </c>
    </row>
    <row r="84" spans="1:12">
      <c r="B84" s="17" t="s">
        <v>114</v>
      </c>
      <c r="C84" s="15">
        <v>0</v>
      </c>
      <c r="D84" s="15">
        <v>0</v>
      </c>
      <c r="E84" s="15">
        <f>C84</f>
        <v>0</v>
      </c>
      <c r="G84" s="15">
        <f>D84</f>
        <v>0</v>
      </c>
      <c r="H84" s="15">
        <f>D84+E84</f>
        <v>0</v>
      </c>
    </row>
    <row r="85" spans="1:12" ht="18.75">
      <c r="B85" s="19"/>
      <c r="E85" s="3"/>
    </row>
    <row r="86" spans="1:12">
      <c r="A86" s="3">
        <v>14</v>
      </c>
      <c r="B86" s="18" t="s">
        <v>127</v>
      </c>
    </row>
    <row r="87" spans="1:12">
      <c r="B87" s="14" t="s">
        <v>108</v>
      </c>
      <c r="C87" s="15">
        <v>1</v>
      </c>
      <c r="D87" s="15">
        <v>2</v>
      </c>
      <c r="E87" s="15">
        <v>0</v>
      </c>
      <c r="G87" s="15">
        <f>D87</f>
        <v>2</v>
      </c>
      <c r="H87" s="15">
        <f>D87+E87</f>
        <v>2</v>
      </c>
      <c r="J87" s="3">
        <f>D87</f>
        <v>2</v>
      </c>
    </row>
    <row r="88" spans="1:12">
      <c r="B88" s="14" t="s">
        <v>112</v>
      </c>
      <c r="C88" s="15">
        <v>1</v>
      </c>
      <c r="D88" s="15">
        <v>2</v>
      </c>
      <c r="E88" s="15">
        <v>0</v>
      </c>
      <c r="G88" s="15">
        <f>D88</f>
        <v>2</v>
      </c>
      <c r="H88" s="15">
        <f>D88+E88</f>
        <v>2</v>
      </c>
      <c r="K88" s="3">
        <f>D88</f>
        <v>2</v>
      </c>
    </row>
    <row r="89" spans="1:12">
      <c r="B89" s="16" t="s">
        <v>113</v>
      </c>
      <c r="C89" s="15">
        <v>0</v>
      </c>
      <c r="D89" s="15">
        <f>C89</f>
        <v>0</v>
      </c>
      <c r="E89" s="15">
        <v>0</v>
      </c>
      <c r="G89" s="15">
        <f>D89</f>
        <v>0</v>
      </c>
      <c r="H89" s="15">
        <f>D89+E89</f>
        <v>0</v>
      </c>
      <c r="L89" s="3">
        <f>D89</f>
        <v>0</v>
      </c>
    </row>
    <row r="90" spans="1:12">
      <c r="B90" s="17" t="s">
        <v>114</v>
      </c>
      <c r="C90" s="15">
        <v>0</v>
      </c>
      <c r="D90" s="15">
        <v>0</v>
      </c>
      <c r="E90" s="15">
        <f>C90</f>
        <v>0</v>
      </c>
      <c r="G90" s="15">
        <f>D90</f>
        <v>0</v>
      </c>
      <c r="H90" s="15">
        <f>D90+E90</f>
        <v>0</v>
      </c>
    </row>
    <row r="91" spans="1:12">
      <c r="B91" s="3"/>
      <c r="E91" s="3"/>
    </row>
    <row r="92" spans="1:12">
      <c r="A92" s="3">
        <v>15</v>
      </c>
      <c r="B92" s="18" t="s">
        <v>128</v>
      </c>
    </row>
    <row r="93" spans="1:12">
      <c r="B93" s="14" t="s">
        <v>108</v>
      </c>
      <c r="C93" s="15">
        <v>5</v>
      </c>
      <c r="D93" s="15">
        <v>5</v>
      </c>
      <c r="E93" s="15">
        <v>0</v>
      </c>
      <c r="G93" s="15">
        <f>D93</f>
        <v>5</v>
      </c>
      <c r="H93" s="15">
        <f>D93+E93</f>
        <v>5</v>
      </c>
      <c r="J93" s="3">
        <f>D93</f>
        <v>5</v>
      </c>
    </row>
    <row r="94" spans="1:12">
      <c r="B94" s="14" t="s">
        <v>112</v>
      </c>
      <c r="C94" s="15">
        <v>0</v>
      </c>
      <c r="D94" s="15">
        <v>2</v>
      </c>
      <c r="E94" s="15">
        <v>0</v>
      </c>
      <c r="G94" s="15">
        <f>D94</f>
        <v>2</v>
      </c>
      <c r="H94" s="15">
        <f>D94+E94</f>
        <v>2</v>
      </c>
      <c r="K94" s="3">
        <f>D94</f>
        <v>2</v>
      </c>
    </row>
    <row r="95" spans="1:12">
      <c r="B95" s="16" t="s">
        <v>113</v>
      </c>
      <c r="C95" s="15">
        <v>31</v>
      </c>
      <c r="D95" s="15">
        <f>C95</f>
        <v>31</v>
      </c>
      <c r="E95" s="15">
        <v>0</v>
      </c>
      <c r="G95" s="15">
        <f>D95</f>
        <v>31</v>
      </c>
      <c r="H95" s="15">
        <f>D95+E95</f>
        <v>31</v>
      </c>
      <c r="L95" s="3">
        <f>D95</f>
        <v>31</v>
      </c>
    </row>
    <row r="96" spans="1:12">
      <c r="B96" s="17" t="s">
        <v>114</v>
      </c>
      <c r="C96" s="15">
        <v>6</v>
      </c>
      <c r="D96" s="15">
        <v>0</v>
      </c>
      <c r="E96" s="15">
        <f>C96</f>
        <v>6</v>
      </c>
      <c r="G96" s="15">
        <f>D96</f>
        <v>0</v>
      </c>
      <c r="H96" s="15">
        <f>D96+E96</f>
        <v>6</v>
      </c>
    </row>
    <row r="97" spans="1:12" ht="18.75">
      <c r="B97" s="19"/>
      <c r="E97" s="3"/>
    </row>
    <row r="98" spans="1:12" ht="18.75">
      <c r="B98" s="19" t="s">
        <v>129</v>
      </c>
      <c r="C98" s="20"/>
      <c r="D98" s="20"/>
      <c r="E98" s="21"/>
      <c r="F98" s="21"/>
      <c r="G98" s="20"/>
      <c r="H98" s="20"/>
    </row>
    <row r="99" spans="1:12" s="1" customFormat="1" ht="18.75">
      <c r="B99" s="22" t="s">
        <v>130</v>
      </c>
      <c r="C99" s="23"/>
      <c r="D99" s="23">
        <f>SUM(D9:D97)</f>
        <v>182</v>
      </c>
      <c r="E99" s="23">
        <f>SUM(E9:E97)</f>
        <v>39</v>
      </c>
      <c r="F99" s="22"/>
      <c r="G99" s="23">
        <f>SUM(G9:G98)</f>
        <v>182</v>
      </c>
      <c r="H99" s="23">
        <f>SUM(H9:H98)</f>
        <v>221</v>
      </c>
      <c r="J99" s="23">
        <f>SUM(J9:J97)</f>
        <v>34</v>
      </c>
      <c r="K99" s="23">
        <f>SUM(K9:K97)</f>
        <v>30</v>
      </c>
      <c r="L99" s="23">
        <f>SUM(L9:L97)</f>
        <v>118</v>
      </c>
    </row>
    <row r="100" spans="1:12" s="1" customFormat="1" ht="18.75">
      <c r="B100" s="24"/>
      <c r="C100" s="23"/>
      <c r="D100" s="23"/>
      <c r="E100" s="22"/>
      <c r="F100" s="22"/>
      <c r="G100" s="23"/>
      <c r="H100" s="25"/>
      <c r="J100" s="2"/>
      <c r="K100" s="2"/>
      <c r="L100" s="2"/>
    </row>
    <row r="101" spans="1:12" s="1" customFormat="1" ht="18.75">
      <c r="A101" s="26"/>
      <c r="B101" s="22"/>
      <c r="C101" s="23"/>
      <c r="F101" s="22"/>
      <c r="G101" s="23"/>
      <c r="H101" s="23"/>
      <c r="J101" s="2"/>
      <c r="K101" s="2"/>
      <c r="L101" s="2"/>
    </row>
    <row r="104" spans="1:12">
      <c r="B104" s="21" t="s">
        <v>131</v>
      </c>
      <c r="C104"/>
    </row>
    <row r="105" spans="1:12">
      <c r="C105"/>
    </row>
    <row r="106" spans="1:12">
      <c r="B106" s="27" t="s">
        <v>108</v>
      </c>
      <c r="C106" t="s">
        <v>132</v>
      </c>
    </row>
    <row r="107" spans="1:12">
      <c r="B107" s="27" t="s">
        <v>112</v>
      </c>
      <c r="C107" t="s">
        <v>133</v>
      </c>
    </row>
    <row r="108" spans="1:12">
      <c r="B108" s="28" t="s">
        <v>113</v>
      </c>
      <c r="C108" t="s">
        <v>134</v>
      </c>
    </row>
    <row r="109" spans="1:12">
      <c r="B109" s="29" t="s">
        <v>114</v>
      </c>
      <c r="C109" t="s">
        <v>135</v>
      </c>
    </row>
    <row r="111" spans="1:12">
      <c r="D111" s="3">
        <f>D95+D89+D83+D77+D71+D65+D59+D53+D47+D41+D35+D29+D17+D11+15</f>
        <v>130</v>
      </c>
      <c r="E111" s="3">
        <f>E99</f>
        <v>39</v>
      </c>
    </row>
    <row r="112" spans="1:12">
      <c r="D112" s="30">
        <v>625</v>
      </c>
      <c r="E112" s="30">
        <v>2000</v>
      </c>
    </row>
    <row r="113" spans="4:11">
      <c r="D113" s="30">
        <f>D111*D112</f>
        <v>81250</v>
      </c>
      <c r="E113" s="30">
        <f>E111*E112</f>
        <v>78000</v>
      </c>
    </row>
    <row r="124" spans="4:11">
      <c r="K124" s="30"/>
    </row>
    <row r="125" spans="4:11">
      <c r="K125" s="31"/>
    </row>
  </sheetData>
  <mergeCells count="2">
    <mergeCell ref="D2:E2"/>
    <mergeCell ref="G2:H2"/>
  </mergeCells>
  <conditionalFormatting sqref="D9:E12 D55:E55 D49:E49">
    <cfRule type="cellIs" dxfId="26" priority="27" operator="notEqual">
      <formula>0</formula>
    </cfRule>
  </conditionalFormatting>
  <conditionalFormatting sqref="D15:E18">
    <cfRule type="cellIs" dxfId="25" priority="26" operator="notEqual">
      <formula>0</formula>
    </cfRule>
  </conditionalFormatting>
  <conditionalFormatting sqref="D21:E24">
    <cfRule type="cellIs" dxfId="24" priority="25" operator="notEqual">
      <formula>0</formula>
    </cfRule>
  </conditionalFormatting>
  <conditionalFormatting sqref="D27:E30">
    <cfRule type="cellIs" dxfId="23" priority="24" operator="notEqual">
      <formula>0</formula>
    </cfRule>
  </conditionalFormatting>
  <conditionalFormatting sqref="D33:E36">
    <cfRule type="cellIs" dxfId="22" priority="23" operator="notEqual">
      <formula>0</formula>
    </cfRule>
  </conditionalFormatting>
  <conditionalFormatting sqref="D39:E42">
    <cfRule type="cellIs" dxfId="21" priority="22" operator="notEqual">
      <formula>0</formula>
    </cfRule>
  </conditionalFormatting>
  <conditionalFormatting sqref="D45:E48">
    <cfRule type="cellIs" dxfId="20" priority="21" operator="notEqual">
      <formula>0</formula>
    </cfRule>
  </conditionalFormatting>
  <conditionalFormatting sqref="D51:E54">
    <cfRule type="cellIs" dxfId="19" priority="20" operator="notEqual">
      <formula>0</formula>
    </cfRule>
  </conditionalFormatting>
  <conditionalFormatting sqref="D61:E61">
    <cfRule type="cellIs" dxfId="18" priority="19" operator="notEqual">
      <formula>0</formula>
    </cfRule>
  </conditionalFormatting>
  <conditionalFormatting sqref="D57:E60">
    <cfRule type="cellIs" dxfId="17" priority="18" operator="notEqual">
      <formula>0</formula>
    </cfRule>
  </conditionalFormatting>
  <conditionalFormatting sqref="D67:E67">
    <cfRule type="cellIs" dxfId="16" priority="17" operator="notEqual">
      <formula>0</formula>
    </cfRule>
  </conditionalFormatting>
  <conditionalFormatting sqref="D63:E65 D66">
    <cfRule type="cellIs" dxfId="15" priority="16" operator="notEqual">
      <formula>0</formula>
    </cfRule>
  </conditionalFormatting>
  <conditionalFormatting sqref="E66">
    <cfRule type="cellIs" dxfId="14" priority="15" operator="notEqual">
      <formula>0</formula>
    </cfRule>
  </conditionalFormatting>
  <conditionalFormatting sqref="D73:E73">
    <cfRule type="cellIs" dxfId="13" priority="12" operator="notEqual">
      <formula>0</formula>
    </cfRule>
  </conditionalFormatting>
  <conditionalFormatting sqref="D69:E71 D72">
    <cfRule type="cellIs" dxfId="12" priority="14" operator="notEqual">
      <formula>0</formula>
    </cfRule>
  </conditionalFormatting>
  <conditionalFormatting sqref="E72">
    <cfRule type="cellIs" dxfId="11" priority="13" operator="notEqual">
      <formula>0</formula>
    </cfRule>
  </conditionalFormatting>
  <conditionalFormatting sqref="D75:E77 D78">
    <cfRule type="cellIs" dxfId="10" priority="11" operator="notEqual">
      <formula>0</formula>
    </cfRule>
  </conditionalFormatting>
  <conditionalFormatting sqref="E78">
    <cfRule type="cellIs" dxfId="9" priority="10" operator="notEqual">
      <formula>0</formula>
    </cfRule>
  </conditionalFormatting>
  <conditionalFormatting sqref="D79:E79">
    <cfRule type="cellIs" dxfId="8" priority="9" operator="notEqual">
      <formula>0</formula>
    </cfRule>
  </conditionalFormatting>
  <conditionalFormatting sqref="D81:E83 D84">
    <cfRule type="cellIs" dxfId="7" priority="8" operator="notEqual">
      <formula>0</formula>
    </cfRule>
  </conditionalFormatting>
  <conditionalFormatting sqref="E84">
    <cfRule type="cellIs" dxfId="6" priority="7" operator="notEqual">
      <formula>0</formula>
    </cfRule>
  </conditionalFormatting>
  <conditionalFormatting sqref="D85:E85">
    <cfRule type="cellIs" dxfId="5" priority="6" operator="notEqual">
      <formula>0</formula>
    </cfRule>
  </conditionalFormatting>
  <conditionalFormatting sqref="D87:E89 D90:D91">
    <cfRule type="cellIs" dxfId="4" priority="5" operator="notEqual">
      <formula>0</formula>
    </cfRule>
  </conditionalFormatting>
  <conditionalFormatting sqref="E90:E91">
    <cfRule type="cellIs" dxfId="3" priority="4" operator="notEqual">
      <formula>0</formula>
    </cfRule>
  </conditionalFormatting>
  <conditionalFormatting sqref="D97:E97">
    <cfRule type="cellIs" dxfId="2" priority="3" operator="notEqual">
      <formula>0</formula>
    </cfRule>
  </conditionalFormatting>
  <conditionalFormatting sqref="D93:E95 D96:D97">
    <cfRule type="cellIs" dxfId="1" priority="2" operator="notEqual">
      <formula>0</formula>
    </cfRule>
  </conditionalFormatting>
  <conditionalFormatting sqref="E96:E97">
    <cfRule type="cellIs" dxfId="0" priority="1" operator="notEqual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TargetFolder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187C65090B284DBECF95AB5FB20840" ma:contentTypeVersion="10" ma:contentTypeDescription="Een nieuw document maken." ma:contentTypeScope="" ma:versionID="99d30d84429745a32367bace3064dbc7">
  <xsd:schema xmlns:xsd="http://www.w3.org/2001/XMLSchema" xmlns:xs="http://www.w3.org/2001/XMLSchema" xmlns:p="http://schemas.microsoft.com/office/2006/metadata/properties" xmlns:ns1="http://schemas.microsoft.com/sharepoint/v3" xmlns:ns2="cb7b2a3b-8311-4fb5-90a9-3f6a8c7d406f" xmlns:ns3="d956a219-14cf-4993-bce7-18ef6b4944a2" targetNamespace="http://schemas.microsoft.com/office/2006/metadata/properties" ma:root="true" ma:fieldsID="4788d59c31b84e85563dcf40593b54a0" ns1:_="" ns2:_="" ns3:_="">
    <xsd:import namespace="http://schemas.microsoft.com/sharepoint/v3"/>
    <xsd:import namespace="cb7b2a3b-8311-4fb5-90a9-3f6a8c7d406f"/>
    <xsd:import namespace="d956a219-14cf-4993-bce7-18ef6b4944a2"/>
    <xsd:element name="properties">
      <xsd:complexType>
        <xsd:sequence>
          <xsd:element name="documentManagement">
            <xsd:complexType>
              <xsd:all>
                <xsd:element ref="ns1:RoutingTargetFolder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LengthInSecond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TargetFolder" ma:index="8" nillable="true" ma:displayName="Doelmap" ma:description="" ma:internalName="RoutingTargetFolder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7b2a3b-8311-4fb5-90a9-3f6a8c7d406f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56a219-14cf-4993-bce7-18ef6b4944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DC1238-50F3-4D84-8F6E-75ECB049309F}"/>
</file>

<file path=customXml/itemProps2.xml><?xml version="1.0" encoding="utf-8"?>
<ds:datastoreItem xmlns:ds="http://schemas.openxmlformats.org/officeDocument/2006/customXml" ds:itemID="{A461C8FD-B3BC-4CD9-85F9-76768BD2F0F8}"/>
</file>

<file path=customXml/itemProps3.xml><?xml version="1.0" encoding="utf-8"?>
<ds:datastoreItem xmlns:ds="http://schemas.openxmlformats.org/officeDocument/2006/customXml" ds:itemID="{8B4E6293-DE4E-4145-9DAA-6A547AE8AE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Herold Kroon</cp:lastModifiedBy>
  <cp:revision/>
  <dcterms:created xsi:type="dcterms:W3CDTF">2017-01-12T14:00:38Z</dcterms:created>
  <dcterms:modified xsi:type="dcterms:W3CDTF">2022-07-21T06:21:00Z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0x010100B1187C65090B284DBECF95AB5FB20840</vt:lpwstr>
  </property>
</Properties>
</file>