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Bergman Inkoop\OneDrive - Bergman Inkoop\Documenten\Bergman Inkoop\Meerlanden Grondstoffenhal 2021\Aanbestedingsdocumenten\"/>
    </mc:Choice>
  </mc:AlternateContent>
  <bookViews>
    <workbookView xWindow="0" yWindow="0" windowWidth="23040" windowHeight="8808"/>
  </bookViews>
  <sheets>
    <sheet name="Blad1" sheetId="1" r:id="rId1"/>
  </sheets>
  <definedNames>
    <definedName name="_xlnm.Print_Area" localSheetId="0">Blad1!$A$1:$H$191</definedName>
    <definedName name="_xlnm.Print_Titles" localSheetId="0">Blad1!$1:$14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20" i="1" l="1"/>
  <c r="G119" i="1"/>
  <c r="G118" i="1"/>
  <c r="G116" i="1"/>
  <c r="G114" i="1"/>
  <c r="G112" i="1"/>
  <c r="G111" i="1"/>
  <c r="G109" i="1"/>
  <c r="G107" i="1"/>
  <c r="G106" i="1"/>
  <c r="G104" i="1"/>
  <c r="G96" i="1"/>
  <c r="G72" i="1"/>
  <c r="G71" i="1"/>
  <c r="G49" i="1"/>
  <c r="G48" i="1"/>
  <c r="G94" i="1"/>
  <c r="G93" i="1"/>
  <c r="G92" i="1"/>
  <c r="G91" i="1"/>
  <c r="G46" i="1"/>
  <c r="G45" i="1"/>
  <c r="G89" i="1"/>
  <c r="G88" i="1"/>
  <c r="G87" i="1"/>
  <c r="G86" i="1"/>
  <c r="G69" i="1"/>
  <c r="G68" i="1"/>
  <c r="G67" i="1"/>
  <c r="G66" i="1"/>
  <c r="G65" i="1"/>
  <c r="G42" i="1"/>
  <c r="G41" i="1"/>
  <c r="G40" i="1"/>
  <c r="G39" i="1"/>
  <c r="G38" i="1"/>
  <c r="G84" i="1"/>
  <c r="G83" i="1"/>
  <c r="G82" i="1"/>
  <c r="G81" i="1"/>
  <c r="G80" i="1"/>
  <c r="G79" i="1"/>
  <c r="G78" i="1"/>
  <c r="G63" i="1"/>
  <c r="G62" i="1"/>
  <c r="G61" i="1"/>
  <c r="G60" i="1"/>
  <c r="G59" i="1"/>
  <c r="G34" i="1"/>
  <c r="G102" i="1"/>
  <c r="G101" i="1"/>
  <c r="G100" i="1"/>
  <c r="G99" i="1"/>
  <c r="G98" i="1"/>
  <c r="G76" i="1"/>
  <c r="G75" i="1"/>
  <c r="G74" i="1"/>
  <c r="G53" i="1"/>
  <c r="G52" i="1"/>
  <c r="G57" i="1"/>
  <c r="G56" i="1"/>
  <c r="G55" i="1"/>
  <c r="G51" i="1"/>
  <c r="G44" i="1"/>
  <c r="G37" i="1"/>
  <c r="G35" i="1"/>
  <c r="G32" i="1"/>
  <c r="G30" i="1"/>
  <c r="G29" i="1"/>
  <c r="G27" i="1"/>
  <c r="G26" i="1"/>
  <c r="G25" i="1"/>
  <c r="G24" i="1"/>
  <c r="G23" i="1"/>
  <c r="G22" i="1"/>
  <c r="G21" i="1"/>
  <c r="G20" i="1"/>
  <c r="G17" i="1"/>
  <c r="G18" i="1"/>
  <c r="G16" i="1"/>
  <c r="G123" i="1" l="1"/>
  <c r="G124" i="1" s="1"/>
  <c r="G125" i="1" s="1"/>
  <c r="G129" i="1" l="1"/>
  <c r="G130" i="1" l="1"/>
  <c r="G131" i="1" s="1"/>
  <c r="G134" i="1" l="1"/>
  <c r="G136" i="1" s="1"/>
  <c r="G141" i="1" s="1"/>
</calcChain>
</file>

<file path=xl/sharedStrings.xml><?xml version="1.0" encoding="utf-8"?>
<sst xmlns="http://schemas.openxmlformats.org/spreadsheetml/2006/main" count="229" uniqueCount="148">
  <si>
    <t>Vestigingsplaats:</t>
  </si>
  <si>
    <t>Contactpersoon:</t>
  </si>
  <si>
    <t>Inschrijver:</t>
  </si>
  <si>
    <t>Tel.nr. contactpersoon:</t>
  </si>
  <si>
    <t>E-mail contactpersoon:</t>
  </si>
  <si>
    <t>[invullen]</t>
  </si>
  <si>
    <t>Inschrijvingsstaat</t>
  </si>
  <si>
    <t>Hfst.</t>
  </si>
  <si>
    <t>Staartkosten</t>
  </si>
  <si>
    <t>Subtotaal Staartkosten</t>
  </si>
  <si>
    <t>Titel/Omschrijving</t>
  </si>
  <si>
    <t>AFRONDING/KORTING</t>
  </si>
  <si>
    <t>OVERIGE POSTEN (hieronder invoegen)</t>
  </si>
  <si>
    <t>Nieuwbouw grondstoffenhal</t>
  </si>
  <si>
    <t>BODEMVOORZIENINGEN</t>
  </si>
  <si>
    <t>VLOEREN OP GRONDSLAG</t>
  </si>
  <si>
    <t>FUNDERINGSCONSTRUCTIES</t>
  </si>
  <si>
    <t>PAALFUNDERINGEN</t>
  </si>
  <si>
    <t>BUITENWANDEN</t>
  </si>
  <si>
    <t>BINNENWANDEN</t>
  </si>
  <si>
    <t>DAKEN</t>
  </si>
  <si>
    <t>HOOFDDRAAGCONSTRUCTIES</t>
  </si>
  <si>
    <t>DAKOPENINGEN</t>
  </si>
  <si>
    <t>DAKAFWERKINGEN</t>
  </si>
  <si>
    <t>GEVELOPENINGEN</t>
  </si>
  <si>
    <t>GEVELAFWERKINGEN</t>
  </si>
  <si>
    <t>BINNENWANDOPENINGEN</t>
  </si>
  <si>
    <t>BINNENWANDAFWERKINGEN</t>
  </si>
  <si>
    <t>VLOERAFWERKINGEN</t>
  </si>
  <si>
    <t>TRAPPEN</t>
  </si>
  <si>
    <t>BALUSTRADES</t>
  </si>
  <si>
    <t>PLAFONDAFWERKINGEN</t>
  </si>
  <si>
    <t>W-INSTALLATIES</t>
  </si>
  <si>
    <t>CENTRALE ELEKTROTECHNISCHE OPWEKKING EN DISTRIBUTIE</t>
  </si>
  <si>
    <t>VOORZIENINGEN</t>
  </si>
  <si>
    <t>VASTE VERKEERSVOORZIENINGEN</t>
  </si>
  <si>
    <t>VASTE GEBRUIKERSVOORZIENINGEN</t>
  </si>
  <si>
    <t>VASTE SANITAIRVOORZIENINGEN</t>
  </si>
  <si>
    <t>TERREIN</t>
  </si>
  <si>
    <t>Maatvoering hal</t>
  </si>
  <si>
    <t>Grondwerk</t>
  </si>
  <si>
    <t>Aansluitkosten elektra/water/riolering</t>
  </si>
  <si>
    <t>pst</t>
  </si>
  <si>
    <t>Werkvloer, d=50mm</t>
  </si>
  <si>
    <t>Asfalt op granulaat op zand</t>
  </si>
  <si>
    <t>Asfalt op betonnen stootplaten</t>
  </si>
  <si>
    <t>Betonnen open molgoot</t>
  </si>
  <si>
    <t>Toeslag sparing t.b.v. afvoerput</t>
  </si>
  <si>
    <t>st</t>
  </si>
  <si>
    <t>Grondverdringende HEK-combipalen Ø460/560</t>
  </si>
  <si>
    <t>m1</t>
  </si>
  <si>
    <t>randbalk</t>
  </si>
  <si>
    <t>detail C011</t>
  </si>
  <si>
    <t>m2</t>
  </si>
  <si>
    <t>Binnenwand kzst, d=150mm, sausklaar</t>
  </si>
  <si>
    <t>VLOEREN</t>
  </si>
  <si>
    <t>Stalen dakplaat, 106R</t>
  </si>
  <si>
    <t>Diversen hulpstaal, dakrand e.d.</t>
  </si>
  <si>
    <t>ton</t>
  </si>
  <si>
    <t>kg</t>
  </si>
  <si>
    <t>Dakranden plat dak, aluminium afdekkap, b=740mm</t>
  </si>
  <si>
    <t>Dakranden plat dak, aluminium afdekkap, b=310mm</t>
  </si>
  <si>
    <t>Dakbetredingsschuifluik + ladder</t>
  </si>
  <si>
    <t>Dakbedekking witte EPDM incl. steenwol harde persing-isolatie, dikte 40mm</t>
  </si>
  <si>
    <t>Dakbedekking witte EPDM incl. steenwol harde persing-isolatie, dikte 240mm</t>
  </si>
  <si>
    <t>Afwerking, betontegels, incl. tegeldragers</t>
  </si>
  <si>
    <t>Valbeveiliging RVS staalkabelsysteem plat dak, incl. harnas</t>
  </si>
  <si>
    <t>Noodoverstort</t>
  </si>
  <si>
    <t>Betonnen prefab kantplank</t>
  </si>
  <si>
    <t>Entreedeuren kopgevels, staal, gepoedercoat</t>
  </si>
  <si>
    <t>Buitendeur langsgevel</t>
  </si>
  <si>
    <t>Buitenkozijnen hout, kantoor</t>
  </si>
  <si>
    <t>Accoya kader linker- en rechtergevel</t>
  </si>
  <si>
    <t>Stalen gevelplaten, SAB-Pyramid19/470 of 19/520 op geïsoleerde binnendoos</t>
  </si>
  <si>
    <t>Gevelpanelen, Rockpanel Colours</t>
  </si>
  <si>
    <t>Groene gevel op spandraden + netten</t>
  </si>
  <si>
    <t>Houten pergola</t>
  </si>
  <si>
    <t>Aluminium zetprofiel, ontw. ca. 600mm</t>
  </si>
  <si>
    <t>detail V03</t>
  </si>
  <si>
    <t>MS binnenwand, GF 100/2.50.2A, behangklaar</t>
  </si>
  <si>
    <t>Geïsoleerde voorzetwanden hal-kantoor</t>
  </si>
  <si>
    <t>Megablocks 160x80x80cm</t>
  </si>
  <si>
    <t>Megablocks 160x80x40cm</t>
  </si>
  <si>
    <t>Staalplaat d=10mm</t>
  </si>
  <si>
    <t>Deur-kozijn combinatie, enkele deur, 60min brw</t>
  </si>
  <si>
    <t>Reinigbare muurverf</t>
  </si>
  <si>
    <t>Vangrail</t>
  </si>
  <si>
    <t>Diverse kleine aftimmeringen</t>
  </si>
  <si>
    <t>Bordesvloer 2e verdieping</t>
  </si>
  <si>
    <t>Stalen roostervloer galerij 3e verdieping</t>
  </si>
  <si>
    <t>Cementdekvloer, zwevend, Cw12, dik 60+140mm</t>
  </si>
  <si>
    <t>Cementdekvloer, Cw12, dik 50mm</t>
  </si>
  <si>
    <t>Stalentrap met bordes, incl. leuningen</t>
  </si>
  <si>
    <t>Stalentrap incl. leuningen</t>
  </si>
  <si>
    <t>Balustrade, spijlen hekwerk</t>
  </si>
  <si>
    <t>Balustrade staal met tussen regel</t>
  </si>
  <si>
    <t>bordes</t>
  </si>
  <si>
    <t>trappenhuis</t>
  </si>
  <si>
    <t>W- installaties</t>
  </si>
  <si>
    <t>E-installaties</t>
  </si>
  <si>
    <t>PV panelen</t>
  </si>
  <si>
    <t>Bouwkundige voorzieningen voor installaties</t>
  </si>
  <si>
    <t>Bord met plattegrond indeling hal</t>
  </si>
  <si>
    <t>Borden met nummer en afvalstroom bij de stortvakken</t>
  </si>
  <si>
    <t>Lockers 300x500x1.800 (bxdxh)</t>
  </si>
  <si>
    <t>Sanitair</t>
  </si>
  <si>
    <t>post</t>
  </si>
  <si>
    <t>Aanrijbeveiliging</t>
  </si>
  <si>
    <t>aantal</t>
  </si>
  <si>
    <t>eenheid</t>
  </si>
  <si>
    <t>Betonvloer, d=500mm, gevlinderd en opgeruwd</t>
  </si>
  <si>
    <t>Betonvloer, d=200mm, gevlinderd en opgeruwd</t>
  </si>
  <si>
    <t>Prefab beton stootplaten</t>
  </si>
  <si>
    <t>Funderingsbalk</t>
  </si>
  <si>
    <t>Betonwand met verjonging</t>
  </si>
  <si>
    <t>Verdiepingvloer, breedplaat</t>
  </si>
  <si>
    <t>Staalconstructie</t>
  </si>
  <si>
    <t>Ihwg betonkolom 340x800mm, L=2m</t>
  </si>
  <si>
    <t>Lichtstraat, brandklasse B</t>
  </si>
  <si>
    <t>Dakkap, 2,4x1,8m, in standaard kleur</t>
  </si>
  <si>
    <t>Sectionale roldeuren, elektrisch</t>
  </si>
  <si>
    <t>Gevelroosters</t>
  </si>
  <si>
    <t>Houten gevelbekleding, Accoya latten en lamellen op geïsoleerde binnendoos</t>
  </si>
  <si>
    <t>Deur-kozijn combinatie, enkele deur</t>
  </si>
  <si>
    <t>Deurdranger</t>
  </si>
  <si>
    <t>Deur-kozijn combinatie, dubbele deur</t>
  </si>
  <si>
    <t>Deur-kozijn combinatie, brede dubbele deur</t>
  </si>
  <si>
    <t>Wandtegelwerk, incl. kitwerk</t>
  </si>
  <si>
    <t>Gietvloer o.b.v. biopolymeren</t>
  </si>
  <si>
    <t>Drooglooptapijt met strips</t>
  </si>
  <si>
    <t>Systeemplafond</t>
  </si>
  <si>
    <t>Grindkoffer 500mm breed</t>
  </si>
  <si>
    <t>ALGEMENE BEDRIJFSKOSTEN (AK)</t>
  </si>
  <si>
    <t>WINST &amp; RISICO (W&amp;R)</t>
  </si>
  <si>
    <t>Nadere detaillering</t>
  </si>
  <si>
    <t>Subtotaal directe bouwkosten</t>
  </si>
  <si>
    <t>Totaal directe bouwkosten</t>
  </si>
  <si>
    <t>Bouwkostenraming (exclusief omzetbelasting)</t>
  </si>
  <si>
    <t>ALGEMENE BOUWPLAATSKOSTEN (ABK)</t>
  </si>
  <si>
    <t>Totale kosten
(EUR)</t>
  </si>
  <si>
    <t>eenheidsprijs
(EUR)</t>
  </si>
  <si>
    <t>Engineeringskosten</t>
  </si>
  <si>
    <t>Kostenraming (exclusief omzetbelasting)</t>
  </si>
  <si>
    <t>WERKZAAMHEDEN TIJDENS BOUWTEAMFASE INSCHRIJVER CONFORM ‘KRUISJESLIJST’</t>
  </si>
  <si>
    <t>Kantoor uitgebreid met 1e en 2e verdieping</t>
  </si>
  <si>
    <t>Zonnestroominstallatie complete dak</t>
  </si>
  <si>
    <t>Rangeerterrein</t>
  </si>
  <si>
    <t>Bouwkostenraming opties (exclusief omzetbelasting)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</si>
</sst>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7" formatCode="&quot;€&quot;\ #,##0.00;&quot;€&quot;\ \-#,##0.00"/>
    <numFmt numFmtId="44" formatCode="_ &quot;€&quot;\ * #,##0.00_ ;_ &quot;€&quot;\ * \-#,##0.00_ ;_ &quot;€&quot;\ * &quot;-&quot;??_ ;_ @_ "/>
    <numFmt numFmtId="164" formatCode="0.0%"/>
    <numFmt numFmtId="165" formatCode="&quot;€&quot;\ #,##0.00"/>
  </numFmts>
  <fonts count="10" x14ac:knownFonts="1">
    <font>
      <sz val="10"/>
      <name val="Arial"/>
    </font>
    <font>
      <sz val="8"/>
      <name val="Arial"/>
      <family val="2"/>
    </font>
    <font>
      <sz val="10"/>
      <name val="Segoe UI"/>
      <family val="2"/>
    </font>
    <font>
      <b/>
      <sz val="9"/>
      <name val="Segoe UI"/>
      <family val="2"/>
    </font>
    <font>
      <sz val="9"/>
      <name val="Segoe UI"/>
      <family val="2"/>
    </font>
    <font>
      <sz val="8"/>
      <name val="Segoe UI"/>
      <family val="2"/>
    </font>
    <font>
      <b/>
      <sz val="8"/>
      <color theme="4"/>
      <name val="Segoe UI"/>
      <family val="2"/>
    </font>
    <font>
      <b/>
      <sz val="14"/>
      <color theme="4"/>
      <name val="Segoe UI"/>
      <family val="2"/>
    </font>
    <font>
      <u/>
      <sz val="8"/>
      <name val="Segoe UI"/>
      <family val="2"/>
    </font>
    <font>
      <u val="singleAccounting"/>
      <sz val="8"/>
      <name val="Segoe UI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9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2" fillId="2" borderId="0" xfId="0" applyFont="1" applyFill="1"/>
    <xf numFmtId="0" fontId="3" fillId="2" borderId="0" xfId="0" applyFont="1" applyFill="1"/>
    <xf numFmtId="0" fontId="5" fillId="2" borderId="1" xfId="0" applyFont="1" applyFill="1" applyBorder="1" applyAlignment="1">
      <alignment horizontal="left" vertical="top"/>
    </xf>
    <xf numFmtId="0" fontId="6" fillId="2" borderId="1" xfId="0" applyFont="1" applyFill="1" applyBorder="1" applyAlignment="1">
      <alignment horizontal="justify" vertical="top" wrapText="1"/>
    </xf>
    <xf numFmtId="0" fontId="3" fillId="0" borderId="0" xfId="0" applyFont="1" applyFill="1" applyBorder="1"/>
    <xf numFmtId="0" fontId="5" fillId="2" borderId="1" xfId="0" quotePrefix="1" applyFont="1" applyFill="1" applyBorder="1" applyAlignment="1">
      <alignment horizontal="left" vertical="top"/>
    </xf>
    <xf numFmtId="0" fontId="8" fillId="2" borderId="1" xfId="0" applyFont="1" applyFill="1" applyBorder="1" applyAlignment="1">
      <alignment horizontal="left" vertical="top"/>
    </xf>
    <xf numFmtId="0" fontId="5" fillId="2" borderId="2" xfId="0" applyFont="1" applyFill="1" applyBorder="1" applyAlignment="1">
      <alignment horizontal="left" vertical="top"/>
    </xf>
    <xf numFmtId="0" fontId="8" fillId="2" borderId="3" xfId="0" applyFont="1" applyFill="1" applyBorder="1" applyAlignment="1">
      <alignment horizontal="left" vertical="top"/>
    </xf>
    <xf numFmtId="44" fontId="2" fillId="2" borderId="0" xfId="0" applyNumberFormat="1" applyFont="1" applyFill="1"/>
    <xf numFmtId="44" fontId="4" fillId="2" borderId="0" xfId="0" applyNumberFormat="1" applyFont="1" applyFill="1"/>
    <xf numFmtId="44" fontId="6" fillId="2" borderId="1" xfId="0" applyNumberFormat="1" applyFont="1" applyFill="1" applyBorder="1" applyAlignment="1">
      <alignment horizontal="justify" vertical="top" wrapText="1"/>
    </xf>
    <xf numFmtId="44" fontId="5" fillId="2" borderId="1" xfId="0" applyNumberFormat="1" applyFont="1" applyFill="1" applyBorder="1" applyAlignment="1">
      <alignment horizontal="left" vertical="top"/>
    </xf>
    <xf numFmtId="44" fontId="8" fillId="2" borderId="1" xfId="0" applyNumberFormat="1" applyFont="1" applyFill="1" applyBorder="1" applyAlignment="1">
      <alignment horizontal="left" vertical="top"/>
    </xf>
    <xf numFmtId="0" fontId="9" fillId="2" borderId="1" xfId="0" applyFont="1" applyFill="1" applyBorder="1" applyAlignment="1">
      <alignment horizontal="left" vertical="top"/>
    </xf>
    <xf numFmtId="44" fontId="9" fillId="2" borderId="1" xfId="0" applyNumberFormat="1" applyFont="1" applyFill="1" applyBorder="1" applyAlignment="1">
      <alignment horizontal="left" vertical="top"/>
    </xf>
    <xf numFmtId="0" fontId="7" fillId="0" borderId="0" xfId="0" applyFont="1" applyBorder="1"/>
    <xf numFmtId="0" fontId="5" fillId="2" borderId="1" xfId="0" applyFont="1" applyFill="1" applyBorder="1" applyAlignment="1">
      <alignment horizontal="left" vertical="top" wrapText="1"/>
    </xf>
    <xf numFmtId="0" fontId="6" fillId="2" borderId="3" xfId="0" applyFont="1" applyFill="1" applyBorder="1" applyAlignment="1">
      <alignment horizontal="left" vertical="top" wrapText="1"/>
    </xf>
    <xf numFmtId="0" fontId="5" fillId="2" borderId="1" xfId="0" applyFont="1" applyFill="1" applyBorder="1" applyAlignment="1">
      <alignment horizontal="left" vertical="top" indent="1"/>
    </xf>
    <xf numFmtId="3" fontId="5" fillId="2" borderId="1" xfId="0" applyNumberFormat="1" applyFont="1" applyFill="1" applyBorder="1" applyAlignment="1">
      <alignment horizontal="right" vertical="top"/>
    </xf>
    <xf numFmtId="3" fontId="5" fillId="2" borderId="1" xfId="0" quotePrefix="1" applyNumberFormat="1" applyFont="1" applyFill="1" applyBorder="1" applyAlignment="1">
      <alignment horizontal="right" vertical="top"/>
    </xf>
    <xf numFmtId="3" fontId="5" fillId="2" borderId="1" xfId="0" applyNumberFormat="1" applyFont="1" applyFill="1" applyBorder="1" applyAlignment="1">
      <alignment horizontal="right" vertical="top" wrapText="1"/>
    </xf>
    <xf numFmtId="3" fontId="8" fillId="2" borderId="1" xfId="0" applyNumberFormat="1" applyFont="1" applyFill="1" applyBorder="1" applyAlignment="1">
      <alignment horizontal="right" vertical="top"/>
    </xf>
    <xf numFmtId="3" fontId="8" fillId="2" borderId="3" xfId="0" applyNumberFormat="1" applyFont="1" applyFill="1" applyBorder="1" applyAlignment="1">
      <alignment horizontal="right" vertical="top"/>
    </xf>
    <xf numFmtId="0" fontId="5" fillId="2" borderId="1" xfId="0" quotePrefix="1" applyFont="1" applyFill="1" applyBorder="1" applyAlignment="1">
      <alignment horizontal="left" vertical="top" indent="1"/>
    </xf>
    <xf numFmtId="3" fontId="5" fillId="0" borderId="1" xfId="0" applyNumberFormat="1" applyFont="1" applyFill="1" applyBorder="1" applyAlignment="1">
      <alignment horizontal="right" vertical="top"/>
    </xf>
    <xf numFmtId="164" fontId="5" fillId="2" borderId="1" xfId="0" applyNumberFormat="1" applyFont="1" applyFill="1" applyBorder="1" applyAlignment="1">
      <alignment horizontal="right" vertical="top" wrapText="1"/>
    </xf>
    <xf numFmtId="44" fontId="4" fillId="3" borderId="0" xfId="0" applyNumberFormat="1" applyFont="1" applyFill="1"/>
    <xf numFmtId="7" fontId="5" fillId="3" borderId="1" xfId="0" applyNumberFormat="1" applyFont="1" applyFill="1" applyBorder="1" applyAlignment="1">
      <alignment horizontal="left" vertical="top"/>
    </xf>
    <xf numFmtId="0" fontId="2" fillId="2" borderId="1" xfId="0" applyFont="1" applyFill="1" applyBorder="1"/>
    <xf numFmtId="44" fontId="2" fillId="2" borderId="1" xfId="0" applyNumberFormat="1" applyFont="1" applyFill="1" applyBorder="1"/>
    <xf numFmtId="44" fontId="5" fillId="3" borderId="1" xfId="0" applyNumberFormat="1" applyFont="1" applyFill="1" applyBorder="1" applyAlignment="1">
      <alignment horizontal="left" vertical="top"/>
    </xf>
    <xf numFmtId="165" fontId="5" fillId="2" borderId="1" xfId="0" applyNumberFormat="1" applyFont="1" applyFill="1" applyBorder="1" applyAlignment="1">
      <alignment horizontal="right" vertical="top"/>
    </xf>
    <xf numFmtId="44" fontId="5" fillId="3" borderId="1" xfId="0" applyNumberFormat="1" applyFont="1" applyFill="1" applyBorder="1" applyAlignment="1">
      <alignment horizontal="right" vertical="top"/>
    </xf>
    <xf numFmtId="44" fontId="5" fillId="3" borderId="1" xfId="0" quotePrefix="1" applyNumberFormat="1" applyFont="1" applyFill="1" applyBorder="1" applyAlignment="1">
      <alignment horizontal="right" vertical="top"/>
    </xf>
    <xf numFmtId="44" fontId="5" fillId="3" borderId="1" xfId="0" applyNumberFormat="1" applyFont="1" applyFill="1" applyBorder="1" applyAlignment="1">
      <alignment horizontal="right" vertical="top" indent="1"/>
    </xf>
    <xf numFmtId="0" fontId="5" fillId="2" borderId="1" xfId="0" applyFont="1" applyFill="1" applyBorder="1"/>
    <xf numFmtId="44" fontId="2" fillId="3" borderId="1" xfId="0" applyNumberFormat="1" applyFont="1" applyFill="1" applyBorder="1"/>
    <xf numFmtId="0" fontId="6" fillId="2" borderId="2" xfId="0" applyFont="1" applyFill="1" applyBorder="1" applyAlignment="1">
      <alignment horizontal="left" vertical="top" wrapText="1"/>
    </xf>
    <xf numFmtId="0" fontId="6" fillId="2" borderId="3" xfId="0" applyFont="1" applyFill="1" applyBorder="1" applyAlignment="1">
      <alignment horizontal="left" vertical="top" wrapText="1"/>
    </xf>
    <xf numFmtId="0" fontId="6" fillId="2" borderId="1" xfId="0" applyFont="1" applyFill="1" applyBorder="1" applyAlignment="1">
      <alignment horizontal="left" vertical="top" wrapText="1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55929</xdr:colOff>
      <xdr:row>0</xdr:row>
      <xdr:rowOff>181755</xdr:rowOff>
    </xdr:from>
    <xdr:to>
      <xdr:col>6</xdr:col>
      <xdr:colOff>913198</xdr:colOff>
      <xdr:row>3</xdr:row>
      <xdr:rowOff>159762</xdr:rowOff>
    </xdr:to>
    <xdr:pic>
      <xdr:nvPicPr>
        <xdr:cNvPr id="4" name="Afbeelding 3" descr="Meerlanden Afvalkalender">
          <a:extLst>
            <a:ext uri="{FF2B5EF4-FFF2-40B4-BE49-F238E27FC236}">
              <a16:creationId xmlns:a16="http://schemas.microsoft.com/office/drawing/2014/main" xmlns="" id="{86BDDAA5-FB13-8068-EAD0-0BD255664B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1179" y="181755"/>
          <a:ext cx="2254269" cy="6638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thema">
  <a:themeElements>
    <a:clrScheme name="Witteveen+Bos">
      <a:dk1>
        <a:srgbClr val="000000"/>
      </a:dk1>
      <a:lt1>
        <a:srgbClr val="FFFFFF"/>
      </a:lt1>
      <a:dk2>
        <a:srgbClr val="F3F7FC"/>
      </a:dk2>
      <a:lt2>
        <a:srgbClr val="FFFFFF"/>
      </a:lt2>
      <a:accent1>
        <a:srgbClr val="005D76"/>
      </a:accent1>
      <a:accent2>
        <a:srgbClr val="81D0F7"/>
      </a:accent2>
      <a:accent3>
        <a:srgbClr val="0097D9"/>
      </a:accent3>
      <a:accent4>
        <a:srgbClr val="15292F"/>
      </a:accent4>
      <a:accent5>
        <a:srgbClr val="BDE5FB"/>
      </a:accent5>
      <a:accent6>
        <a:srgbClr val="49B5E4"/>
      </a:accent6>
      <a:hlink>
        <a:srgbClr val="8DB3E2"/>
      </a:hlink>
      <a:folHlink>
        <a:srgbClr val="C0000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46"/>
  <sheetViews>
    <sheetView tabSelected="1" view="pageBreakPreview" zoomScaleNormal="100" zoomScaleSheetLayoutView="100" workbookViewId="0">
      <selection activeCell="B146" sqref="B146"/>
    </sheetView>
  </sheetViews>
  <sheetFormatPr defaultColWidth="9.21875" defaultRowHeight="15" x14ac:dyDescent="0.35"/>
  <cols>
    <col min="1" max="1" width="4.21875" style="1" customWidth="1"/>
    <col min="2" max="2" width="60.33203125" style="1" customWidth="1"/>
    <col min="3" max="3" width="11.77734375" style="10" customWidth="1"/>
    <col min="4" max="4" width="5.77734375" style="10" customWidth="1"/>
    <col min="5" max="5" width="6.44140625" style="1" bestFit="1" customWidth="1"/>
    <col min="6" max="7" width="13.6640625" style="1" customWidth="1"/>
    <col min="8" max="8" width="3.21875" style="1" customWidth="1"/>
    <col min="9" max="16384" width="9.21875" style="1"/>
  </cols>
  <sheetData>
    <row r="1" spans="1:7" ht="20.399999999999999" x14ac:dyDescent="0.45">
      <c r="B1" s="17" t="s">
        <v>6</v>
      </c>
    </row>
    <row r="2" spans="1:7" x14ac:dyDescent="0.35">
      <c r="B2" s="5" t="s">
        <v>13</v>
      </c>
    </row>
    <row r="3" spans="1:7" x14ac:dyDescent="0.35">
      <c r="B3" s="5"/>
    </row>
    <row r="4" spans="1:7" x14ac:dyDescent="0.35">
      <c r="B4" s="5"/>
    </row>
    <row r="5" spans="1:7" x14ac:dyDescent="0.35">
      <c r="B5" s="5"/>
      <c r="G5"/>
    </row>
    <row r="6" spans="1:7" x14ac:dyDescent="0.35">
      <c r="B6" s="2"/>
      <c r="C6" s="11"/>
      <c r="D6" s="11"/>
    </row>
    <row r="7" spans="1:7" x14ac:dyDescent="0.35">
      <c r="B7" s="2" t="s">
        <v>2</v>
      </c>
      <c r="C7" s="29" t="s">
        <v>5</v>
      </c>
      <c r="D7" s="11"/>
    </row>
    <row r="8" spans="1:7" x14ac:dyDescent="0.35">
      <c r="B8" s="2" t="s">
        <v>0</v>
      </c>
      <c r="C8" s="29" t="s">
        <v>5</v>
      </c>
      <c r="D8" s="11"/>
    </row>
    <row r="9" spans="1:7" x14ac:dyDescent="0.35">
      <c r="B9" s="2" t="s">
        <v>1</v>
      </c>
      <c r="C9" s="29" t="s">
        <v>5</v>
      </c>
      <c r="D9" s="11"/>
    </row>
    <row r="10" spans="1:7" x14ac:dyDescent="0.35">
      <c r="B10" s="2" t="s">
        <v>3</v>
      </c>
      <c r="C10" s="29" t="s">
        <v>5</v>
      </c>
      <c r="D10" s="11"/>
    </row>
    <row r="11" spans="1:7" x14ac:dyDescent="0.35">
      <c r="B11" s="2" t="s">
        <v>4</v>
      </c>
      <c r="C11" s="29" t="s">
        <v>5</v>
      </c>
      <c r="D11" s="11"/>
    </row>
    <row r="12" spans="1:7" x14ac:dyDescent="0.35">
      <c r="B12" s="2"/>
      <c r="C12" s="11"/>
      <c r="D12" s="11"/>
    </row>
    <row r="14" spans="1:7" ht="22.8" x14ac:dyDescent="0.35">
      <c r="A14" s="4" t="s">
        <v>7</v>
      </c>
      <c r="B14" s="4" t="s">
        <v>10</v>
      </c>
      <c r="C14" s="4"/>
      <c r="D14" s="4" t="s">
        <v>108</v>
      </c>
      <c r="E14" s="4" t="s">
        <v>109</v>
      </c>
      <c r="F14" s="4" t="s">
        <v>140</v>
      </c>
      <c r="G14" s="12" t="s">
        <v>139</v>
      </c>
    </row>
    <row r="15" spans="1:7" x14ac:dyDescent="0.35">
      <c r="A15" s="3">
        <v>11</v>
      </c>
      <c r="B15" s="3" t="s">
        <v>14</v>
      </c>
      <c r="C15" s="3"/>
      <c r="D15" s="21"/>
      <c r="E15" s="3"/>
      <c r="F15" s="3"/>
      <c r="G15" s="12"/>
    </row>
    <row r="16" spans="1:7" x14ac:dyDescent="0.35">
      <c r="A16" s="3"/>
      <c r="B16" s="20" t="s">
        <v>39</v>
      </c>
      <c r="C16" s="3"/>
      <c r="D16" s="21">
        <v>4158.3999999999996</v>
      </c>
      <c r="E16" s="3" t="s">
        <v>53</v>
      </c>
      <c r="F16" s="35"/>
      <c r="G16" s="12">
        <f>D16*F16</f>
        <v>0</v>
      </c>
    </row>
    <row r="17" spans="1:7" x14ac:dyDescent="0.35">
      <c r="A17" s="3"/>
      <c r="B17" s="20" t="s">
        <v>40</v>
      </c>
      <c r="C17" s="3"/>
      <c r="D17" s="21">
        <v>4095.2</v>
      </c>
      <c r="E17" s="3" t="s">
        <v>53</v>
      </c>
      <c r="F17" s="35"/>
      <c r="G17" s="12">
        <f t="shared" ref="G17:G102" si="0">D17*F17</f>
        <v>0</v>
      </c>
    </row>
    <row r="18" spans="1:7" ht="16.05" customHeight="1" x14ac:dyDescent="0.35">
      <c r="A18" s="3"/>
      <c r="B18" s="20" t="s">
        <v>41</v>
      </c>
      <c r="C18" s="3"/>
      <c r="D18" s="21">
        <v>1</v>
      </c>
      <c r="E18" s="3" t="s">
        <v>42</v>
      </c>
      <c r="F18" s="35"/>
      <c r="G18" s="12">
        <f t="shared" si="0"/>
        <v>0</v>
      </c>
    </row>
    <row r="19" spans="1:7" x14ac:dyDescent="0.35">
      <c r="A19" s="3">
        <v>13</v>
      </c>
      <c r="B19" s="3" t="s">
        <v>15</v>
      </c>
      <c r="C19" s="3"/>
      <c r="D19" s="21"/>
      <c r="E19" s="3"/>
      <c r="F19" s="34"/>
      <c r="G19" s="13"/>
    </row>
    <row r="20" spans="1:7" x14ac:dyDescent="0.35">
      <c r="A20" s="3"/>
      <c r="B20" s="20" t="s">
        <v>43</v>
      </c>
      <c r="C20" s="3"/>
      <c r="D20" s="21">
        <v>1537.7</v>
      </c>
      <c r="E20" s="3" t="s">
        <v>53</v>
      </c>
      <c r="F20" s="35"/>
      <c r="G20" s="13">
        <f t="shared" si="0"/>
        <v>0</v>
      </c>
    </row>
    <row r="21" spans="1:7" x14ac:dyDescent="0.35">
      <c r="A21" s="3"/>
      <c r="B21" s="20" t="s">
        <v>110</v>
      </c>
      <c r="C21" s="3"/>
      <c r="D21" s="21">
        <v>1504.5</v>
      </c>
      <c r="E21" s="3" t="s">
        <v>53</v>
      </c>
      <c r="F21" s="35"/>
      <c r="G21" s="13">
        <f t="shared" si="0"/>
        <v>0</v>
      </c>
    </row>
    <row r="22" spans="1:7" x14ac:dyDescent="0.35">
      <c r="A22" s="3"/>
      <c r="B22" s="20" t="s">
        <v>111</v>
      </c>
      <c r="C22" s="3"/>
      <c r="D22" s="21">
        <v>33.200000000000003</v>
      </c>
      <c r="E22" s="3" t="s">
        <v>53</v>
      </c>
      <c r="F22" s="35"/>
      <c r="G22" s="13">
        <f t="shared" si="0"/>
        <v>0</v>
      </c>
    </row>
    <row r="23" spans="1:7" x14ac:dyDescent="0.35">
      <c r="A23" s="3"/>
      <c r="B23" s="20" t="s">
        <v>44</v>
      </c>
      <c r="C23" s="3"/>
      <c r="D23" s="21">
        <v>2249.1999999999998</v>
      </c>
      <c r="E23" s="3" t="s">
        <v>53</v>
      </c>
      <c r="F23" s="35"/>
      <c r="G23" s="13">
        <f t="shared" si="0"/>
        <v>0</v>
      </c>
    </row>
    <row r="24" spans="1:7" x14ac:dyDescent="0.35">
      <c r="A24" s="3"/>
      <c r="B24" s="20" t="s">
        <v>45</v>
      </c>
      <c r="C24" s="3"/>
      <c r="D24" s="21">
        <v>308.3</v>
      </c>
      <c r="E24" s="3" t="s">
        <v>53</v>
      </c>
      <c r="F24" s="35"/>
      <c r="G24" s="13">
        <f t="shared" si="0"/>
        <v>0</v>
      </c>
    </row>
    <row r="25" spans="1:7" x14ac:dyDescent="0.35">
      <c r="A25" s="3"/>
      <c r="B25" s="20" t="s">
        <v>112</v>
      </c>
      <c r="C25" s="3"/>
      <c r="D25" s="21">
        <v>308.3</v>
      </c>
      <c r="E25" s="3" t="s">
        <v>53</v>
      </c>
      <c r="F25" s="35"/>
      <c r="G25" s="13">
        <f t="shared" si="0"/>
        <v>0</v>
      </c>
    </row>
    <row r="26" spans="1:7" x14ac:dyDescent="0.35">
      <c r="A26" s="3"/>
      <c r="B26" s="20" t="s">
        <v>46</v>
      </c>
      <c r="C26" s="3"/>
      <c r="D26" s="21">
        <v>155.5</v>
      </c>
      <c r="E26" s="3" t="s">
        <v>50</v>
      </c>
      <c r="F26" s="35"/>
      <c r="G26" s="13">
        <f t="shared" si="0"/>
        <v>0</v>
      </c>
    </row>
    <row r="27" spans="1:7" x14ac:dyDescent="0.35">
      <c r="A27" s="3"/>
      <c r="B27" s="20" t="s">
        <v>47</v>
      </c>
      <c r="C27" s="3"/>
      <c r="D27" s="21">
        <v>8</v>
      </c>
      <c r="E27" s="3" t="s">
        <v>48</v>
      </c>
      <c r="F27" s="35"/>
      <c r="G27" s="13">
        <f t="shared" si="0"/>
        <v>0</v>
      </c>
    </row>
    <row r="28" spans="1:7" x14ac:dyDescent="0.35">
      <c r="A28" s="3">
        <v>16</v>
      </c>
      <c r="B28" s="3" t="s">
        <v>16</v>
      </c>
      <c r="C28" s="3"/>
      <c r="D28" s="21"/>
      <c r="E28" s="3"/>
      <c r="F28" s="34"/>
      <c r="G28" s="13"/>
    </row>
    <row r="29" spans="1:7" x14ac:dyDescent="0.35">
      <c r="A29" s="3"/>
      <c r="B29" s="20" t="s">
        <v>113</v>
      </c>
      <c r="C29" s="3" t="s">
        <v>51</v>
      </c>
      <c r="D29" s="21">
        <v>270.8</v>
      </c>
      <c r="E29" s="3" t="s">
        <v>50</v>
      </c>
      <c r="F29" s="35"/>
      <c r="G29" s="13">
        <f t="shared" si="0"/>
        <v>0</v>
      </c>
    </row>
    <row r="30" spans="1:7" x14ac:dyDescent="0.35">
      <c r="A30" s="3"/>
      <c r="B30" s="20" t="s">
        <v>113</v>
      </c>
      <c r="C30" s="3" t="s">
        <v>52</v>
      </c>
      <c r="D30" s="21">
        <v>155.5</v>
      </c>
      <c r="E30" s="3" t="s">
        <v>50</v>
      </c>
      <c r="F30" s="35"/>
      <c r="G30" s="13">
        <f t="shared" si="0"/>
        <v>0</v>
      </c>
    </row>
    <row r="31" spans="1:7" x14ac:dyDescent="0.35">
      <c r="A31" s="3">
        <v>17</v>
      </c>
      <c r="B31" s="3" t="s">
        <v>17</v>
      </c>
      <c r="C31" s="3"/>
      <c r="D31" s="21"/>
      <c r="E31" s="3"/>
      <c r="F31" s="34"/>
      <c r="G31" s="13"/>
    </row>
    <row r="32" spans="1:7" x14ac:dyDescent="0.35">
      <c r="A32" s="3"/>
      <c r="B32" s="20" t="s">
        <v>49</v>
      </c>
      <c r="C32" s="3"/>
      <c r="D32" s="21">
        <v>1574.6</v>
      </c>
      <c r="E32" s="3" t="s">
        <v>50</v>
      </c>
      <c r="F32" s="35"/>
      <c r="G32" s="13">
        <f t="shared" si="0"/>
        <v>0</v>
      </c>
    </row>
    <row r="33" spans="1:7" x14ac:dyDescent="0.35">
      <c r="A33" s="3">
        <v>21</v>
      </c>
      <c r="B33" s="3" t="s">
        <v>18</v>
      </c>
      <c r="C33" s="3"/>
      <c r="D33" s="21"/>
      <c r="E33" s="3"/>
      <c r="F33" s="34"/>
      <c r="G33" s="13"/>
    </row>
    <row r="34" spans="1:7" x14ac:dyDescent="0.35">
      <c r="A34" s="3"/>
      <c r="B34" s="20" t="s">
        <v>68</v>
      </c>
      <c r="C34" s="3"/>
      <c r="D34" s="21">
        <v>272.5</v>
      </c>
      <c r="E34" s="3" t="s">
        <v>50</v>
      </c>
      <c r="F34" s="35"/>
      <c r="G34" s="13">
        <f>D34*F34</f>
        <v>0</v>
      </c>
    </row>
    <row r="35" spans="1:7" x14ac:dyDescent="0.35">
      <c r="A35" s="3"/>
      <c r="B35" s="20" t="s">
        <v>114</v>
      </c>
      <c r="C35" s="3"/>
      <c r="D35" s="21">
        <v>187</v>
      </c>
      <c r="E35" s="3" t="s">
        <v>53</v>
      </c>
      <c r="F35" s="35"/>
      <c r="G35" s="13">
        <f t="shared" si="0"/>
        <v>0</v>
      </c>
    </row>
    <row r="36" spans="1:7" x14ac:dyDescent="0.35">
      <c r="A36" s="3">
        <v>22</v>
      </c>
      <c r="B36" s="3" t="s">
        <v>19</v>
      </c>
      <c r="C36" s="3"/>
      <c r="D36" s="21"/>
      <c r="E36" s="3"/>
      <c r="F36" s="34"/>
      <c r="G36" s="13"/>
    </row>
    <row r="37" spans="1:7" x14ac:dyDescent="0.35">
      <c r="A37" s="3"/>
      <c r="B37" s="20" t="s">
        <v>54</v>
      </c>
      <c r="C37" s="3"/>
      <c r="D37" s="21">
        <v>84.4</v>
      </c>
      <c r="E37" s="3" t="s">
        <v>53</v>
      </c>
      <c r="F37" s="35"/>
      <c r="G37" s="13">
        <f t="shared" si="0"/>
        <v>0</v>
      </c>
    </row>
    <row r="38" spans="1:7" x14ac:dyDescent="0.35">
      <c r="A38" s="3"/>
      <c r="B38" s="20" t="s">
        <v>79</v>
      </c>
      <c r="C38" s="3"/>
      <c r="D38" s="21">
        <v>43.1</v>
      </c>
      <c r="E38" s="3" t="s">
        <v>53</v>
      </c>
      <c r="F38" s="35"/>
      <c r="G38" s="13">
        <f>D38*F38</f>
        <v>0</v>
      </c>
    </row>
    <row r="39" spans="1:7" x14ac:dyDescent="0.35">
      <c r="A39" s="3"/>
      <c r="B39" s="20" t="s">
        <v>80</v>
      </c>
      <c r="C39" s="3"/>
      <c r="D39" s="21">
        <v>119.6</v>
      </c>
      <c r="E39" s="3" t="s">
        <v>53</v>
      </c>
      <c r="F39" s="35"/>
      <c r="G39" s="13">
        <f>D39*F39</f>
        <v>0</v>
      </c>
    </row>
    <row r="40" spans="1:7" x14ac:dyDescent="0.35">
      <c r="A40" s="3"/>
      <c r="B40" s="20" t="s">
        <v>81</v>
      </c>
      <c r="C40" s="3"/>
      <c r="D40" s="21">
        <v>1135.8</v>
      </c>
      <c r="E40" s="3" t="s">
        <v>53</v>
      </c>
      <c r="F40" s="35"/>
      <c r="G40" s="13">
        <f>D40*F40</f>
        <v>0</v>
      </c>
    </row>
    <row r="41" spans="1:7" x14ac:dyDescent="0.35">
      <c r="A41" s="3"/>
      <c r="B41" s="20" t="s">
        <v>82</v>
      </c>
      <c r="C41" s="3"/>
      <c r="D41" s="21">
        <v>93.5</v>
      </c>
      <c r="E41" s="3" t="s">
        <v>53</v>
      </c>
      <c r="F41" s="35"/>
      <c r="G41" s="13">
        <f>D41*F41</f>
        <v>0</v>
      </c>
    </row>
    <row r="42" spans="1:7" x14ac:dyDescent="0.35">
      <c r="A42" s="3"/>
      <c r="B42" s="20" t="s">
        <v>83</v>
      </c>
      <c r="C42" s="3"/>
      <c r="D42" s="21">
        <v>761</v>
      </c>
      <c r="E42" s="3" t="s">
        <v>53</v>
      </c>
      <c r="F42" s="35"/>
      <c r="G42" s="13">
        <f>D42*F42</f>
        <v>0</v>
      </c>
    </row>
    <row r="43" spans="1:7" x14ac:dyDescent="0.35">
      <c r="A43" s="3">
        <v>23</v>
      </c>
      <c r="B43" s="3" t="s">
        <v>55</v>
      </c>
      <c r="C43" s="3"/>
      <c r="D43" s="21"/>
      <c r="E43" s="3"/>
      <c r="F43" s="34"/>
      <c r="G43" s="13"/>
    </row>
    <row r="44" spans="1:7" x14ac:dyDescent="0.35">
      <c r="A44" s="3"/>
      <c r="B44" s="20" t="s">
        <v>115</v>
      </c>
      <c r="C44" s="3"/>
      <c r="D44" s="21">
        <v>62.5</v>
      </c>
      <c r="E44" s="3" t="s">
        <v>53</v>
      </c>
      <c r="F44" s="35"/>
      <c r="G44" s="13">
        <f t="shared" si="0"/>
        <v>0</v>
      </c>
    </row>
    <row r="45" spans="1:7" x14ac:dyDescent="0.35">
      <c r="A45" s="3"/>
      <c r="B45" s="20" t="s">
        <v>88</v>
      </c>
      <c r="C45" s="3"/>
      <c r="D45" s="21">
        <v>45.4</v>
      </c>
      <c r="E45" s="3" t="s">
        <v>53</v>
      </c>
      <c r="F45" s="35"/>
      <c r="G45" s="13">
        <f t="shared" ref="G45:G46" si="1">D45*F45</f>
        <v>0</v>
      </c>
    </row>
    <row r="46" spans="1:7" x14ac:dyDescent="0.35">
      <c r="A46" s="3"/>
      <c r="B46" s="20" t="s">
        <v>89</v>
      </c>
      <c r="C46" s="3"/>
      <c r="D46" s="21">
        <v>28.6</v>
      </c>
      <c r="E46" s="3" t="s">
        <v>53</v>
      </c>
      <c r="F46" s="35"/>
      <c r="G46" s="13">
        <f t="shared" si="1"/>
        <v>0</v>
      </c>
    </row>
    <row r="47" spans="1:7" x14ac:dyDescent="0.35">
      <c r="A47" s="3">
        <v>24</v>
      </c>
      <c r="B47" s="3" t="s">
        <v>29</v>
      </c>
      <c r="C47" s="3"/>
      <c r="D47" s="21"/>
      <c r="E47" s="3"/>
      <c r="F47" s="34"/>
      <c r="G47" s="13"/>
    </row>
    <row r="48" spans="1:7" x14ac:dyDescent="0.35">
      <c r="A48" s="3"/>
      <c r="B48" s="20" t="s">
        <v>92</v>
      </c>
      <c r="C48" s="3" t="s">
        <v>96</v>
      </c>
      <c r="D48" s="27">
        <v>3</v>
      </c>
      <c r="E48" s="3" t="s">
        <v>48</v>
      </c>
      <c r="F48" s="35"/>
      <c r="G48" s="13">
        <f t="shared" ref="G48:G49" si="2">D48*F48</f>
        <v>0</v>
      </c>
    </row>
    <row r="49" spans="1:7" x14ac:dyDescent="0.35">
      <c r="A49" s="3"/>
      <c r="B49" s="20" t="s">
        <v>93</v>
      </c>
      <c r="C49" s="3" t="s">
        <v>97</v>
      </c>
      <c r="D49" s="21">
        <v>2</v>
      </c>
      <c r="E49" s="3" t="s">
        <v>48</v>
      </c>
      <c r="F49" s="35"/>
      <c r="G49" s="13">
        <f t="shared" si="2"/>
        <v>0</v>
      </c>
    </row>
    <row r="50" spans="1:7" x14ac:dyDescent="0.35">
      <c r="A50" s="3">
        <v>27</v>
      </c>
      <c r="B50" s="3" t="s">
        <v>20</v>
      </c>
      <c r="C50" s="3"/>
      <c r="D50" s="21"/>
      <c r="E50" s="3"/>
      <c r="F50" s="34"/>
      <c r="G50" s="13"/>
    </row>
    <row r="51" spans="1:7" x14ac:dyDescent="0.35">
      <c r="A51" s="3"/>
      <c r="B51" s="20" t="s">
        <v>56</v>
      </c>
      <c r="C51" s="3"/>
      <c r="D51" s="21">
        <v>3955.1</v>
      </c>
      <c r="E51" s="3" t="s">
        <v>53</v>
      </c>
      <c r="F51" s="35"/>
      <c r="G51" s="13">
        <f t="shared" si="0"/>
        <v>0</v>
      </c>
    </row>
    <row r="52" spans="1:7" x14ac:dyDescent="0.35">
      <c r="A52" s="3"/>
      <c r="B52" s="20" t="s">
        <v>60</v>
      </c>
      <c r="C52" s="3"/>
      <c r="D52" s="21">
        <v>90.9</v>
      </c>
      <c r="E52" s="3" t="s">
        <v>50</v>
      </c>
      <c r="F52" s="35"/>
      <c r="G52" s="13">
        <f>D52*F52</f>
        <v>0</v>
      </c>
    </row>
    <row r="53" spans="1:7" x14ac:dyDescent="0.35">
      <c r="A53" s="3"/>
      <c r="B53" s="20" t="s">
        <v>61</v>
      </c>
      <c r="C53" s="3"/>
      <c r="D53" s="21">
        <v>181.9</v>
      </c>
      <c r="E53" s="3" t="s">
        <v>50</v>
      </c>
      <c r="F53" s="35"/>
      <c r="G53" s="13">
        <f>D53*F53</f>
        <v>0</v>
      </c>
    </row>
    <row r="54" spans="1:7" x14ac:dyDescent="0.35">
      <c r="A54" s="3">
        <v>28</v>
      </c>
      <c r="B54" s="3" t="s">
        <v>21</v>
      </c>
      <c r="C54" s="3"/>
      <c r="D54" s="21"/>
      <c r="E54" s="3"/>
      <c r="F54" s="34"/>
      <c r="G54" s="13"/>
    </row>
    <row r="55" spans="1:7" x14ac:dyDescent="0.35">
      <c r="A55" s="3"/>
      <c r="B55" s="20" t="s">
        <v>116</v>
      </c>
      <c r="C55" s="3"/>
      <c r="D55" s="21">
        <v>292.5</v>
      </c>
      <c r="E55" s="3" t="s">
        <v>58</v>
      </c>
      <c r="F55" s="35"/>
      <c r="G55" s="13">
        <f t="shared" si="0"/>
        <v>0</v>
      </c>
    </row>
    <row r="56" spans="1:7" x14ac:dyDescent="0.35">
      <c r="A56" s="3"/>
      <c r="B56" s="20" t="s">
        <v>57</v>
      </c>
      <c r="C56" s="3"/>
      <c r="D56" s="21">
        <v>5850.6</v>
      </c>
      <c r="E56" s="3" t="s">
        <v>59</v>
      </c>
      <c r="F56" s="35"/>
      <c r="G56" s="13">
        <f t="shared" si="0"/>
        <v>0</v>
      </c>
    </row>
    <row r="57" spans="1:7" x14ac:dyDescent="0.35">
      <c r="A57" s="3"/>
      <c r="B57" s="20" t="s">
        <v>117</v>
      </c>
      <c r="C57" s="3"/>
      <c r="D57" s="21">
        <v>23</v>
      </c>
      <c r="E57" s="3" t="s">
        <v>48</v>
      </c>
      <c r="F57" s="35"/>
      <c r="G57" s="13">
        <f t="shared" si="0"/>
        <v>0</v>
      </c>
    </row>
    <row r="58" spans="1:7" x14ac:dyDescent="0.35">
      <c r="A58" s="3">
        <v>31</v>
      </c>
      <c r="B58" s="3" t="s">
        <v>24</v>
      </c>
      <c r="C58" s="3"/>
      <c r="D58" s="21"/>
      <c r="E58" s="3"/>
      <c r="F58" s="34"/>
      <c r="G58" s="13"/>
    </row>
    <row r="59" spans="1:7" x14ac:dyDescent="0.35">
      <c r="A59" s="3"/>
      <c r="B59" s="20" t="s">
        <v>120</v>
      </c>
      <c r="C59" s="3"/>
      <c r="D59" s="21">
        <v>4</v>
      </c>
      <c r="E59" s="3" t="s">
        <v>48</v>
      </c>
      <c r="F59" s="35"/>
      <c r="G59" s="13">
        <f>D59*F59</f>
        <v>0</v>
      </c>
    </row>
    <row r="60" spans="1:7" x14ac:dyDescent="0.35">
      <c r="A60" s="3"/>
      <c r="B60" s="20" t="s">
        <v>69</v>
      </c>
      <c r="C60" s="3"/>
      <c r="D60" s="21">
        <v>2</v>
      </c>
      <c r="E60" s="3" t="s">
        <v>48</v>
      </c>
      <c r="F60" s="35"/>
      <c r="G60" s="13">
        <f>D60*F60</f>
        <v>0</v>
      </c>
    </row>
    <row r="61" spans="1:7" x14ac:dyDescent="0.35">
      <c r="A61" s="3"/>
      <c r="B61" s="20" t="s">
        <v>70</v>
      </c>
      <c r="C61" s="3"/>
      <c r="D61" s="21">
        <v>2.4</v>
      </c>
      <c r="E61" s="3" t="s">
        <v>53</v>
      </c>
      <c r="F61" s="35"/>
      <c r="G61" s="13">
        <f>D61*F61</f>
        <v>0</v>
      </c>
    </row>
    <row r="62" spans="1:7" x14ac:dyDescent="0.35">
      <c r="A62" s="3"/>
      <c r="B62" s="20" t="s">
        <v>71</v>
      </c>
      <c r="C62" s="3"/>
      <c r="D62" s="21">
        <v>31.7</v>
      </c>
      <c r="E62" s="3" t="s">
        <v>53</v>
      </c>
      <c r="F62" s="35"/>
      <c r="G62" s="13">
        <f>D62*F62</f>
        <v>0</v>
      </c>
    </row>
    <row r="63" spans="1:7" x14ac:dyDescent="0.35">
      <c r="A63" s="3"/>
      <c r="B63" s="20" t="s">
        <v>121</v>
      </c>
      <c r="C63" s="3"/>
      <c r="D63" s="21">
        <v>6.7</v>
      </c>
      <c r="E63" s="3" t="s">
        <v>53</v>
      </c>
      <c r="F63" s="35"/>
      <c r="G63" s="13">
        <f>D63*F63</f>
        <v>0</v>
      </c>
    </row>
    <row r="64" spans="1:7" x14ac:dyDescent="0.35">
      <c r="A64" s="3">
        <v>32</v>
      </c>
      <c r="B64" s="3" t="s">
        <v>26</v>
      </c>
      <c r="C64" s="3"/>
      <c r="D64" s="21"/>
      <c r="E64" s="3"/>
      <c r="F64" s="34"/>
      <c r="G64" s="13"/>
    </row>
    <row r="65" spans="1:7" x14ac:dyDescent="0.35">
      <c r="A65" s="3"/>
      <c r="B65" s="20" t="s">
        <v>123</v>
      </c>
      <c r="C65" s="3"/>
      <c r="D65" s="21">
        <v>8</v>
      </c>
      <c r="E65" s="3" t="s">
        <v>48</v>
      </c>
      <c r="F65" s="35"/>
      <c r="G65" s="13">
        <f>D65*F65</f>
        <v>0</v>
      </c>
    </row>
    <row r="66" spans="1:7" x14ac:dyDescent="0.35">
      <c r="A66" s="3"/>
      <c r="B66" s="20" t="s">
        <v>84</v>
      </c>
      <c r="C66" s="3"/>
      <c r="D66" s="21">
        <v>2</v>
      </c>
      <c r="E66" s="3" t="s">
        <v>48</v>
      </c>
      <c r="F66" s="35"/>
      <c r="G66" s="13">
        <f t="shared" ref="G66:G69" si="3">D66*F66</f>
        <v>0</v>
      </c>
    </row>
    <row r="67" spans="1:7" x14ac:dyDescent="0.35">
      <c r="A67" s="3"/>
      <c r="B67" s="20" t="s">
        <v>124</v>
      </c>
      <c r="C67" s="3"/>
      <c r="D67" s="21">
        <v>1</v>
      </c>
      <c r="E67" s="3" t="s">
        <v>48</v>
      </c>
      <c r="F67" s="35"/>
      <c r="G67" s="13">
        <f t="shared" si="3"/>
        <v>0</v>
      </c>
    </row>
    <row r="68" spans="1:7" x14ac:dyDescent="0.35">
      <c r="A68" s="3"/>
      <c r="B68" s="20" t="s">
        <v>125</v>
      </c>
      <c r="C68" s="3"/>
      <c r="D68" s="21">
        <v>2</v>
      </c>
      <c r="E68" s="3" t="s">
        <v>48</v>
      </c>
      <c r="F68" s="35"/>
      <c r="G68" s="13">
        <f t="shared" si="3"/>
        <v>0</v>
      </c>
    </row>
    <row r="69" spans="1:7" x14ac:dyDescent="0.35">
      <c r="A69" s="3"/>
      <c r="B69" s="20" t="s">
        <v>126</v>
      </c>
      <c r="C69" s="3"/>
      <c r="D69" s="21">
        <v>1</v>
      </c>
      <c r="E69" s="3" t="s">
        <v>48</v>
      </c>
      <c r="F69" s="35"/>
      <c r="G69" s="13">
        <f t="shared" si="3"/>
        <v>0</v>
      </c>
    </row>
    <row r="70" spans="1:7" x14ac:dyDescent="0.35">
      <c r="A70" s="3">
        <v>34</v>
      </c>
      <c r="B70" s="3" t="s">
        <v>30</v>
      </c>
      <c r="C70" s="3"/>
      <c r="D70" s="21"/>
      <c r="E70" s="3"/>
      <c r="F70" s="34"/>
      <c r="G70" s="13"/>
    </row>
    <row r="71" spans="1:7" x14ac:dyDescent="0.35">
      <c r="A71" s="3"/>
      <c r="B71" s="20" t="s">
        <v>94</v>
      </c>
      <c r="C71" s="3" t="s">
        <v>96</v>
      </c>
      <c r="D71" s="21">
        <v>84.3</v>
      </c>
      <c r="E71" s="3" t="s">
        <v>50</v>
      </c>
      <c r="F71" s="35"/>
      <c r="G71" s="13">
        <f t="shared" ref="G71:G72" si="4">D71*F71</f>
        <v>0</v>
      </c>
    </row>
    <row r="72" spans="1:7" x14ac:dyDescent="0.35">
      <c r="A72" s="3"/>
      <c r="B72" s="20" t="s">
        <v>95</v>
      </c>
      <c r="C72" s="3" t="s">
        <v>97</v>
      </c>
      <c r="D72" s="21">
        <v>36.700000000000003</v>
      </c>
      <c r="E72" s="3" t="s">
        <v>50</v>
      </c>
      <c r="F72" s="35"/>
      <c r="G72" s="13">
        <f t="shared" si="4"/>
        <v>0</v>
      </c>
    </row>
    <row r="73" spans="1:7" x14ac:dyDescent="0.35">
      <c r="A73" s="3">
        <v>37</v>
      </c>
      <c r="B73" s="3" t="s">
        <v>22</v>
      </c>
      <c r="C73" s="3"/>
      <c r="D73" s="21"/>
      <c r="E73" s="3"/>
      <c r="F73" s="34"/>
      <c r="G73" s="13"/>
    </row>
    <row r="74" spans="1:7" x14ac:dyDescent="0.35">
      <c r="A74" s="3"/>
      <c r="B74" s="20" t="s">
        <v>118</v>
      </c>
      <c r="C74" s="3"/>
      <c r="D74" s="21">
        <v>170.4</v>
      </c>
      <c r="E74" s="3" t="s">
        <v>53</v>
      </c>
      <c r="F74" s="35"/>
      <c r="G74" s="13">
        <f t="shared" si="0"/>
        <v>0</v>
      </c>
    </row>
    <row r="75" spans="1:7" x14ac:dyDescent="0.35">
      <c r="A75" s="3"/>
      <c r="B75" s="20" t="s">
        <v>62</v>
      </c>
      <c r="C75" s="3"/>
      <c r="D75" s="21">
        <v>1</v>
      </c>
      <c r="E75" s="3" t="s">
        <v>48</v>
      </c>
      <c r="F75" s="35"/>
      <c r="G75" s="13">
        <f t="shared" si="0"/>
        <v>0</v>
      </c>
    </row>
    <row r="76" spans="1:7" x14ac:dyDescent="0.35">
      <c r="A76" s="3"/>
      <c r="B76" s="20" t="s">
        <v>119</v>
      </c>
      <c r="C76" s="3"/>
      <c r="D76" s="21">
        <v>1</v>
      </c>
      <c r="E76" s="3" t="s">
        <v>48</v>
      </c>
      <c r="F76" s="35"/>
      <c r="G76" s="13">
        <f t="shared" si="0"/>
        <v>0</v>
      </c>
    </row>
    <row r="77" spans="1:7" x14ac:dyDescent="0.35">
      <c r="A77" s="3">
        <v>41</v>
      </c>
      <c r="B77" s="3" t="s">
        <v>25</v>
      </c>
      <c r="C77" s="3"/>
      <c r="D77" s="21"/>
      <c r="E77" s="3"/>
      <c r="F77" s="34"/>
      <c r="G77" s="13"/>
    </row>
    <row r="78" spans="1:7" x14ac:dyDescent="0.35">
      <c r="A78" s="3"/>
      <c r="B78" s="20" t="s">
        <v>122</v>
      </c>
      <c r="C78" s="3"/>
      <c r="D78" s="21">
        <v>1812.8</v>
      </c>
      <c r="E78" s="3" t="s">
        <v>53</v>
      </c>
      <c r="F78" s="35"/>
      <c r="G78" s="13">
        <f t="shared" ref="G78:G84" si="5">D78*F78</f>
        <v>0</v>
      </c>
    </row>
    <row r="79" spans="1:7" x14ac:dyDescent="0.35">
      <c r="A79" s="3"/>
      <c r="B79" s="20" t="s">
        <v>72</v>
      </c>
      <c r="C79" s="3"/>
      <c r="D79" s="21">
        <v>141.9</v>
      </c>
      <c r="E79" s="3" t="s">
        <v>53</v>
      </c>
      <c r="F79" s="35"/>
      <c r="G79" s="13">
        <f t="shared" si="5"/>
        <v>0</v>
      </c>
    </row>
    <row r="80" spans="1:7" x14ac:dyDescent="0.35">
      <c r="A80" s="3"/>
      <c r="B80" s="20" t="s">
        <v>73</v>
      </c>
      <c r="C80" s="3"/>
      <c r="D80" s="21">
        <v>1597.1</v>
      </c>
      <c r="E80" s="3" t="s">
        <v>53</v>
      </c>
      <c r="F80" s="35"/>
      <c r="G80" s="13">
        <f t="shared" si="5"/>
        <v>0</v>
      </c>
    </row>
    <row r="81" spans="1:7" x14ac:dyDescent="0.35">
      <c r="A81" s="3"/>
      <c r="B81" s="20" t="s">
        <v>74</v>
      </c>
      <c r="C81" s="3"/>
      <c r="D81" s="21">
        <v>40.799999999999997</v>
      </c>
      <c r="E81" s="3" t="s">
        <v>53</v>
      </c>
      <c r="F81" s="35"/>
      <c r="G81" s="13">
        <f t="shared" si="5"/>
        <v>0</v>
      </c>
    </row>
    <row r="82" spans="1:7" x14ac:dyDescent="0.35">
      <c r="A82" s="3"/>
      <c r="B82" s="20" t="s">
        <v>75</v>
      </c>
      <c r="C82" s="3"/>
      <c r="D82" s="21">
        <v>511.4</v>
      </c>
      <c r="E82" s="3" t="s">
        <v>53</v>
      </c>
      <c r="F82" s="35"/>
      <c r="G82" s="13">
        <f t="shared" si="5"/>
        <v>0</v>
      </c>
    </row>
    <row r="83" spans="1:7" x14ac:dyDescent="0.35">
      <c r="A83" s="3"/>
      <c r="B83" s="20" t="s">
        <v>76</v>
      </c>
      <c r="C83" s="3"/>
      <c r="D83" s="21">
        <v>343.9</v>
      </c>
      <c r="E83" s="3" t="s">
        <v>50</v>
      </c>
      <c r="F83" s="35"/>
      <c r="G83" s="13">
        <f t="shared" si="5"/>
        <v>0</v>
      </c>
    </row>
    <row r="84" spans="1:7" x14ac:dyDescent="0.35">
      <c r="A84" s="3"/>
      <c r="B84" s="20" t="s">
        <v>77</v>
      </c>
      <c r="C84" s="3" t="s">
        <v>78</v>
      </c>
      <c r="D84" s="21">
        <v>29.7</v>
      </c>
      <c r="E84" s="3" t="s">
        <v>50</v>
      </c>
      <c r="F84" s="35"/>
      <c r="G84" s="13">
        <f t="shared" si="5"/>
        <v>0</v>
      </c>
    </row>
    <row r="85" spans="1:7" x14ac:dyDescent="0.35">
      <c r="A85" s="3">
        <v>42</v>
      </c>
      <c r="B85" s="3" t="s">
        <v>27</v>
      </c>
      <c r="C85" s="3"/>
      <c r="D85" s="21"/>
      <c r="E85" s="3"/>
      <c r="F85" s="34"/>
      <c r="G85" s="13"/>
    </row>
    <row r="86" spans="1:7" x14ac:dyDescent="0.35">
      <c r="A86" s="3"/>
      <c r="B86" s="20" t="s">
        <v>127</v>
      </c>
      <c r="C86" s="3"/>
      <c r="D86" s="21">
        <v>97.9</v>
      </c>
      <c r="E86" s="3" t="s">
        <v>53</v>
      </c>
      <c r="F86" s="35"/>
      <c r="G86" s="13">
        <f t="shared" ref="G86:G89" si="6">D86*F86</f>
        <v>0</v>
      </c>
    </row>
    <row r="87" spans="1:7" x14ac:dyDescent="0.35">
      <c r="A87" s="3"/>
      <c r="B87" s="20" t="s">
        <v>85</v>
      </c>
      <c r="C87" s="3"/>
      <c r="D87" s="21">
        <v>192.2</v>
      </c>
      <c r="E87" s="3" t="s">
        <v>53</v>
      </c>
      <c r="F87" s="35"/>
      <c r="G87" s="13">
        <f t="shared" si="6"/>
        <v>0</v>
      </c>
    </row>
    <row r="88" spans="1:7" x14ac:dyDescent="0.35">
      <c r="A88" s="3"/>
      <c r="B88" s="20" t="s">
        <v>86</v>
      </c>
      <c r="C88" s="3"/>
      <c r="D88" s="21">
        <v>36.299999999999997</v>
      </c>
      <c r="E88" s="3" t="s">
        <v>50</v>
      </c>
      <c r="F88" s="35"/>
      <c r="G88" s="13">
        <f t="shared" si="6"/>
        <v>0</v>
      </c>
    </row>
    <row r="89" spans="1:7" x14ac:dyDescent="0.35">
      <c r="A89" s="3"/>
      <c r="B89" s="20" t="s">
        <v>87</v>
      </c>
      <c r="C89" s="3"/>
      <c r="D89" s="21">
        <v>62.5</v>
      </c>
      <c r="E89" s="3" t="s">
        <v>53</v>
      </c>
      <c r="F89" s="35"/>
      <c r="G89" s="13">
        <f t="shared" si="6"/>
        <v>0</v>
      </c>
    </row>
    <row r="90" spans="1:7" x14ac:dyDescent="0.35">
      <c r="A90" s="3">
        <v>43</v>
      </c>
      <c r="B90" s="3" t="s">
        <v>28</v>
      </c>
      <c r="C90" s="3"/>
      <c r="D90" s="21"/>
      <c r="E90" s="3"/>
      <c r="F90" s="34"/>
      <c r="G90" s="13"/>
    </row>
    <row r="91" spans="1:7" x14ac:dyDescent="0.35">
      <c r="A91" s="3"/>
      <c r="B91" s="20" t="s">
        <v>90</v>
      </c>
      <c r="C91" s="3"/>
      <c r="D91" s="21">
        <v>33.200000000000003</v>
      </c>
      <c r="E91" s="3" t="s">
        <v>53</v>
      </c>
      <c r="F91" s="35"/>
      <c r="G91" s="13">
        <f t="shared" ref="G91:G94" si="7">D91*F91</f>
        <v>0</v>
      </c>
    </row>
    <row r="92" spans="1:7" x14ac:dyDescent="0.35">
      <c r="A92" s="3"/>
      <c r="B92" s="20" t="s">
        <v>91</v>
      </c>
      <c r="C92" s="3"/>
      <c r="D92" s="21">
        <v>62.5</v>
      </c>
      <c r="E92" s="3" t="s">
        <v>53</v>
      </c>
      <c r="F92" s="35"/>
      <c r="G92" s="13">
        <f t="shared" si="7"/>
        <v>0</v>
      </c>
    </row>
    <row r="93" spans="1:7" x14ac:dyDescent="0.35">
      <c r="A93" s="3"/>
      <c r="B93" s="20" t="s">
        <v>128</v>
      </c>
      <c r="C93" s="3"/>
      <c r="D93" s="21">
        <v>39.700000000000003</v>
      </c>
      <c r="E93" s="3" t="s">
        <v>53</v>
      </c>
      <c r="F93" s="35"/>
      <c r="G93" s="13">
        <f t="shared" si="7"/>
        <v>0</v>
      </c>
    </row>
    <row r="94" spans="1:7" x14ac:dyDescent="0.35">
      <c r="A94" s="3"/>
      <c r="B94" s="20" t="s">
        <v>129</v>
      </c>
      <c r="C94" s="3"/>
      <c r="D94" s="21">
        <v>3</v>
      </c>
      <c r="E94" s="3" t="s">
        <v>53</v>
      </c>
      <c r="F94" s="35"/>
      <c r="G94" s="13">
        <f t="shared" si="7"/>
        <v>0</v>
      </c>
    </row>
    <row r="95" spans="1:7" x14ac:dyDescent="0.35">
      <c r="A95" s="3">
        <v>44</v>
      </c>
      <c r="B95" s="3" t="s">
        <v>31</v>
      </c>
      <c r="C95" s="3"/>
      <c r="D95" s="21"/>
      <c r="E95" s="3"/>
      <c r="F95" s="34"/>
      <c r="G95" s="13"/>
    </row>
    <row r="96" spans="1:7" x14ac:dyDescent="0.35">
      <c r="A96" s="3"/>
      <c r="B96" s="20" t="s">
        <v>130</v>
      </c>
      <c r="C96" s="3"/>
      <c r="D96" s="21">
        <v>20.3</v>
      </c>
      <c r="E96" s="3" t="s">
        <v>53</v>
      </c>
      <c r="F96" s="35"/>
      <c r="G96" s="13">
        <f t="shared" ref="G96" si="8">D96*F96</f>
        <v>0</v>
      </c>
    </row>
    <row r="97" spans="1:7" x14ac:dyDescent="0.35">
      <c r="A97" s="3">
        <v>47</v>
      </c>
      <c r="B97" s="3" t="s">
        <v>23</v>
      </c>
      <c r="C97" s="3"/>
      <c r="D97" s="21"/>
      <c r="E97" s="3"/>
      <c r="F97" s="34"/>
      <c r="G97" s="13"/>
    </row>
    <row r="98" spans="1:7" x14ac:dyDescent="0.35">
      <c r="A98" s="3"/>
      <c r="B98" s="20" t="s">
        <v>63</v>
      </c>
      <c r="C98" s="3"/>
      <c r="D98" s="21">
        <v>3892.6</v>
      </c>
      <c r="E98" s="3" t="s">
        <v>53</v>
      </c>
      <c r="F98" s="35"/>
      <c r="G98" s="13">
        <f t="shared" si="0"/>
        <v>0</v>
      </c>
    </row>
    <row r="99" spans="1:7" x14ac:dyDescent="0.35">
      <c r="A99" s="3"/>
      <c r="B99" s="20" t="s">
        <v>64</v>
      </c>
      <c r="C99" s="3"/>
      <c r="D99" s="21">
        <v>62.5</v>
      </c>
      <c r="E99" s="3" t="s">
        <v>53</v>
      </c>
      <c r="F99" s="35"/>
      <c r="G99" s="13">
        <f t="shared" si="0"/>
        <v>0</v>
      </c>
    </row>
    <row r="100" spans="1:7" x14ac:dyDescent="0.35">
      <c r="A100" s="3"/>
      <c r="B100" s="20" t="s">
        <v>65</v>
      </c>
      <c r="C100" s="3"/>
      <c r="D100" s="21">
        <v>255</v>
      </c>
      <c r="E100" s="3" t="s">
        <v>53</v>
      </c>
      <c r="F100" s="35"/>
      <c r="G100" s="13">
        <f t="shared" si="0"/>
        <v>0</v>
      </c>
    </row>
    <row r="101" spans="1:7" x14ac:dyDescent="0.35">
      <c r="A101" s="3"/>
      <c r="B101" s="20" t="s">
        <v>66</v>
      </c>
      <c r="C101" s="3"/>
      <c r="D101" s="21">
        <v>1</v>
      </c>
      <c r="E101" s="3" t="s">
        <v>48</v>
      </c>
      <c r="F101" s="35"/>
      <c r="G101" s="13">
        <f t="shared" si="0"/>
        <v>0</v>
      </c>
    </row>
    <row r="102" spans="1:7" x14ac:dyDescent="0.35">
      <c r="A102" s="3"/>
      <c r="B102" s="20" t="s">
        <v>67</v>
      </c>
      <c r="C102" s="3"/>
      <c r="D102" s="21">
        <v>29</v>
      </c>
      <c r="E102" s="3" t="s">
        <v>48</v>
      </c>
      <c r="F102" s="35"/>
      <c r="G102" s="13">
        <f t="shared" si="0"/>
        <v>0</v>
      </c>
    </row>
    <row r="103" spans="1:7" x14ac:dyDescent="0.35">
      <c r="A103" s="3">
        <v>51</v>
      </c>
      <c r="B103" s="3" t="s">
        <v>32</v>
      </c>
      <c r="C103" s="3"/>
      <c r="D103" s="21"/>
      <c r="E103" s="3"/>
      <c r="F103" s="34"/>
      <c r="G103" s="13"/>
    </row>
    <row r="104" spans="1:7" x14ac:dyDescent="0.35">
      <c r="A104" s="3"/>
      <c r="B104" s="20" t="s">
        <v>98</v>
      </c>
      <c r="C104" s="3"/>
      <c r="D104" s="21">
        <v>4158.3999999999996</v>
      </c>
      <c r="E104" s="3" t="s">
        <v>53</v>
      </c>
      <c r="F104" s="35"/>
      <c r="G104" s="13">
        <f t="shared" ref="G104" si="9">D104*F104</f>
        <v>0</v>
      </c>
    </row>
    <row r="105" spans="1:7" x14ac:dyDescent="0.35">
      <c r="A105" s="3">
        <v>61</v>
      </c>
      <c r="B105" s="3" t="s">
        <v>33</v>
      </c>
      <c r="C105" s="3"/>
      <c r="D105" s="21"/>
      <c r="E105" s="3"/>
      <c r="F105" s="34"/>
      <c r="G105" s="13"/>
    </row>
    <row r="106" spans="1:7" x14ac:dyDescent="0.35">
      <c r="A106" s="3"/>
      <c r="B106" s="20" t="s">
        <v>99</v>
      </c>
      <c r="C106" s="20"/>
      <c r="D106" s="21">
        <v>4158.3999999999996</v>
      </c>
      <c r="E106" s="3" t="s">
        <v>53</v>
      </c>
      <c r="F106" s="37"/>
      <c r="G106" s="13">
        <f t="shared" ref="G106:G107" si="10">D106*F106</f>
        <v>0</v>
      </c>
    </row>
    <row r="107" spans="1:7" x14ac:dyDescent="0.35">
      <c r="A107" s="3"/>
      <c r="B107" s="20" t="s">
        <v>100</v>
      </c>
      <c r="C107" s="20"/>
      <c r="D107" s="21">
        <v>93</v>
      </c>
      <c r="E107" s="3" t="s">
        <v>48</v>
      </c>
      <c r="F107" s="37"/>
      <c r="G107" s="13">
        <f t="shared" si="10"/>
        <v>0</v>
      </c>
    </row>
    <row r="108" spans="1:7" x14ac:dyDescent="0.35">
      <c r="A108" s="3">
        <v>69</v>
      </c>
      <c r="B108" s="3" t="s">
        <v>34</v>
      </c>
      <c r="C108" s="3"/>
      <c r="D108" s="21"/>
      <c r="E108" s="3"/>
      <c r="F108" s="34"/>
      <c r="G108" s="13"/>
    </row>
    <row r="109" spans="1:7" x14ac:dyDescent="0.35">
      <c r="A109" s="3"/>
      <c r="B109" s="20" t="s">
        <v>101</v>
      </c>
      <c r="C109" s="3"/>
      <c r="D109" s="21">
        <v>4158.3999999999996</v>
      </c>
      <c r="E109" s="3" t="s">
        <v>53</v>
      </c>
      <c r="F109" s="35"/>
      <c r="G109" s="13">
        <f t="shared" ref="G109" si="11">D109*F109</f>
        <v>0</v>
      </c>
    </row>
    <row r="110" spans="1:7" x14ac:dyDescent="0.35">
      <c r="A110" s="3">
        <v>71</v>
      </c>
      <c r="B110" s="3" t="s">
        <v>35</v>
      </c>
      <c r="C110" s="3"/>
      <c r="D110" s="21"/>
      <c r="E110" s="3"/>
      <c r="F110" s="34"/>
      <c r="G110" s="13"/>
    </row>
    <row r="111" spans="1:7" x14ac:dyDescent="0.35">
      <c r="A111" s="3"/>
      <c r="B111" s="20" t="s">
        <v>102</v>
      </c>
      <c r="C111" s="3"/>
      <c r="D111" s="21">
        <v>1</v>
      </c>
      <c r="E111" s="3" t="s">
        <v>48</v>
      </c>
      <c r="F111" s="35"/>
      <c r="G111" s="13">
        <f t="shared" ref="G111:G112" si="12">D111*F111</f>
        <v>0</v>
      </c>
    </row>
    <row r="112" spans="1:7" x14ac:dyDescent="0.35">
      <c r="A112" s="3"/>
      <c r="B112" s="20" t="s">
        <v>103</v>
      </c>
      <c r="C112" s="3"/>
      <c r="D112" s="21">
        <v>1</v>
      </c>
      <c r="E112" s="3" t="s">
        <v>48</v>
      </c>
      <c r="F112" s="35"/>
      <c r="G112" s="13">
        <f t="shared" si="12"/>
        <v>0</v>
      </c>
    </row>
    <row r="113" spans="1:7" x14ac:dyDescent="0.35">
      <c r="A113" s="3">
        <v>72</v>
      </c>
      <c r="B113" s="3" t="s">
        <v>36</v>
      </c>
      <c r="C113" s="3"/>
      <c r="D113" s="21"/>
      <c r="E113" s="3"/>
      <c r="F113" s="34"/>
      <c r="G113" s="13"/>
    </row>
    <row r="114" spans="1:7" x14ac:dyDescent="0.35">
      <c r="A114" s="3"/>
      <c r="B114" s="20" t="s">
        <v>104</v>
      </c>
      <c r="C114" s="3"/>
      <c r="D114" s="21">
        <v>14</v>
      </c>
      <c r="E114" s="3" t="s">
        <v>48</v>
      </c>
      <c r="F114" s="35"/>
      <c r="G114" s="13">
        <f t="shared" ref="G114" si="13">D114*F114</f>
        <v>0</v>
      </c>
    </row>
    <row r="115" spans="1:7" x14ac:dyDescent="0.35">
      <c r="A115" s="3">
        <v>73</v>
      </c>
      <c r="B115" s="3" t="s">
        <v>37</v>
      </c>
      <c r="C115" s="3"/>
      <c r="D115" s="21"/>
      <c r="E115" s="3"/>
      <c r="F115" s="34"/>
      <c r="G115" s="13"/>
    </row>
    <row r="116" spans="1:7" x14ac:dyDescent="0.35">
      <c r="A116" s="3"/>
      <c r="B116" s="20" t="s">
        <v>105</v>
      </c>
      <c r="C116" s="3"/>
      <c r="D116" s="21">
        <v>1</v>
      </c>
      <c r="E116" s="3" t="s">
        <v>106</v>
      </c>
      <c r="F116" s="35"/>
      <c r="G116" s="13">
        <f t="shared" ref="G116" si="14">D116*F116</f>
        <v>0</v>
      </c>
    </row>
    <row r="117" spans="1:7" x14ac:dyDescent="0.35">
      <c r="A117" s="3">
        <v>90</v>
      </c>
      <c r="B117" s="3" t="s">
        <v>38</v>
      </c>
      <c r="C117" s="3"/>
      <c r="D117" s="21"/>
      <c r="E117" s="3"/>
      <c r="F117" s="34"/>
      <c r="G117" s="13"/>
    </row>
    <row r="118" spans="1:7" x14ac:dyDescent="0.35">
      <c r="A118" s="3"/>
      <c r="B118" s="20" t="s">
        <v>86</v>
      </c>
      <c r="C118" s="3"/>
      <c r="D118" s="21">
        <v>11.2</v>
      </c>
      <c r="E118" s="3" t="s">
        <v>50</v>
      </c>
      <c r="F118" s="35"/>
      <c r="G118" s="13">
        <f t="shared" ref="G118:G120" si="15">D118*F118</f>
        <v>0</v>
      </c>
    </row>
    <row r="119" spans="1:7" x14ac:dyDescent="0.35">
      <c r="A119" s="3"/>
      <c r="B119" s="26" t="s">
        <v>107</v>
      </c>
      <c r="C119" s="6"/>
      <c r="D119" s="22">
        <v>4</v>
      </c>
      <c r="E119" s="6" t="s">
        <v>48</v>
      </c>
      <c r="F119" s="36"/>
      <c r="G119" s="13">
        <f t="shared" si="15"/>
        <v>0</v>
      </c>
    </row>
    <row r="120" spans="1:7" x14ac:dyDescent="0.35">
      <c r="A120" s="3"/>
      <c r="B120" s="26" t="s">
        <v>131</v>
      </c>
      <c r="C120" s="6"/>
      <c r="D120" s="22">
        <v>272.5</v>
      </c>
      <c r="E120" s="6" t="s">
        <v>50</v>
      </c>
      <c r="F120" s="36"/>
      <c r="G120" s="13">
        <f t="shared" si="15"/>
        <v>0</v>
      </c>
    </row>
    <row r="121" spans="1:7" x14ac:dyDescent="0.35">
      <c r="A121" s="3"/>
      <c r="B121" s="3" t="s">
        <v>12</v>
      </c>
      <c r="C121" s="3"/>
      <c r="D121" s="21"/>
      <c r="E121" s="3"/>
      <c r="F121" s="3"/>
      <c r="G121" s="13"/>
    </row>
    <row r="122" spans="1:7" x14ac:dyDescent="0.35">
      <c r="A122" s="3"/>
      <c r="B122" s="3"/>
      <c r="C122" s="3"/>
      <c r="D122" s="21"/>
      <c r="E122" s="3"/>
      <c r="F122" s="3"/>
      <c r="G122" s="13"/>
    </row>
    <row r="123" spans="1:7" x14ac:dyDescent="0.35">
      <c r="A123" s="3"/>
      <c r="B123" s="18" t="s">
        <v>135</v>
      </c>
      <c r="C123" s="18"/>
      <c r="D123" s="23"/>
      <c r="E123" s="18"/>
      <c r="F123" s="18"/>
      <c r="G123" s="13">
        <f>SUM(G16:G121)</f>
        <v>0</v>
      </c>
    </row>
    <row r="124" spans="1:7" x14ac:dyDescent="0.35">
      <c r="A124" s="3"/>
      <c r="B124" s="18" t="s">
        <v>134</v>
      </c>
      <c r="C124" s="18"/>
      <c r="D124" s="28">
        <v>2.5000000000000001E-2</v>
      </c>
      <c r="E124" s="18"/>
      <c r="F124" s="18"/>
      <c r="G124" s="13">
        <f>G123*D124</f>
        <v>0</v>
      </c>
    </row>
    <row r="125" spans="1:7" x14ac:dyDescent="0.35">
      <c r="A125" s="3"/>
      <c r="B125" s="7" t="s">
        <v>136</v>
      </c>
      <c r="C125" s="7"/>
      <c r="D125" s="24"/>
      <c r="E125" s="7"/>
      <c r="F125" s="7"/>
      <c r="G125" s="14">
        <f>SUM(G123:G124)</f>
        <v>0</v>
      </c>
    </row>
    <row r="126" spans="1:7" x14ac:dyDescent="0.35">
      <c r="A126" s="8"/>
      <c r="B126" s="9"/>
      <c r="C126" s="9"/>
      <c r="D126" s="25"/>
      <c r="E126" s="9"/>
      <c r="F126" s="9"/>
      <c r="G126" s="14"/>
    </row>
    <row r="127" spans="1:7" x14ac:dyDescent="0.35">
      <c r="A127" s="8"/>
      <c r="B127" s="9"/>
      <c r="C127" s="9"/>
      <c r="D127" s="25"/>
      <c r="E127" s="9"/>
      <c r="F127" s="9"/>
      <c r="G127" s="14"/>
    </row>
    <row r="128" spans="1:7" x14ac:dyDescent="0.35">
      <c r="A128" s="40" t="s">
        <v>8</v>
      </c>
      <c r="B128" s="41"/>
      <c r="C128" s="19"/>
      <c r="D128" s="19"/>
      <c r="E128" s="19"/>
      <c r="F128" s="19"/>
      <c r="G128" s="12"/>
    </row>
    <row r="129" spans="1:7" x14ac:dyDescent="0.35">
      <c r="A129" s="3"/>
      <c r="B129" s="18" t="s">
        <v>138</v>
      </c>
      <c r="C129" s="18"/>
      <c r="D129" s="28">
        <v>0.1</v>
      </c>
      <c r="E129" s="18"/>
      <c r="F129" s="18"/>
      <c r="G129" s="13">
        <f>G125*D129</f>
        <v>0</v>
      </c>
    </row>
    <row r="130" spans="1:7" x14ac:dyDescent="0.35">
      <c r="A130" s="3"/>
      <c r="B130" s="3" t="s">
        <v>132</v>
      </c>
      <c r="C130" s="3"/>
      <c r="D130" s="28">
        <v>0.08</v>
      </c>
      <c r="E130" s="3"/>
      <c r="F130" s="3"/>
      <c r="G130" s="13">
        <f>(G125+G129)*D130</f>
        <v>0</v>
      </c>
    </row>
    <row r="131" spans="1:7" x14ac:dyDescent="0.35">
      <c r="A131" s="3"/>
      <c r="B131" s="3" t="s">
        <v>133</v>
      </c>
      <c r="C131" s="3"/>
      <c r="D131" s="28">
        <v>0.04</v>
      </c>
      <c r="E131" s="3"/>
      <c r="F131" s="3"/>
      <c r="G131" s="13">
        <f>(G125+G129+G130)*D131</f>
        <v>0</v>
      </c>
    </row>
    <row r="132" spans="1:7" x14ac:dyDescent="0.35">
      <c r="A132" s="3"/>
      <c r="B132" s="3" t="s">
        <v>11</v>
      </c>
      <c r="C132" s="3"/>
      <c r="D132" s="3"/>
      <c r="E132" s="3"/>
      <c r="F132" s="3"/>
      <c r="G132" s="33"/>
    </row>
    <row r="133" spans="1:7" x14ac:dyDescent="0.35">
      <c r="A133" s="3"/>
      <c r="B133" s="3"/>
      <c r="C133" s="3"/>
      <c r="D133" s="3"/>
      <c r="E133" s="3"/>
      <c r="F133" s="3"/>
      <c r="G133" s="13"/>
    </row>
    <row r="134" spans="1:7" x14ac:dyDescent="0.35">
      <c r="A134" s="3"/>
      <c r="B134" s="15" t="s">
        <v>9</v>
      </c>
      <c r="C134" s="15"/>
      <c r="D134" s="15"/>
      <c r="E134" s="15"/>
      <c r="F134" s="15"/>
      <c r="G134" s="16">
        <f>SUM(G129:G132)</f>
        <v>0</v>
      </c>
    </row>
    <row r="135" spans="1:7" x14ac:dyDescent="0.35">
      <c r="A135" s="3"/>
      <c r="B135" s="3"/>
      <c r="C135" s="3"/>
      <c r="D135" s="3"/>
      <c r="E135" s="3"/>
      <c r="F135" s="3"/>
      <c r="G135" s="13"/>
    </row>
    <row r="136" spans="1:7" ht="16.05" customHeight="1" x14ac:dyDescent="0.35">
      <c r="A136" s="40" t="s">
        <v>137</v>
      </c>
      <c r="B136" s="41"/>
      <c r="C136" s="19"/>
      <c r="D136" s="19"/>
      <c r="E136" s="19"/>
      <c r="F136" s="19"/>
      <c r="G136" s="12">
        <f>SUM(G125,G134)</f>
        <v>0</v>
      </c>
    </row>
    <row r="137" spans="1:7" x14ac:dyDescent="0.35">
      <c r="A137" s="3"/>
      <c r="B137" s="3"/>
      <c r="C137" s="3"/>
      <c r="D137" s="3"/>
      <c r="E137" s="3"/>
      <c r="F137" s="3"/>
      <c r="G137" s="13"/>
    </row>
    <row r="138" spans="1:7" x14ac:dyDescent="0.35">
      <c r="A138" s="40" t="s">
        <v>141</v>
      </c>
      <c r="B138" s="41"/>
      <c r="C138" s="3"/>
      <c r="D138" s="3"/>
      <c r="E138" s="3"/>
      <c r="F138" s="3"/>
      <c r="G138" s="13"/>
    </row>
    <row r="139" spans="1:7" x14ac:dyDescent="0.35">
      <c r="A139" s="31"/>
      <c r="B139" s="18" t="s">
        <v>143</v>
      </c>
      <c r="C139" s="32"/>
      <c r="D139" s="32"/>
      <c r="E139" s="31"/>
      <c r="F139" s="31"/>
      <c r="G139" s="30"/>
    </row>
    <row r="140" spans="1:7" x14ac:dyDescent="0.35">
      <c r="A140" s="31"/>
      <c r="B140" s="31"/>
      <c r="C140" s="32"/>
      <c r="D140" s="32"/>
      <c r="E140" s="31"/>
      <c r="F140" s="31"/>
      <c r="G140" s="31"/>
    </row>
    <row r="141" spans="1:7" x14ac:dyDescent="0.35">
      <c r="A141" s="42" t="s">
        <v>142</v>
      </c>
      <c r="B141" s="42"/>
      <c r="C141" s="32"/>
      <c r="D141" s="32"/>
      <c r="E141" s="31"/>
      <c r="F141" s="31"/>
      <c r="G141" s="12">
        <f>SUM(G136:G139)</f>
        <v>0</v>
      </c>
    </row>
    <row r="143" spans="1:7" x14ac:dyDescent="0.35">
      <c r="A143" s="42" t="s">
        <v>147</v>
      </c>
      <c r="B143" s="42"/>
      <c r="C143" s="32"/>
      <c r="D143" s="32"/>
      <c r="E143" s="31"/>
      <c r="F143" s="31"/>
      <c r="G143" s="31"/>
    </row>
    <row r="144" spans="1:7" x14ac:dyDescent="0.35">
      <c r="A144" s="31"/>
      <c r="B144" s="38" t="s">
        <v>144</v>
      </c>
      <c r="C144" s="32"/>
      <c r="D144" s="32"/>
      <c r="E144" s="31"/>
      <c r="F144" s="31"/>
      <c r="G144" s="39"/>
    </row>
    <row r="145" spans="1:7" x14ac:dyDescent="0.35">
      <c r="A145" s="31"/>
      <c r="B145" s="38" t="s">
        <v>145</v>
      </c>
      <c r="C145" s="32"/>
      <c r="D145" s="32"/>
      <c r="E145" s="31"/>
      <c r="F145" s="31"/>
      <c r="G145" s="39"/>
    </row>
    <row r="146" spans="1:7" x14ac:dyDescent="0.35">
      <c r="A146" s="31"/>
      <c r="B146" s="38" t="s">
        <v>146</v>
      </c>
      <c r="C146" s="32"/>
      <c r="D146" s="32"/>
      <c r="E146" s="31"/>
      <c r="F146" s="31"/>
      <c r="G146" s="39"/>
    </row>
  </sheetData>
  <mergeCells count="5">
    <mergeCell ref="A128:B128"/>
    <mergeCell ref="A136:B136"/>
    <mergeCell ref="A141:B141"/>
    <mergeCell ref="A138:B138"/>
    <mergeCell ref="A143:B143"/>
  </mergeCells>
  <phoneticPr fontId="1" type="noConversion"/>
  <pageMargins left="0.74803149606299213" right="0.19685039370078741" top="0.98425196850393704" bottom="0.98425196850393704" header="0.51181102362204722" footer="0.51181102362204722"/>
  <pageSetup paperSize="9" scale="80" fitToHeight="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Blad1</vt:lpstr>
      <vt:lpstr>Blad1!Afdrukbereik</vt:lpstr>
      <vt:lpstr>Blad1!Afdruktitels</vt:lpstr>
    </vt:vector>
  </TitlesOfParts>
  <Company>Witteveen+Bos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oosf6</dc:creator>
  <cp:lastModifiedBy>Bergman Inkoop</cp:lastModifiedBy>
  <cp:lastPrinted>2022-05-09T18:55:13Z</cp:lastPrinted>
  <dcterms:created xsi:type="dcterms:W3CDTF">2012-06-01T06:48:38Z</dcterms:created>
  <dcterms:modified xsi:type="dcterms:W3CDTF">2022-05-13T05:19:50Z</dcterms:modified>
</cp:coreProperties>
</file>