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vvng.sharepoint.com/sites/LTAMarktconsultatie/Gedeelde documenten/General/Inkoop/5 - Nota van Inlichtingen 1/Hoofdbestanden/"/>
    </mc:Choice>
  </mc:AlternateContent>
  <xr:revisionPtr revIDLastSave="22" documentId="8_{473483A2-FB17-4C4C-B853-D17A7867B81F}" xr6:coauthVersionLast="47" xr6:coauthVersionMax="47" xr10:uidLastSave="{D0C1E56D-07A4-4465-9E9F-044C975B7D2A}"/>
  <workbookProtection workbookAlgorithmName="SHA-512" workbookHashValue="JLsKm61fguVmK4Gm02FG2lDb/2WcqHdFFV/nC3wM8zc33p0XCrujYV0fDNMxkLss4gq/tB8rBj57vl5LvWmacA==" workbookSaltValue="R3uVZntiL2tPRwOth5+scg==" workbookSpinCount="100000" lockStructure="1"/>
  <bookViews>
    <workbookView xWindow="-110" yWindow="-110" windowWidth="19420" windowHeight="10420" activeTab="2" xr2:uid="{01412AD5-540A-4A1D-963F-ADF0132DC3CF}"/>
  </bookViews>
  <sheets>
    <sheet name="Toelichting tarievenblad" sheetId="23" r:id="rId1"/>
    <sheet name="Basisformulier" sheetId="13" state="hidden" r:id="rId2"/>
    <sheet name="Visueel" sheetId="9" r:id="rId3"/>
    <sheet name="Doofblindheid" sheetId="8" r:id="rId4"/>
    <sheet name="Vroegdoof" sheetId="11" r:id="rId5"/>
    <sheet name="Vervoer" sheetId="10" r:id="rId6"/>
    <sheet name="Bronbestand" sheetId="1" state="hidden" r:id="rId7"/>
    <sheet name="Basisbestand opbouw tarievenbla" sheetId="14" state="hidden" r:id="rId8"/>
  </sheets>
  <definedNames>
    <definedName name="_xlnm._FilterDatabase" localSheetId="7" hidden="1">'Basisbestand opbouw tarievenbla'!$A$1:$B$14</definedName>
    <definedName name="_xlnm._FilterDatabase" localSheetId="6" hidden="1">Bronbestand!$A$1:$H$105</definedName>
    <definedName name="_xlnm.Print_Area" localSheetId="1">Basisformulier!$A$1:$H$20</definedName>
    <definedName name="_xlnm.Print_Area" localSheetId="0">'Toelichting tarievenblad'!$A$1:$C$16</definedName>
    <definedName name="_xlnm.Print_Area" localSheetId="5">Vervoer!$A$1:$F$21</definedName>
    <definedName name="_xlnm.Print_Area" localSheetId="2">Visueel!$A$1:$J$15</definedName>
    <definedName name="_xlnm.Print_Area" localSheetId="4">Vroegdoof!$A$1:$J$15</definedName>
    <definedName name="Perc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9" l="1"/>
  <c r="H7" i="9"/>
  <c r="G7" i="9"/>
  <c r="G6" i="9"/>
  <c r="H6" i="8"/>
  <c r="G7" i="8"/>
  <c r="G8" i="8"/>
  <c r="G6" i="8"/>
  <c r="H7" i="11"/>
  <c r="G7" i="11"/>
  <c r="H6" i="11"/>
  <c r="G6" i="11"/>
  <c r="B10" i="10"/>
  <c r="B6" i="10" l="1"/>
  <c r="B1" i="10"/>
  <c r="B13" i="10"/>
  <c r="B12" i="10"/>
  <c r="B11" i="10"/>
  <c r="B9" i="10"/>
  <c r="B8" i="10"/>
  <c r="B7" i="10"/>
  <c r="B8" i="8"/>
  <c r="B7" i="8"/>
  <c r="B6" i="8"/>
  <c r="D7" i="8"/>
  <c r="F7" i="8"/>
  <c r="H7" i="8" s="1"/>
  <c r="D8" i="8"/>
  <c r="F8" i="8"/>
  <c r="H8" i="8" s="1"/>
  <c r="B7" i="11"/>
  <c r="B6" i="11"/>
  <c r="D7" i="9"/>
  <c r="D6" i="9"/>
  <c r="B7" i="9"/>
  <c r="B6" i="9"/>
  <c r="B1" i="11"/>
  <c r="B1" i="9"/>
  <c r="C19" i="10"/>
  <c r="B19" i="10"/>
  <c r="C18" i="10"/>
  <c r="B18" i="10"/>
  <c r="C17" i="10"/>
  <c r="B17" i="10"/>
  <c r="C16" i="10"/>
  <c r="B16" i="10"/>
  <c r="C15" i="10"/>
  <c r="B15" i="10"/>
  <c r="D8" i="10"/>
  <c r="D7" i="10"/>
  <c r="D6" i="10"/>
  <c r="C13" i="11"/>
  <c r="B13" i="11"/>
  <c r="C12" i="11"/>
  <c r="I6" i="11" s="1"/>
  <c r="B12" i="11"/>
  <c r="C11" i="11"/>
  <c r="B11" i="11"/>
  <c r="C10" i="11"/>
  <c r="B10" i="11"/>
  <c r="C9" i="11"/>
  <c r="B9" i="11"/>
  <c r="I7" i="11"/>
  <c r="F7" i="11"/>
  <c r="D7" i="11"/>
  <c r="F6" i="11"/>
  <c r="D6" i="11"/>
  <c r="C14" i="8"/>
  <c r="B14" i="8"/>
  <c r="C13" i="8"/>
  <c r="I6" i="8" s="1"/>
  <c r="B13" i="8"/>
  <c r="C12" i="8"/>
  <c r="B12" i="8"/>
  <c r="C11" i="8"/>
  <c r="B11" i="8"/>
  <c r="C10" i="8"/>
  <c r="B10" i="8"/>
  <c r="F6" i="8"/>
  <c r="D6" i="8"/>
  <c r="C13" i="9"/>
  <c r="B13" i="9"/>
  <c r="C12" i="9"/>
  <c r="B12" i="9"/>
  <c r="C11" i="9"/>
  <c r="B11" i="9"/>
  <c r="C10" i="9"/>
  <c r="B10" i="9"/>
  <c r="C9" i="9"/>
  <c r="B9" i="9"/>
  <c r="F7" i="9"/>
  <c r="I6" i="9"/>
  <c r="F6" i="9"/>
  <c r="B1" i="8"/>
  <c r="B18" i="13"/>
  <c r="B17" i="13"/>
  <c r="B16" i="13"/>
  <c r="B15" i="13"/>
  <c r="B14" i="13"/>
  <c r="C15" i="13"/>
  <c r="C16" i="13"/>
  <c r="C17" i="13"/>
  <c r="G9" i="13" s="1"/>
  <c r="C18" i="13"/>
  <c r="C14" i="13"/>
  <c r="B2" i="13"/>
  <c r="B1" i="13"/>
  <c r="D12" i="13"/>
  <c r="D11" i="13"/>
  <c r="D10" i="13"/>
  <c r="D9" i="13"/>
  <c r="D8" i="13"/>
  <c r="D7" i="13"/>
  <c r="E12" i="13"/>
  <c r="F12" i="13" s="1"/>
  <c r="E11" i="13"/>
  <c r="F11" i="13" s="1"/>
  <c r="E10" i="13"/>
  <c r="F10" i="13" s="1"/>
  <c r="E9" i="13"/>
  <c r="F9" i="13" s="1"/>
  <c r="E8" i="13"/>
  <c r="F8" i="13" s="1"/>
  <c r="E7" i="13"/>
  <c r="F7" i="13" s="1"/>
  <c r="E8" i="10" l="1"/>
  <c r="E10" i="10"/>
  <c r="E11" i="10"/>
  <c r="E12" i="10"/>
  <c r="E13" i="10"/>
  <c r="I7" i="8"/>
  <c r="I8" i="8"/>
  <c r="E6" i="10"/>
  <c r="E7" i="10"/>
  <c r="E9" i="10"/>
  <c r="I7" i="9"/>
  <c r="G11" i="13"/>
  <c r="G10" i="13"/>
  <c r="G12" i="13"/>
  <c r="G7" i="13"/>
  <c r="G8" i="13"/>
</calcChain>
</file>

<file path=xl/sharedStrings.xml><?xml version="1.0" encoding="utf-8"?>
<sst xmlns="http://schemas.openxmlformats.org/spreadsheetml/2006/main" count="765" uniqueCount="143">
  <si>
    <t>Toelichting</t>
  </si>
  <si>
    <r>
      <t xml:space="preserve">U dient in deze bijlage uw tarief op te geven voor het perceel/de percelen waarop u inschrijft. Hieronder treft u het stappenplan aan voor het invullen van het tarievenblad:
</t>
    </r>
    <r>
      <rPr>
        <b/>
        <sz val="9"/>
        <color theme="1"/>
        <rFont val="Arial"/>
        <family val="2"/>
      </rPr>
      <t>Stap 1: Algemene gegevens organisatie</t>
    </r>
    <r>
      <rPr>
        <sz val="9"/>
        <color theme="1"/>
        <rFont val="Arial"/>
        <family val="2"/>
      </rPr>
      <t xml:space="preserve">
Vul in onderstaande regels de algemene gegevens van uw organisatie in. Deze gegevens worden automatisch overgenomen in de tarievenbladen. Op deze manier hoeft u maar eenmaal uw gegevens in te vullen. 
</t>
    </r>
    <r>
      <rPr>
        <b/>
        <sz val="9"/>
        <color theme="1"/>
        <rFont val="Arial"/>
        <family val="2"/>
      </rPr>
      <t xml:space="preserve">Stap 2: Ga naar relevant tarievenblad voor perceel
</t>
    </r>
    <r>
      <rPr>
        <sz val="9"/>
        <color theme="1"/>
        <rFont val="Arial"/>
        <family val="2"/>
      </rPr>
      <t xml:space="preserve">De aanbesteding bestaat uit 1 perceel waarin drie verschillende doelgroepen vertegenwoordigd zijn. Per doelgroep is er een tarievenblad opgesteld. Hieronder vindt u een snelkoppeling naar het betreffende tabblad. Vanuit het tarievenblad kunt u ook altijd weer terug naar deze toelichting. 
</t>
    </r>
    <r>
      <rPr>
        <b/>
        <sz val="9"/>
        <color theme="1"/>
        <rFont val="Arial"/>
        <family val="2"/>
      </rPr>
      <t xml:space="preserve">Stap 3: Vul de tarieven in
</t>
    </r>
    <r>
      <rPr>
        <sz val="9"/>
        <color theme="1"/>
        <rFont val="Arial"/>
        <family val="2"/>
      </rPr>
      <t xml:space="preserve">Het tarief dat u opgeeft is gebaseerd op de uitgangspunten en eisen zoals gesteld in de aanbestedingsdocumenten (inclusief bijlagen). Voor de consultatie en adviesfunctie wordt er een normatief opslagpercentage gerekend van 1% bovenop de tarieven. Dit wordt automatsch doorberekend in de tarievenbladen. 
Van de huidige contractpartijen wordt verwacht dat het huidige tarief wordt geboden. Indien het huidige tarief afwijkt ten opzichte van het aangeboden tarief dan dient het kostprijsmodel te worden ingevuld. HIervoor verwijzen wij naar paragraaf 4.3 van het beschrijvend document.
</t>
    </r>
    <r>
      <rPr>
        <b/>
        <sz val="9"/>
        <color theme="1"/>
        <rFont val="Arial"/>
        <family val="2"/>
      </rPr>
      <t>Indexatie tarief</t>
    </r>
    <r>
      <rPr>
        <sz val="9"/>
        <color theme="1"/>
        <rFont val="Arial"/>
        <family val="2"/>
      </rPr>
      <t xml:space="preserve">
Het tarief zal voor 2023 nog geïndexeerd worden conform de werkwijze zoals beschreven in de algemene eisen (4.6.4). Dit percentage is op dit moment nog niet bekend.</t>
    </r>
  </si>
  <si>
    <t>Naam rechtsgeldige vertegenwoordiger:</t>
  </si>
  <si>
    <t>Functie:</t>
  </si>
  <si>
    <t>Jeugdhulpaanbieder</t>
  </si>
  <si>
    <t>AGB-code</t>
  </si>
  <si>
    <t>Plaats en datum:</t>
  </si>
  <si>
    <t>Doelgroep</t>
  </si>
  <si>
    <t>Visueel</t>
  </si>
  <si>
    <t>Doofblindheid</t>
  </si>
  <si>
    <t>Vroegdoof</t>
  </si>
  <si>
    <t>Vervoer</t>
  </si>
  <si>
    <t>Perceelnummer:</t>
  </si>
  <si>
    <t>Perceelomschrijving:</t>
  </si>
  <si>
    <t>Productcode</t>
  </si>
  <si>
    <t>Omschrijving</t>
  </si>
  <si>
    <t>Tarief in € 
(prijspeil 2022)</t>
  </si>
  <si>
    <t>Eenheid</t>
  </si>
  <si>
    <t>Opslag 
consultatie en advies</t>
  </si>
  <si>
    <t xml:space="preserve">Tarief in € </t>
  </si>
  <si>
    <t>Jeugd ggz behandeling specialistisch</t>
  </si>
  <si>
    <t>Jeugd ggz diagnostiek</t>
  </si>
  <si>
    <t>Deelprestatie verblijf GGZ D (Gemiddelde verzorgingsgraad)</t>
  </si>
  <si>
    <t>Deelprestatie verblijf GGZ E (Intensieve verzorgingsgraad)</t>
  </si>
  <si>
    <t>Deelprestatie verblijf GGZ F (Extra intensieve verzorgingsgraad)</t>
  </si>
  <si>
    <t>Deelprestatie verblijf GGZ G (Zeer intensieve verzorgingsgraad)</t>
  </si>
  <si>
    <t>Handtekening:</t>
  </si>
  <si>
    <t>In te vullen door Jeugdhulpaanbieder</t>
  </si>
  <si>
    <t>Snelkoppeling 'toelichting tarievenblad'</t>
  </si>
  <si>
    <t>Doelgroep:</t>
  </si>
  <si>
    <t>Opslag toeleiding en verlengde toeleiding</t>
  </si>
  <si>
    <t>Totaal opslagen</t>
  </si>
  <si>
    <t>07L03</t>
  </si>
  <si>
    <t>02L15</t>
  </si>
  <si>
    <t>In te vullen door Aanbieder</t>
  </si>
  <si>
    <t>07L02</t>
  </si>
  <si>
    <t>02L12</t>
  </si>
  <si>
    <t>02L13</t>
  </si>
  <si>
    <t>07L01</t>
  </si>
  <si>
    <t>02L05</t>
  </si>
  <si>
    <t>08L01</t>
  </si>
  <si>
    <t>08L02</t>
  </si>
  <si>
    <t>08L03</t>
  </si>
  <si>
    <t>08L04</t>
  </si>
  <si>
    <t>Stuks</t>
  </si>
  <si>
    <t>08L05</t>
  </si>
  <si>
    <t>08L06</t>
  </si>
  <si>
    <t>08L07</t>
  </si>
  <si>
    <t>08L08</t>
  </si>
  <si>
    <t>Perceelnummer</t>
  </si>
  <si>
    <t>Perceel</t>
  </si>
  <si>
    <t>Eenheid (code)</t>
  </si>
  <si>
    <t>Frequentie</t>
  </si>
  <si>
    <t>Frequentie (in code)</t>
  </si>
  <si>
    <t>Opmerking</t>
  </si>
  <si>
    <t>Beschreven in PvE?</t>
  </si>
  <si>
    <t>Meenemen in prijsopgaafformulier</t>
  </si>
  <si>
    <t>Topklinische GGZ</t>
  </si>
  <si>
    <t>Minuut</t>
  </si>
  <si>
    <t>Totaal binnen geldigheidsduur toewijzing</t>
  </si>
  <si>
    <t>Ja</t>
  </si>
  <si>
    <t>Jeugd ggz verblijf zonder overnachting</t>
  </si>
  <si>
    <t>Etmaal</t>
  </si>
  <si>
    <t>Nee</t>
  </si>
  <si>
    <t>Deelprestatie verblijf GGZ A (Lichte verzorgingsgraad)</t>
  </si>
  <si>
    <t>Deelprestatie verblijf GGZ B (Beperkte verzorgingsgraad)</t>
  </si>
  <si>
    <t>Deelprestatie verblijf GGZ C (Matige verzorgingsgraad)</t>
  </si>
  <si>
    <t>TPO</t>
  </si>
  <si>
    <t>Niet mee in prijsopgaafformulier</t>
  </si>
  <si>
    <t>MST PSB</t>
  </si>
  <si>
    <t>MBT Early</t>
  </si>
  <si>
    <t>J-SGLVB</t>
  </si>
  <si>
    <t>JSGLVG</t>
  </si>
  <si>
    <t xml:space="preserve">Diagnostiek, observatie en exploratieve behandeling LVB &amp; GGZ </t>
  </si>
  <si>
    <t xml:space="preserve">Diagnostiek, Observatie en Exploratieve Behandeling </t>
  </si>
  <si>
    <t>DOEB IC (afschaling van VIC)</t>
  </si>
  <si>
    <t>DOEB VIC</t>
  </si>
  <si>
    <t>UMC</t>
  </si>
  <si>
    <t>Jeugd ggz beschikbaarheidscomponent voor 24-uurs crisiszorg</t>
  </si>
  <si>
    <t>Deelprestatie verblijf GGZ H (High Intensive Care)</t>
  </si>
  <si>
    <t>Beschikbaarheidscomponent 24-uurs crisiszorg is verdisconteerd in dit tarief</t>
  </si>
  <si>
    <t>Med-Psy Unit (MPU bed)</t>
  </si>
  <si>
    <t>Academische behandelcentra</t>
  </si>
  <si>
    <t>Landelijke opvang seksuele uitbuiting en eer-gerelateerd geweld</t>
  </si>
  <si>
    <t>Specialistische begeleiding jeugdhulp ambulant</t>
  </si>
  <si>
    <t>Opvang slachtoffers geweld in afhankelijkheidsrelaties</t>
  </si>
  <si>
    <t>Opvang en verblijf meekomende kinderen</t>
  </si>
  <si>
    <t>ARFID en onzindelijkheid</t>
  </si>
  <si>
    <t>24-uurs zorg</t>
  </si>
  <si>
    <t>24-uurs zorg deeltijd weekend</t>
  </si>
  <si>
    <t>Dagbehandeling</t>
  </si>
  <si>
    <t>Nazorg</t>
  </si>
  <si>
    <t xml:space="preserve">Behandeling ambulant intensief voedselweigering </t>
  </si>
  <si>
    <t>Reiskosten orthopedagogen</t>
  </si>
  <si>
    <t>Zindelijkheidskamp</t>
  </si>
  <si>
    <t>ZIKOS</t>
  </si>
  <si>
    <t>Behandeling en verblijf JeugdzorgPlus</t>
  </si>
  <si>
    <t xml:space="preserve">Jeugdhulp Zintuiglijk beperkt  </t>
  </si>
  <si>
    <t>Jeugd GGZ voor Chromosomale gebonden genetische syndromen</t>
  </si>
  <si>
    <t>FASD</t>
  </si>
  <si>
    <t>Landelijk werkende klinieken voor Gezinspsychiatrie</t>
  </si>
  <si>
    <t xml:space="preserve">Kliniek intensieve behandeling Autisme </t>
  </si>
  <si>
    <t>KIB ASS</t>
  </si>
  <si>
    <t>Dagbesteding volwassenen met visuele beperking</t>
  </si>
  <si>
    <t xml:space="preserve">Dagdeel </t>
  </si>
  <si>
    <t>Dagbesteding volwassenen met doofblindheid</t>
  </si>
  <si>
    <t>Dagbesteding volwassenen met vroegdoofheid</t>
  </si>
  <si>
    <t>Vervoer Dagbesteding (0 - 10 Km)</t>
  </si>
  <si>
    <t>Vervoer Dagbesteding (11 - 30 Km)</t>
  </si>
  <si>
    <t>Vervoer Dagbesteding (31 - 50 Km)</t>
  </si>
  <si>
    <t>Vervoer Dagbesteding (&gt; 51 Km)</t>
  </si>
  <si>
    <t>Vervoer Dagbesteding met rolstoel (0 - 10 Km)</t>
  </si>
  <si>
    <t>Vervoer Dagbesteding met rolstoel (11 - 30 Km)</t>
  </si>
  <si>
    <t>Vervoer Dagbesteding met rolstoel (31 - 50 Km)</t>
  </si>
  <si>
    <t>Vervoer Dagbesteding met rolstoel (&gt; 51 Km)</t>
  </si>
  <si>
    <t>02L01</t>
  </si>
  <si>
    <t>Vroegdoven: Toeleiding</t>
  </si>
  <si>
    <t>Opslag op het tarief</t>
  </si>
  <si>
    <t>02L02</t>
  </si>
  <si>
    <t>Vroegdoven: Verlengde toeleiding</t>
  </si>
  <si>
    <t>02L03</t>
  </si>
  <si>
    <t>Vroegdoven: Consultatie</t>
  </si>
  <si>
    <t>02L04</t>
  </si>
  <si>
    <t>Vroegdoven: Dovenmaatschappelijkwerk</t>
  </si>
  <si>
    <t>02L06</t>
  </si>
  <si>
    <t>Vroegdoven: Revaliderende begeleiding</t>
  </si>
  <si>
    <t>02L08</t>
  </si>
  <si>
    <t>Doofblinden: Toeleiding</t>
  </si>
  <si>
    <t>02L09</t>
  </si>
  <si>
    <t>Doofblinden: Verlengde toeleiding</t>
  </si>
  <si>
    <t>02L10</t>
  </si>
  <si>
    <t>Doofblinden: Consultatie</t>
  </si>
  <si>
    <t>02L11</t>
  </si>
  <si>
    <t>Doofblinden: Dovenmaatschappelijkwerk</t>
  </si>
  <si>
    <r>
      <t xml:space="preserve">U dient in deze bijlage uw tarief op te geven voor het perceel/de percelen waarop u inschrijft. Hieronder treft u het stappenplan aan voor het invullen van het tarievenblad:
</t>
    </r>
    <r>
      <rPr>
        <b/>
        <sz val="10"/>
        <color theme="1"/>
        <rFont val="Arial"/>
        <family val="2"/>
      </rPr>
      <t>Stap 1: Algemene gegevens organisatie</t>
    </r>
    <r>
      <rPr>
        <sz val="10"/>
        <color theme="1"/>
        <rFont val="Arial"/>
        <family val="2"/>
      </rPr>
      <t xml:space="preserve">
Vul in onderstaande regels de algemene gegevens van uw organisatie in. Deze gegevens worden automatisch overgenomen in de tarievenbladen. Op deze manier hoeft u maar eenmaal uw gegevens in te vullen. 
</t>
    </r>
    <r>
      <rPr>
        <b/>
        <sz val="10"/>
        <color theme="1"/>
        <rFont val="Arial"/>
        <family val="2"/>
      </rPr>
      <t xml:space="preserve">Stap 2: Ga naar relevant tarievenblad voor perceel
</t>
    </r>
    <r>
      <rPr>
        <sz val="10"/>
        <color theme="1"/>
        <rFont val="Arial"/>
        <family val="2"/>
      </rPr>
      <t xml:space="preserve">De aanbesteding bestaat uit 13 percelen. Per perceel is er een tarievenblad opgesteld. Hiernaast vindt u een snelkoppeling naar het betreffende tabblad. Vanuit het tarievenblad kunt u ook altijd weer terug naar deze toelichting. 
</t>
    </r>
    <r>
      <rPr>
        <b/>
        <sz val="10"/>
        <color theme="1"/>
        <rFont val="Arial"/>
        <family val="2"/>
      </rPr>
      <t xml:space="preserve">Stap 3: Vul de tarieven in
</t>
    </r>
    <r>
      <rPr>
        <sz val="10"/>
        <color theme="1"/>
        <rFont val="Arial"/>
        <family val="2"/>
      </rPr>
      <t xml:space="preserve">Het tarief dat u opgeeft is gebaseerd op de uitgangspunten en eisen zoals gesteld in de aanbestedingsdocumenten (inclusief bijlagen). Voor de consultatie en adviesfunctie wordt er een normatief opslagpercentage gerekend van </t>
    </r>
    <r>
      <rPr>
        <sz val="10"/>
        <color rgb="FFFF0000"/>
        <rFont val="Arial"/>
        <family val="2"/>
      </rPr>
      <t>&lt;X&gt;</t>
    </r>
    <r>
      <rPr>
        <sz val="10"/>
        <color theme="1"/>
        <rFont val="Arial"/>
        <family val="2"/>
      </rPr>
      <t xml:space="preserve">% bovenop de tarieven. 
Van de huidige contractpartijen wordt verwacht dat het huidige tarief wordt geboden. 
Indien het huidige tarief afwijkt ten opzichte van het aangeboden tarief dan dient het kostprijsmodel te worden ingevuld. HIervoor verwijzen wij naar </t>
    </r>
    <r>
      <rPr>
        <sz val="10"/>
        <color rgb="FFFF0000"/>
        <rFont val="Arial"/>
        <family val="2"/>
      </rPr>
      <t>&lt;BIJLAGE X&gt;</t>
    </r>
    <r>
      <rPr>
        <sz val="10"/>
        <color theme="1"/>
        <rFont val="Arial"/>
        <family val="2"/>
      </rPr>
      <t xml:space="preserve"> van het aanbestedingsdocument.
</t>
    </r>
    <r>
      <rPr>
        <b/>
        <sz val="10"/>
        <color theme="1"/>
        <rFont val="Arial"/>
        <family val="2"/>
      </rPr>
      <t xml:space="preserve">Indexatie tarief
</t>
    </r>
    <r>
      <rPr>
        <sz val="10"/>
        <color theme="1"/>
        <rFont val="Arial"/>
        <family val="2"/>
      </rPr>
      <t xml:space="preserve">Het tarief zal voor 2023 nog geïndexeerd worden conform de werkwijze zoals beschreven in de algemene eisen (4.6.4). Dit percentage is op dit moment nog niet bekend. </t>
    </r>
  </si>
  <si>
    <t>Opslag consultatie</t>
  </si>
  <si>
    <t>obv huidige tarieven</t>
  </si>
  <si>
    <t>herziening van het tarief</t>
  </si>
  <si>
    <t>nieuwe aanbieder</t>
  </si>
  <si>
    <t>Gespecialiseerde begeleiding volwassenen met visuele beperking</t>
  </si>
  <si>
    <t>Gespecialiseerde begeleiding volwassenen met doofblindheid</t>
  </si>
  <si>
    <t>Gespecialiseerde begeleiding volwassenen met vroegdoofheid</t>
  </si>
  <si>
    <t>Cliëntondersteuning volwassenen met doofblindheid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</si>
</sst>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0"/>
      <color theme="1"/>
      <name val="Arial"/>
      <family val="2"/>
    </font>
    <font>
      <sz val="10"/>
      <color theme="1"/>
      <name val="Arial"/>
      <family val="2"/>
    </font>
    <font>
      <b/>
      <sz val="10"/>
      <color theme="1"/>
      <name val="Arial"/>
      <family val="2"/>
    </font>
    <font>
      <b/>
      <sz val="10"/>
      <color theme="0"/>
      <name val="Arial"/>
      <family val="2"/>
    </font>
    <font>
      <sz val="9"/>
      <color theme="1"/>
      <name val="Arial"/>
      <family val="2"/>
    </font>
    <font>
      <b/>
      <sz val="9"/>
      <color theme="1"/>
      <name val="Arial"/>
      <family val="2"/>
    </font>
    <font>
      <sz val="10"/>
      <color rgb="FFFF0000"/>
      <name val="Arial"/>
      <family val="2"/>
    </font>
    <font>
      <b/>
      <sz val="10"/>
      <name val="Arial"/>
      <family val="2"/>
    </font>
    <font>
      <u/>
      <sz val="10"/>
      <color theme="10"/>
      <name val="Arial"/>
      <family val="2"/>
    </font>
    <font>
      <b/>
      <sz val="9"/>
      <name val="Arial"/>
      <family val="2"/>
    </font>
    <font>
      <u/>
      <sz val="9"/>
      <color theme="10"/>
      <name val="Arial"/>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theme="8" tint="0.79998168889431442"/>
        <bgColor indexed="64"/>
      </patternFill>
    </fill>
  </fills>
  <borders count="19">
    <border>
      <left/>
      <right/>
      <top/>
      <bottom/>
      <diagonal/>
    </border>
    <border>
      <left/>
      <right/>
      <top/>
      <bottom style="thin">
        <color theme="4" tint="0.39997558519241921"/>
      </bottom>
      <diagonal/>
    </border>
    <border>
      <left/>
      <right/>
      <top style="thin">
        <color theme="4"/>
      </top>
      <bottom/>
      <diagonal/>
    </border>
    <border>
      <left style="thin">
        <color theme="4"/>
      </left>
      <right/>
      <top style="thin">
        <color theme="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53">
    <xf numFmtId="0" fontId="0" fillId="0" borderId="0" xfId="0"/>
    <xf numFmtId="0" fontId="2" fillId="0" borderId="0" xfId="0" applyFont="1"/>
    <xf numFmtId="0" fontId="0" fillId="0" borderId="0" xfId="0" applyAlignment="1">
      <alignment wrapText="1"/>
    </xf>
    <xf numFmtId="0" fontId="3" fillId="3" borderId="2" xfId="0" applyFont="1" applyFill="1" applyBorder="1"/>
    <xf numFmtId="0" fontId="0" fillId="0" borderId="3" xfId="0" applyBorder="1"/>
    <xf numFmtId="0" fontId="3" fillId="3" borderId="3" xfId="0" applyFont="1" applyFill="1" applyBorder="1"/>
    <xf numFmtId="0" fontId="2" fillId="0" borderId="2" xfId="0" applyFont="1" applyBorder="1"/>
    <xf numFmtId="164" fontId="4" fillId="4" borderId="0" xfId="0" applyNumberFormat="1" applyFont="1" applyFill="1" applyProtection="1">
      <protection locked="0"/>
    </xf>
    <xf numFmtId="0" fontId="4" fillId="0" borderId="4" xfId="0" applyFont="1" applyBorder="1"/>
    <xf numFmtId="0" fontId="4" fillId="0" borderId="5" xfId="0" applyFont="1" applyBorder="1" applyAlignment="1">
      <alignment horizontal="left"/>
    </xf>
    <xf numFmtId="0" fontId="4" fillId="0" borderId="0" xfId="0" applyFont="1"/>
    <xf numFmtId="0" fontId="4" fillId="0" borderId="8" xfId="0" applyFont="1" applyBorder="1"/>
    <xf numFmtId="0" fontId="5" fillId="2" borderId="1" xfId="0" applyFont="1" applyFill="1" applyBorder="1" applyAlignment="1">
      <alignment horizontal="center"/>
    </xf>
    <xf numFmtId="0" fontId="5" fillId="2" borderId="0" xfId="0" applyFont="1" applyFill="1" applyAlignment="1">
      <alignment horizontal="center" wrapText="1"/>
    </xf>
    <xf numFmtId="0" fontId="5" fillId="2" borderId="0" xfId="0" applyFont="1" applyFill="1" applyAlignment="1">
      <alignment horizontal="center"/>
    </xf>
    <xf numFmtId="0" fontId="5" fillId="0" borderId="1" xfId="0" applyFont="1" applyBorder="1"/>
    <xf numFmtId="10" fontId="4" fillId="0" borderId="0" xfId="0" applyNumberFormat="1" applyFont="1"/>
    <xf numFmtId="164" fontId="4" fillId="0" borderId="0" xfId="0" applyNumberFormat="1" applyFont="1"/>
    <xf numFmtId="0" fontId="4" fillId="0" borderId="6" xfId="0" applyFont="1" applyBorder="1"/>
    <xf numFmtId="0" fontId="7" fillId="4" borderId="13" xfId="0" applyFont="1" applyFill="1" applyBorder="1"/>
    <xf numFmtId="10" fontId="0" fillId="0" borderId="0" xfId="1" applyNumberFormat="1" applyFont="1"/>
    <xf numFmtId="0" fontId="4" fillId="4" borderId="12" xfId="0" applyFont="1" applyFill="1" applyBorder="1" applyProtection="1">
      <protection locked="0"/>
    </xf>
    <xf numFmtId="0" fontId="4" fillId="4" borderId="11" xfId="0" applyFont="1" applyFill="1" applyBorder="1" applyProtection="1">
      <protection locked="0"/>
    </xf>
    <xf numFmtId="0" fontId="5" fillId="0" borderId="14" xfId="0" applyFont="1" applyBorder="1" applyAlignment="1">
      <alignment vertical="top"/>
    </xf>
    <xf numFmtId="14" fontId="4" fillId="4" borderId="10" xfId="0" applyNumberFormat="1" applyFont="1" applyFill="1" applyBorder="1" applyAlignment="1" applyProtection="1">
      <alignment horizontal="left"/>
      <protection locked="0"/>
    </xf>
    <xf numFmtId="0" fontId="4" fillId="0" borderId="15" xfId="0" applyFont="1" applyBorder="1" applyAlignment="1">
      <alignment vertical="top" wrapText="1"/>
    </xf>
    <xf numFmtId="0" fontId="8" fillId="0" borderId="0" xfId="2" applyProtection="1"/>
    <xf numFmtId="0" fontId="4" fillId="0" borderId="7" xfId="0" applyFont="1" applyBorder="1"/>
    <xf numFmtId="0" fontId="9" fillId="4" borderId="13" xfId="0" applyFont="1" applyFill="1" applyBorder="1"/>
    <xf numFmtId="0" fontId="5" fillId="0" borderId="0" xfId="0" applyFont="1"/>
    <xf numFmtId="0" fontId="5" fillId="0" borderId="16" xfId="0" applyFont="1" applyBorder="1"/>
    <xf numFmtId="0" fontId="2" fillId="0" borderId="0" xfId="0" applyFont="1" applyAlignment="1">
      <alignment horizontal="center"/>
    </xf>
    <xf numFmtId="44" fontId="0" fillId="0" borderId="0" xfId="0" applyNumberFormat="1"/>
    <xf numFmtId="0" fontId="8" fillId="0" borderId="17" xfId="2" quotePrefix="1" applyBorder="1" applyProtection="1"/>
    <xf numFmtId="0" fontId="8" fillId="0" borderId="18" xfId="2" applyBorder="1" applyProtection="1"/>
    <xf numFmtId="10" fontId="4" fillId="0" borderId="0" xfId="1" applyNumberFormat="1" applyFont="1" applyProtection="1"/>
    <xf numFmtId="0" fontId="10" fillId="0" borderId="0" xfId="2" applyFont="1" applyProtection="1">
      <protection locked="0"/>
    </xf>
    <xf numFmtId="0" fontId="7" fillId="4" borderId="13" xfId="0" applyFont="1" applyFill="1" applyBorder="1" applyProtection="1">
      <protection locked="0"/>
    </xf>
    <xf numFmtId="0" fontId="4" fillId="4" borderId="12" xfId="0" applyFont="1" applyFill="1" applyBorder="1" applyAlignment="1" applyProtection="1">
      <alignment horizontal="left" vertical="top"/>
      <protection locked="0"/>
    </xf>
    <xf numFmtId="0" fontId="4" fillId="4" borderId="11" xfId="0" applyFont="1" applyFill="1" applyBorder="1" applyAlignment="1" applyProtection="1">
      <alignment horizontal="left" vertical="top"/>
      <protection locked="0"/>
    </xf>
    <xf numFmtId="0" fontId="4" fillId="4" borderId="10" xfId="0" applyFont="1" applyFill="1" applyBorder="1" applyAlignment="1" applyProtection="1">
      <alignment horizontal="left" vertical="top"/>
      <protection locked="0"/>
    </xf>
    <xf numFmtId="0" fontId="0" fillId="0" borderId="4" xfId="0" applyBorder="1" applyAlignment="1"/>
    <xf numFmtId="0" fontId="0" fillId="0" borderId="5" xfId="0" applyBorder="1" applyAlignment="1"/>
    <xf numFmtId="0" fontId="0" fillId="0" borderId="8" xfId="0" applyBorder="1" applyAlignment="1"/>
    <xf numFmtId="0" fontId="0" fillId="0" borderId="9" xfId="0" applyBorder="1" applyAlignment="1"/>
    <xf numFmtId="14" fontId="0" fillId="0" borderId="6" xfId="0" applyNumberFormat="1" applyBorder="1" applyAlignment="1">
      <alignment horizontal="left"/>
    </xf>
    <xf numFmtId="14" fontId="0" fillId="0" borderId="7" xfId="0" applyNumberFormat="1" applyBorder="1" applyAlignment="1">
      <alignment horizontal="left"/>
    </xf>
    <xf numFmtId="0" fontId="4" fillId="0" borderId="8" xfId="0" applyFont="1" applyBorder="1" applyAlignment="1"/>
    <xf numFmtId="0" fontId="4" fillId="0" borderId="9" xfId="0" applyFont="1" applyBorder="1" applyAlignment="1"/>
    <xf numFmtId="14" fontId="4" fillId="0" borderId="6" xfId="0" applyNumberFormat="1" applyFont="1" applyBorder="1" applyAlignment="1">
      <alignment horizontal="left"/>
    </xf>
    <xf numFmtId="14" fontId="4" fillId="0" borderId="7" xfId="0" applyNumberFormat="1" applyFont="1" applyBorder="1" applyAlignment="1">
      <alignment horizontal="left"/>
    </xf>
    <xf numFmtId="0" fontId="4" fillId="0" borderId="4" xfId="0" applyFont="1" applyBorder="1" applyAlignment="1"/>
    <xf numFmtId="0" fontId="4" fillId="0" borderId="5" xfId="0" applyFont="1" applyBorder="1" applyAlignment="1"/>
  </cellXfs>
  <cellStyles count="3">
    <cellStyle name="Hyperlink" xfId="2" builtinId="8"/>
    <cellStyle name="Procent" xfId="1" builtinId="5"/>
    <cellStyle name="Standaard" xfId="0" builtinId="0"/>
  </cellStyles>
  <dxfs count="2">
    <dxf>
      <font>
        <b/>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0"/>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320112</xdr:colOff>
      <xdr:row>1</xdr:row>
      <xdr:rowOff>36007</xdr:rowOff>
    </xdr:from>
    <xdr:to>
      <xdr:col>2</xdr:col>
      <xdr:colOff>1526613</xdr:colOff>
      <xdr:row>3</xdr:row>
      <xdr:rowOff>352837</xdr:rowOff>
    </xdr:to>
    <xdr:pic>
      <xdr:nvPicPr>
        <xdr:cNvPr id="2" name="Afbeelding 1" descr="toggle_logo">
          <a:extLst>
            <a:ext uri="{FF2B5EF4-FFF2-40B4-BE49-F238E27FC236}">
              <a16:creationId xmlns:a16="http://schemas.microsoft.com/office/drawing/2014/main" id="{0A9AE6EB-389A-4C89-90F0-40BC755CA699}"/>
            </a:ext>
          </a:extLst>
        </xdr:cNvPr>
        <xdr:cNvPicPr>
          <a:picLocks noChangeAspect="1"/>
        </xdr:cNvPicPr>
      </xdr:nvPicPr>
      <xdr:blipFill>
        <a:blip xmlns:r="http://schemas.openxmlformats.org/officeDocument/2006/relationships" r:embed="rId1"/>
        <a:stretch>
          <a:fillRect/>
        </a:stretch>
      </xdr:blipFill>
      <xdr:spPr bwMode="auto">
        <a:xfrm>
          <a:off x="9600183" y="199293"/>
          <a:ext cx="1206501" cy="6434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1284817</xdr:colOff>
      <xdr:row>0</xdr:row>
      <xdr:rowOff>95249</xdr:rowOff>
    </xdr:from>
    <xdr:to>
      <xdr:col>7</xdr:col>
      <xdr:colOff>448735</xdr:colOff>
      <xdr:row>4</xdr:row>
      <xdr:rowOff>78223</xdr:rowOff>
    </xdr:to>
    <xdr:pic>
      <xdr:nvPicPr>
        <xdr:cNvPr id="2" name="Afbeelding 1" descr="toggle_logo">
          <a:extLst>
            <a:ext uri="{FF2B5EF4-FFF2-40B4-BE49-F238E27FC236}">
              <a16:creationId xmlns:a16="http://schemas.microsoft.com/office/drawing/2014/main" id="{893F99CD-775B-4E5D-93BD-7408336072DF}"/>
            </a:ext>
          </a:extLst>
        </xdr:cNvPr>
        <xdr:cNvPicPr>
          <a:picLocks noChangeAspect="1"/>
        </xdr:cNvPicPr>
      </xdr:nvPicPr>
      <xdr:blipFill>
        <a:blip xmlns:r="http://schemas.openxmlformats.org/officeDocument/2006/relationships" r:embed="rId1"/>
        <a:stretch>
          <a:fillRect/>
        </a:stretch>
      </xdr:blipFill>
      <xdr:spPr bwMode="auto">
        <a:xfrm>
          <a:off x="9338734" y="95249"/>
          <a:ext cx="1206501" cy="62855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573617</xdr:colOff>
      <xdr:row>0</xdr:row>
      <xdr:rowOff>0</xdr:rowOff>
    </xdr:from>
    <xdr:to>
      <xdr:col>9</xdr:col>
      <xdr:colOff>261410</xdr:colOff>
      <xdr:row>3</xdr:row>
      <xdr:rowOff>122674</xdr:rowOff>
    </xdr:to>
    <xdr:pic>
      <xdr:nvPicPr>
        <xdr:cNvPr id="11" name="Afbeelding 10" descr="toggle_logo">
          <a:extLst>
            <a:ext uri="{FF2B5EF4-FFF2-40B4-BE49-F238E27FC236}">
              <a16:creationId xmlns:a16="http://schemas.microsoft.com/office/drawing/2014/main" id="{CA1EB8CC-7F05-4114-8724-B3BB280C1227}"/>
            </a:ext>
          </a:extLst>
        </xdr:cNvPr>
        <xdr:cNvPicPr>
          <a:picLocks noChangeAspect="1"/>
        </xdr:cNvPicPr>
      </xdr:nvPicPr>
      <xdr:blipFill>
        <a:blip xmlns:r="http://schemas.openxmlformats.org/officeDocument/2006/relationships" r:embed="rId1"/>
        <a:stretch>
          <a:fillRect/>
        </a:stretch>
      </xdr:blipFill>
      <xdr:spPr bwMode="auto">
        <a:xfrm>
          <a:off x="9920817" y="0"/>
          <a:ext cx="1205443" cy="6243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46567</xdr:colOff>
      <xdr:row>0</xdr:row>
      <xdr:rowOff>0</xdr:rowOff>
    </xdr:from>
    <xdr:to>
      <xdr:col>8</xdr:col>
      <xdr:colOff>1252010</xdr:colOff>
      <xdr:row>3</xdr:row>
      <xdr:rowOff>125849</xdr:rowOff>
    </xdr:to>
    <xdr:pic>
      <xdr:nvPicPr>
        <xdr:cNvPr id="5" name="Afbeelding 4" descr="toggle_logo">
          <a:extLst>
            <a:ext uri="{FF2B5EF4-FFF2-40B4-BE49-F238E27FC236}">
              <a16:creationId xmlns:a16="http://schemas.microsoft.com/office/drawing/2014/main" id="{CAB11FFF-9B04-4A4F-BECD-6D3DA4AFE5F7}"/>
            </a:ext>
          </a:extLst>
        </xdr:cNvPr>
        <xdr:cNvPicPr>
          <a:picLocks noChangeAspect="1"/>
        </xdr:cNvPicPr>
      </xdr:nvPicPr>
      <xdr:blipFill>
        <a:blip xmlns:r="http://schemas.openxmlformats.org/officeDocument/2006/relationships" r:embed="rId1"/>
        <a:stretch>
          <a:fillRect/>
        </a:stretch>
      </xdr:blipFill>
      <xdr:spPr bwMode="auto">
        <a:xfrm>
          <a:off x="10003367" y="0"/>
          <a:ext cx="1205443" cy="627499"/>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421217</xdr:colOff>
      <xdr:row>0</xdr:row>
      <xdr:rowOff>0</xdr:rowOff>
    </xdr:from>
    <xdr:to>
      <xdr:col>9</xdr:col>
      <xdr:colOff>578910</xdr:colOff>
      <xdr:row>3</xdr:row>
      <xdr:rowOff>129024</xdr:rowOff>
    </xdr:to>
    <xdr:pic>
      <xdr:nvPicPr>
        <xdr:cNvPr id="4" name="Afbeelding 3" descr="toggle_logo">
          <a:extLst>
            <a:ext uri="{FF2B5EF4-FFF2-40B4-BE49-F238E27FC236}">
              <a16:creationId xmlns:a16="http://schemas.microsoft.com/office/drawing/2014/main" id="{5DA1C302-A966-4667-A0A6-1C7B7DCE82D9}"/>
            </a:ext>
          </a:extLst>
        </xdr:cNvPr>
        <xdr:cNvPicPr>
          <a:picLocks noChangeAspect="1"/>
        </xdr:cNvPicPr>
      </xdr:nvPicPr>
      <xdr:blipFill>
        <a:blip xmlns:r="http://schemas.openxmlformats.org/officeDocument/2006/relationships" r:embed="rId1"/>
        <a:stretch>
          <a:fillRect/>
        </a:stretch>
      </xdr:blipFill>
      <xdr:spPr bwMode="auto">
        <a:xfrm>
          <a:off x="10022417" y="0"/>
          <a:ext cx="1208618" cy="630674"/>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202142</xdr:colOff>
      <xdr:row>0</xdr:row>
      <xdr:rowOff>47625</xdr:rowOff>
    </xdr:from>
    <xdr:to>
      <xdr:col>5</xdr:col>
      <xdr:colOff>1407585</xdr:colOff>
      <xdr:row>4</xdr:row>
      <xdr:rowOff>38007</xdr:rowOff>
    </xdr:to>
    <xdr:pic>
      <xdr:nvPicPr>
        <xdr:cNvPr id="3" name="Afbeelding 2" descr="toggle_logo">
          <a:extLst>
            <a:ext uri="{FF2B5EF4-FFF2-40B4-BE49-F238E27FC236}">
              <a16:creationId xmlns:a16="http://schemas.microsoft.com/office/drawing/2014/main" id="{3BDB61D3-A0CA-4A52-B057-204226CC3C36}"/>
            </a:ext>
          </a:extLst>
        </xdr:cNvPr>
        <xdr:cNvPicPr>
          <a:picLocks noChangeAspect="1"/>
        </xdr:cNvPicPr>
      </xdr:nvPicPr>
      <xdr:blipFill>
        <a:blip xmlns:r="http://schemas.openxmlformats.org/officeDocument/2006/relationships" r:embed="rId1"/>
        <a:stretch>
          <a:fillRect/>
        </a:stretch>
      </xdr:blipFill>
      <xdr:spPr bwMode="auto">
        <a:xfrm>
          <a:off x="8260292" y="47625"/>
          <a:ext cx="1205443" cy="638082"/>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FE6F7F-CC2A-4E20-B78D-DA39240EAA9C}" name="Perceelomschrijving" displayName="Perceelomschrijving" ref="A1:K105" totalsRowShown="0">
  <autoFilter ref="A1:K105" xr:uid="{7C3DB5DF-8F9E-4E1E-8267-105D1377C61E}"/>
  <sortState xmlns:xlrd2="http://schemas.microsoft.com/office/spreadsheetml/2017/richdata2" ref="A2:K96">
    <sortCondition ref="A1:A96"/>
  </sortState>
  <tableColumns count="11">
    <tableColumn id="1" xr3:uid="{EEC98741-16F0-4A4C-BD13-A307F3A7E652}" name="Perceelnummer"/>
    <tableColumn id="2" xr3:uid="{8D39CD11-0E89-43CC-875E-12126E86C4B1}" name="Perceel" dataDxfId="1"/>
    <tableColumn id="3" xr3:uid="{2C3A3E2C-C735-4B73-96B6-25659ECBC139}" name="Productcode" dataDxfId="0"/>
    <tableColumn id="4" xr3:uid="{8F29803A-26C2-4A3D-AB29-F06ADA04C1E0}" name="Omschrijving"/>
    <tableColumn id="5" xr3:uid="{D1EBD167-514B-40F6-AB18-3BADA6B69DF5}" name="Eenheid"/>
    <tableColumn id="6" xr3:uid="{B8B603AC-8DD3-4B39-8080-6159F19BA5C0}" name="Eenheid (code)"/>
    <tableColumn id="7" xr3:uid="{E0A93B3A-672D-44E0-A9CE-83A55102672D}" name="Frequentie"/>
    <tableColumn id="8" xr3:uid="{DA8E1EA1-4674-409B-923C-B3BFFFA1C8C8}" name="Frequentie (in code)"/>
    <tableColumn id="9" xr3:uid="{3F2B967E-6CF4-47B1-B8B3-090ADA624088}" name="Opmerking"/>
    <tableColumn id="10" xr3:uid="{67E84016-A869-4A40-8C4F-EB729F3C9D15}" name="Beschreven in PvE?"/>
    <tableColumn id="11" xr3:uid="{32A5DB99-8C37-4FF3-A37E-4BE44D115B3B}" name="Meenemen in prijsopgaafformulier"/>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B5E9F-E6D9-49D5-861F-D6947C8A75F6}">
  <sheetPr>
    <tabColor rgb="FFFF0000"/>
  </sheetPr>
  <dimension ref="A3:C17"/>
  <sheetViews>
    <sheetView view="pageBreakPreview" zoomScale="70" zoomScaleNormal="100" zoomScaleSheetLayoutView="70" workbookViewId="0">
      <selection activeCell="C10" sqref="C10"/>
    </sheetView>
  </sheetViews>
  <sheetFormatPr defaultRowHeight="12.5" x14ac:dyDescent="0.25"/>
  <cols>
    <col min="1" max="1" width="10" bestFit="1" customWidth="1"/>
    <col min="2" max="2" width="122.81640625" customWidth="1"/>
    <col min="3" max="3" width="33.26953125" customWidth="1"/>
  </cols>
  <sheetData>
    <row r="3" spans="1:3" ht="13" thickBot="1" x14ac:dyDescent="0.3"/>
    <row r="4" spans="1:3" ht="240" customHeight="1" thickBot="1" x14ac:dyDescent="0.3">
      <c r="A4" s="23" t="s">
        <v>0</v>
      </c>
      <c r="B4" s="25" t="s">
        <v>1</v>
      </c>
    </row>
    <row r="5" spans="1:3" ht="13" thickBot="1" x14ac:dyDescent="0.3"/>
    <row r="6" spans="1:3" x14ac:dyDescent="0.25">
      <c r="B6" s="8" t="s">
        <v>2</v>
      </c>
      <c r="C6" s="21"/>
    </row>
    <row r="7" spans="1:3" x14ac:dyDescent="0.25">
      <c r="B7" s="11" t="s">
        <v>3</v>
      </c>
      <c r="C7" s="22"/>
    </row>
    <row r="8" spans="1:3" x14ac:dyDescent="0.25">
      <c r="B8" s="11" t="s">
        <v>4</v>
      </c>
      <c r="C8" s="22"/>
    </row>
    <row r="9" spans="1:3" x14ac:dyDescent="0.25">
      <c r="B9" s="11" t="s">
        <v>5</v>
      </c>
      <c r="C9" s="22"/>
    </row>
    <row r="10" spans="1:3" ht="13" thickBot="1" x14ac:dyDescent="0.3">
      <c r="B10" s="18" t="s">
        <v>6</v>
      </c>
      <c r="C10" s="24"/>
    </row>
    <row r="11" spans="1:3" ht="13" thickBot="1" x14ac:dyDescent="0.3"/>
    <row r="12" spans="1:3" ht="13" thickTop="1" x14ac:dyDescent="0.25">
      <c r="A12" s="29"/>
      <c r="B12" s="30" t="s">
        <v>7</v>
      </c>
    </row>
    <row r="13" spans="1:3" x14ac:dyDescent="0.25">
      <c r="B13" s="33" t="s">
        <v>8</v>
      </c>
    </row>
    <row r="14" spans="1:3" x14ac:dyDescent="0.25">
      <c r="B14" s="33" t="s">
        <v>9</v>
      </c>
    </row>
    <row r="15" spans="1:3" x14ac:dyDescent="0.25">
      <c r="B15" s="33" t="s">
        <v>10</v>
      </c>
    </row>
    <row r="16" spans="1:3" ht="13" thickBot="1" x14ac:dyDescent="0.3">
      <c r="B16" s="34" t="s">
        <v>11</v>
      </c>
    </row>
    <row r="17" ht="13" thickTop="1" x14ac:dyDescent="0.25"/>
  </sheetData>
  <sheetProtection algorithmName="SHA-512" hashValue="qMJSgYlZDL8KE/cbMR9qI0vfgswxb65YbS9MWSOt9kDV7uRaxQr0AOYdF/3FjEH8FIxU37Y7aQC+GwoHGa1sLg==" saltValue="PhthDrlxcLGt0H1L+2+3SQ==" spinCount="100000" sheet="1" selectLockedCells="1"/>
  <hyperlinks>
    <hyperlink ref="B13" location="Visueel!A1" display="Visueel" xr:uid="{3AC2F4F0-A2FA-4C38-A750-20503E45A769}"/>
    <hyperlink ref="B14" location="Doofblindheid!A1" display="Doofblindheid" xr:uid="{C4F8AEC4-7A96-4569-AE87-614741B1E059}"/>
    <hyperlink ref="B15" location="Vroegdoof!A1" display="Vroegdoof" xr:uid="{1D3691BD-E6B7-4D82-8A93-A13DF6DBDE4C}"/>
    <hyperlink ref="B16" location="Vervoer!A1" display="Vervoer" xr:uid="{964B1CA6-2D65-4296-9828-316F3CF8B0E2}"/>
  </hyperlinks>
  <pageMargins left="0.7" right="0.7" top="0.75" bottom="0.75" header="0.3" footer="0.3"/>
  <pageSetup paperSize="9" scale="4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846DD-4C03-4AC5-A3D7-47E3478AF87B}">
  <sheetPr>
    <pageSetUpPr fitToPage="1"/>
  </sheetPr>
  <dimension ref="A1:G20"/>
  <sheetViews>
    <sheetView view="pageBreakPreview" zoomScale="60" zoomScaleNormal="100" workbookViewId="0">
      <selection activeCell="A3" sqref="A1:XFD1048576"/>
    </sheetView>
  </sheetViews>
  <sheetFormatPr defaultColWidth="8.7265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customWidth="1"/>
  </cols>
  <sheetData>
    <row r="1" spans="1:7" x14ac:dyDescent="0.25">
      <c r="A1" s="8" t="s">
        <v>12</v>
      </c>
      <c r="B1" s="9">
        <f>'Basisbestand opbouw tarievenbla'!A2</f>
        <v>1</v>
      </c>
      <c r="C1" s="10"/>
      <c r="D1" s="10"/>
      <c r="E1" s="10"/>
      <c r="F1" s="10"/>
    </row>
    <row r="2" spans="1:7" ht="13" thickBot="1" x14ac:dyDescent="0.3">
      <c r="A2" s="18" t="s">
        <v>13</v>
      </c>
      <c r="B2" s="27" t="str">
        <f>'Basisbestand opbouw tarievenbla'!B2</f>
        <v>Topklinische GGZ</v>
      </c>
      <c r="C2" s="10"/>
      <c r="D2" s="10"/>
      <c r="E2" s="10"/>
      <c r="F2" s="10"/>
    </row>
    <row r="3" spans="1:7" x14ac:dyDescent="0.25">
      <c r="A3" s="10"/>
      <c r="B3" s="10"/>
      <c r="C3" s="10"/>
      <c r="D3" s="10"/>
      <c r="E3" s="10"/>
      <c r="F3" s="10"/>
    </row>
    <row r="4" spans="1:7" x14ac:dyDescent="0.25">
      <c r="A4" s="10"/>
      <c r="B4" s="10"/>
      <c r="C4" s="10"/>
      <c r="D4" s="10"/>
      <c r="E4" s="10"/>
      <c r="F4" s="10"/>
    </row>
    <row r="5" spans="1:7" x14ac:dyDescent="0.25">
      <c r="A5" s="10"/>
      <c r="B5" s="10"/>
      <c r="C5" s="10"/>
      <c r="D5" s="10"/>
      <c r="E5" s="10"/>
      <c r="F5" s="10"/>
    </row>
    <row r="6" spans="1:7" ht="23" x14ac:dyDescent="0.25">
      <c r="A6" s="12" t="s">
        <v>14</v>
      </c>
      <c r="B6" s="12" t="s">
        <v>15</v>
      </c>
      <c r="C6" s="13" t="s">
        <v>16</v>
      </c>
      <c r="D6" s="13" t="s">
        <v>17</v>
      </c>
      <c r="E6" s="13" t="s">
        <v>18</v>
      </c>
      <c r="F6" s="14" t="s">
        <v>19</v>
      </c>
      <c r="G6" s="14" t="s">
        <v>5</v>
      </c>
    </row>
    <row r="7" spans="1:7" x14ac:dyDescent="0.25">
      <c r="A7" s="15">
        <v>55001</v>
      </c>
      <c r="B7" s="10" t="s">
        <v>20</v>
      </c>
      <c r="C7" s="7">
        <v>0.5</v>
      </c>
      <c r="D7" s="16" t="str">
        <f>VLOOKUP(A7,Perceelomschrijving[[#All],[Productcode]:[Eenheid]],3,FALSE)</f>
        <v>Minuut</v>
      </c>
      <c r="E7" s="16">
        <f>'Basisbestand opbouw tarievenbla'!$B$20</f>
        <v>0.01</v>
      </c>
      <c r="F7" s="17">
        <f t="shared" ref="F7:F12" si="0">C7*(1+E7)</f>
        <v>0.505</v>
      </c>
      <c r="G7" s="10">
        <f>$C$17</f>
        <v>0</v>
      </c>
    </row>
    <row r="8" spans="1:7" x14ac:dyDescent="0.25">
      <c r="A8" s="15">
        <v>55002</v>
      </c>
      <c r="B8" s="10" t="s">
        <v>21</v>
      </c>
      <c r="C8" s="7">
        <v>0</v>
      </c>
      <c r="D8" s="16" t="str">
        <f>VLOOKUP(A8,Perceelomschrijving[[#All],[Productcode]:[Eenheid]],3,FALSE)</f>
        <v>Minuut</v>
      </c>
      <c r="E8" s="16">
        <f>'Basisbestand opbouw tarievenbla'!$B$20</f>
        <v>0.01</v>
      </c>
      <c r="F8" s="17">
        <f t="shared" si="0"/>
        <v>0</v>
      </c>
      <c r="G8" s="10">
        <f t="shared" ref="G8:G12" si="1">$C$17</f>
        <v>0</v>
      </c>
    </row>
    <row r="9" spans="1:7" x14ac:dyDescent="0.25">
      <c r="A9" s="15">
        <v>55009</v>
      </c>
      <c r="B9" s="10" t="s">
        <v>22</v>
      </c>
      <c r="C9" s="7">
        <v>0</v>
      </c>
      <c r="D9" s="16" t="str">
        <f>VLOOKUP(A9,Perceelomschrijving[[#All],[Productcode]:[Eenheid]],3,FALSE)</f>
        <v>Etmaal</v>
      </c>
      <c r="E9" s="16">
        <f>'Basisbestand opbouw tarievenbla'!$B$20</f>
        <v>0.01</v>
      </c>
      <c r="F9" s="17">
        <f t="shared" si="0"/>
        <v>0</v>
      </c>
      <c r="G9" s="10">
        <f t="shared" si="1"/>
        <v>0</v>
      </c>
    </row>
    <row r="10" spans="1:7" x14ac:dyDescent="0.25">
      <c r="A10" s="15">
        <v>55010</v>
      </c>
      <c r="B10" s="10" t="s">
        <v>23</v>
      </c>
      <c r="C10" s="7">
        <v>0</v>
      </c>
      <c r="D10" s="16" t="str">
        <f>VLOOKUP(A10,Perceelomschrijving[[#All],[Productcode]:[Eenheid]],3,FALSE)</f>
        <v>Etmaal</v>
      </c>
      <c r="E10" s="16">
        <f>'Basisbestand opbouw tarievenbla'!$B$20</f>
        <v>0.01</v>
      </c>
      <c r="F10" s="17">
        <f t="shared" si="0"/>
        <v>0</v>
      </c>
      <c r="G10" s="10">
        <f t="shared" si="1"/>
        <v>0</v>
      </c>
    </row>
    <row r="11" spans="1:7" x14ac:dyDescent="0.25">
      <c r="A11" s="15">
        <v>55011</v>
      </c>
      <c r="B11" s="10" t="s">
        <v>24</v>
      </c>
      <c r="C11" s="7">
        <v>0</v>
      </c>
      <c r="D11" s="16" t="str">
        <f>VLOOKUP(A11,Perceelomschrijving[[#All],[Productcode]:[Eenheid]],3,FALSE)</f>
        <v>Etmaal</v>
      </c>
      <c r="E11" s="16">
        <f>'Basisbestand opbouw tarievenbla'!$B$20</f>
        <v>0.01</v>
      </c>
      <c r="F11" s="17">
        <f t="shared" si="0"/>
        <v>0</v>
      </c>
      <c r="G11" s="10">
        <f t="shared" si="1"/>
        <v>0</v>
      </c>
    </row>
    <row r="12" spans="1:7" x14ac:dyDescent="0.25">
      <c r="A12" s="15">
        <v>55012</v>
      </c>
      <c r="B12" s="10" t="s">
        <v>25</v>
      </c>
      <c r="C12" s="7">
        <v>0</v>
      </c>
      <c r="D12" s="16" t="str">
        <f>VLOOKUP(A12,Perceelomschrijving[[#All],[Productcode]:[Eenheid]],3,FALSE)</f>
        <v>Etmaal</v>
      </c>
      <c r="E12" s="16">
        <f>'Basisbestand opbouw tarievenbla'!$B$20</f>
        <v>0.01</v>
      </c>
      <c r="F12" s="17">
        <f t="shared" si="0"/>
        <v>0</v>
      </c>
      <c r="G12" s="10">
        <f t="shared" si="1"/>
        <v>0</v>
      </c>
    </row>
    <row r="13" spans="1:7" ht="13" thickBot="1" x14ac:dyDescent="0.3"/>
    <row r="14" spans="1:7" x14ac:dyDescent="0.25">
      <c r="B14" s="8" t="str">
        <f>'Toelichting tarievenblad'!B6</f>
        <v>Naam rechtsgeldige vertegenwoordiger:</v>
      </c>
      <c r="C14" s="41">
        <f>'Toelichting tarievenblad'!C6</f>
        <v>0</v>
      </c>
      <c r="D14" s="42"/>
      <c r="E14" s="38" t="s">
        <v>26</v>
      </c>
    </row>
    <row r="15" spans="1:7" x14ac:dyDescent="0.25">
      <c r="B15" s="11" t="str">
        <f>'Toelichting tarievenblad'!B7</f>
        <v>Functie:</v>
      </c>
      <c r="C15" s="43">
        <f>'Toelichting tarievenblad'!C7</f>
        <v>0</v>
      </c>
      <c r="D15" s="44"/>
      <c r="E15" s="39"/>
    </row>
    <row r="16" spans="1:7" x14ac:dyDescent="0.25">
      <c r="B16" s="11" t="str">
        <f>'Toelichting tarievenblad'!B8</f>
        <v>Jeugdhulpaanbieder</v>
      </c>
      <c r="C16" s="43">
        <f>'Toelichting tarievenblad'!C8</f>
        <v>0</v>
      </c>
      <c r="D16" s="44"/>
      <c r="E16" s="39"/>
    </row>
    <row r="17" spans="2:5" x14ac:dyDescent="0.25">
      <c r="B17" s="11" t="str">
        <f>'Toelichting tarievenblad'!B9</f>
        <v>AGB-code</v>
      </c>
      <c r="C17" s="43">
        <f>'Toelichting tarievenblad'!C9</f>
        <v>0</v>
      </c>
      <c r="D17" s="44"/>
      <c r="E17" s="39"/>
    </row>
    <row r="18" spans="2:5" ht="13" thickBot="1" x14ac:dyDescent="0.3">
      <c r="B18" s="18" t="str">
        <f>'Toelichting tarievenblad'!B10</f>
        <v>Plaats en datum:</v>
      </c>
      <c r="C18" s="45">
        <f>'Toelichting tarievenblad'!C10</f>
        <v>0</v>
      </c>
      <c r="D18" s="46"/>
      <c r="E18" s="40"/>
    </row>
    <row r="19" spans="2:5" ht="13" thickBot="1" x14ac:dyDescent="0.3"/>
    <row r="20" spans="2:5" ht="13.5" thickBot="1" x14ac:dyDescent="0.35">
      <c r="B20" s="19" t="s">
        <v>27</v>
      </c>
      <c r="E20" s="26" t="s">
        <v>28</v>
      </c>
    </row>
  </sheetData>
  <sheetProtection selectLockedCells="1"/>
  <mergeCells count="6">
    <mergeCell ref="E14:E18"/>
    <mergeCell ref="C14:D14"/>
    <mergeCell ref="C15:D15"/>
    <mergeCell ref="C16:D16"/>
    <mergeCell ref="C18:D18"/>
    <mergeCell ref="C17:D17"/>
  </mergeCells>
  <hyperlinks>
    <hyperlink ref="E20" location="'Toelichting tarievenblad'!A1" display="Snelkoppeling 'toelichting tarievenblad'" xr:uid="{EA7C5070-7792-4890-A9FD-94470B608B80}"/>
  </hyperlinks>
  <pageMargins left="0.7" right="0.7" top="0.75" bottom="0.75" header="0.3" footer="0.3"/>
  <pageSetup paperSize="9" scale="87" orientation="landscape" r:id="rId1"/>
  <rowBreaks count="1" manualBreakCount="1">
    <brk id="13" max="7" man="1"/>
  </rowBreaks>
  <colBreaks count="1" manualBreakCount="1">
    <brk id="2" max="2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BDE4B-6128-4FC1-A99C-22EFD3A9D581}">
  <dimension ref="A1:I15"/>
  <sheetViews>
    <sheetView tabSelected="1" view="pageBreakPreview" zoomScaleNormal="100" zoomScaleSheetLayoutView="100" workbookViewId="0">
      <selection activeCell="B3" sqref="B3"/>
    </sheetView>
  </sheetViews>
  <sheetFormatPr defaultColWidth="8.7265625" defaultRowHeight="12.5" x14ac:dyDescent="0.25"/>
  <cols>
    <col min="1" max="1" width="15.81640625" bestFit="1" customWidth="1"/>
    <col min="2" max="2" width="52.81640625" bestFit="1" customWidth="1"/>
    <col min="3" max="3" width="13.1796875" bestFit="1" customWidth="1"/>
    <col min="4" max="4" width="7.453125" bestFit="1" customWidth="1"/>
    <col min="5" max="5" width="19" bestFit="1" customWidth="1"/>
    <col min="6" max="6" width="18.453125" customWidth="1"/>
    <col min="7" max="7" width="10.81640625" hidden="1" customWidth="1"/>
    <col min="8" max="8" width="10.1796875" customWidth="1"/>
    <col min="9" max="9" width="11.54296875" customWidth="1"/>
  </cols>
  <sheetData>
    <row r="1" spans="1:9" ht="13" thickBot="1" x14ac:dyDescent="0.3">
      <c r="A1" s="18" t="s">
        <v>29</v>
      </c>
      <c r="B1" s="27" t="str">
        <f>'Toelichting tarievenblad'!$B$13</f>
        <v>Visueel</v>
      </c>
      <c r="C1" s="10"/>
      <c r="D1" s="10"/>
      <c r="E1" s="10"/>
      <c r="F1" s="10"/>
    </row>
    <row r="2" spans="1:9" ht="13" thickBot="1" x14ac:dyDescent="0.3">
      <c r="A2" s="10"/>
      <c r="B2" s="10"/>
      <c r="C2" s="10"/>
      <c r="D2" s="10"/>
      <c r="E2" s="10"/>
      <c r="F2" s="10"/>
    </row>
    <row r="3" spans="1:9" ht="13.5" thickBot="1" x14ac:dyDescent="0.35">
      <c r="A3" s="10"/>
      <c r="B3" s="37"/>
      <c r="C3" s="10"/>
      <c r="D3" s="10"/>
      <c r="E3" s="10"/>
      <c r="F3" s="10"/>
    </row>
    <row r="4" spans="1:9" x14ac:dyDescent="0.25">
      <c r="A4" s="10"/>
      <c r="B4" s="10"/>
      <c r="C4" s="10"/>
      <c r="D4" s="10"/>
      <c r="E4" s="10"/>
      <c r="F4" s="10"/>
    </row>
    <row r="5" spans="1:9" ht="23" x14ac:dyDescent="0.25">
      <c r="A5" s="12" t="s">
        <v>14</v>
      </c>
      <c r="B5" s="12" t="s">
        <v>15</v>
      </c>
      <c r="C5" s="13" t="s">
        <v>16</v>
      </c>
      <c r="D5" s="13" t="s">
        <v>17</v>
      </c>
      <c r="E5" s="13" t="s">
        <v>30</v>
      </c>
      <c r="F5" s="13" t="s">
        <v>18</v>
      </c>
      <c r="G5" s="13" t="s">
        <v>31</v>
      </c>
      <c r="H5" s="14" t="s">
        <v>19</v>
      </c>
      <c r="I5" s="14" t="s">
        <v>5</v>
      </c>
    </row>
    <row r="6" spans="1:9" ht="13" x14ac:dyDescent="0.3">
      <c r="A6" s="6" t="s">
        <v>32</v>
      </c>
      <c r="B6" s="10" t="str">
        <f>VLOOKUP(A6,Perceelomschrijving[[Productcode]:[Meenemen in prijsopgaafformulier]],2,FALSE)</f>
        <v>Dagbesteding volwassenen met visuele beperking</v>
      </c>
      <c r="C6" s="7">
        <v>0</v>
      </c>
      <c r="D6" s="10" t="str">
        <f>VLOOKUP(A6,Perceelomschrijving[[Productcode]:[Meenemen in prijsopgaafformulier]],3,FALSE)</f>
        <v xml:space="preserve">Dagdeel </v>
      </c>
      <c r="E6" s="35">
        <v>1.67E-2</v>
      </c>
      <c r="F6" s="16">
        <f>'Basisbestand opbouw tarievenbla'!$B$20</f>
        <v>0.01</v>
      </c>
      <c r="G6" s="16">
        <f>E6+F6</f>
        <v>2.6700000000000002E-2</v>
      </c>
      <c r="H6" s="17">
        <f>C6*(1+G6)</f>
        <v>0</v>
      </c>
      <c r="I6" s="10">
        <f>$C$12</f>
        <v>0</v>
      </c>
    </row>
    <row r="7" spans="1:9" ht="13" x14ac:dyDescent="0.3">
      <c r="A7" s="6" t="s">
        <v>33</v>
      </c>
      <c r="B7" s="10" t="str">
        <f>VLOOKUP(A7,Perceelomschrijving[[Productcode]:[Meenemen in prijsopgaafformulier]],2,FALSE)</f>
        <v>Gespecialiseerde begeleiding volwassenen met visuele beperking</v>
      </c>
      <c r="C7" s="7">
        <v>0</v>
      </c>
      <c r="D7" s="10" t="str">
        <f>VLOOKUP(A7,Perceelomschrijving[[Productcode]:[Meenemen in prijsopgaafformulier]],3,FALSE)</f>
        <v>Minuut</v>
      </c>
      <c r="E7" s="35">
        <v>1.67E-2</v>
      </c>
      <c r="F7" s="16">
        <f>'Basisbestand opbouw tarievenbla'!$B$20</f>
        <v>0.01</v>
      </c>
      <c r="G7" s="16">
        <f>E7+F7</f>
        <v>2.6700000000000002E-2</v>
      </c>
      <c r="H7" s="17">
        <f>C7*(1+G7)</f>
        <v>0</v>
      </c>
      <c r="I7" s="10">
        <f>$C$12</f>
        <v>0</v>
      </c>
    </row>
    <row r="8" spans="1:9" ht="13" thickBot="1" x14ac:dyDescent="0.3"/>
    <row r="9" spans="1:9" x14ac:dyDescent="0.25">
      <c r="B9" s="8" t="str">
        <f>'Toelichting tarievenblad'!B6</f>
        <v>Naam rechtsgeldige vertegenwoordiger:</v>
      </c>
      <c r="C9" s="41">
        <f>'Toelichting tarievenblad'!C6</f>
        <v>0</v>
      </c>
      <c r="D9" s="42"/>
      <c r="E9" s="38" t="s">
        <v>26</v>
      </c>
    </row>
    <row r="10" spans="1:9" x14ac:dyDescent="0.25">
      <c r="B10" s="11" t="str">
        <f>'Toelichting tarievenblad'!B7</f>
        <v>Functie:</v>
      </c>
      <c r="C10" s="43">
        <f>'Toelichting tarievenblad'!C7</f>
        <v>0</v>
      </c>
      <c r="D10" s="44"/>
      <c r="E10" s="39"/>
    </row>
    <row r="11" spans="1:9" x14ac:dyDescent="0.25">
      <c r="B11" s="11" t="str">
        <f>'Toelichting tarievenblad'!B8</f>
        <v>Jeugdhulpaanbieder</v>
      </c>
      <c r="C11" s="43">
        <f>'Toelichting tarievenblad'!C8</f>
        <v>0</v>
      </c>
      <c r="D11" s="44"/>
      <c r="E11" s="39"/>
    </row>
    <row r="12" spans="1:9" x14ac:dyDescent="0.25">
      <c r="B12" s="11" t="str">
        <f>'Toelichting tarievenblad'!B9</f>
        <v>AGB-code</v>
      </c>
      <c r="C12" s="43">
        <f>'Toelichting tarievenblad'!C9</f>
        <v>0</v>
      </c>
      <c r="D12" s="44"/>
      <c r="E12" s="39"/>
    </row>
    <row r="13" spans="1:9" ht="13" thickBot="1" x14ac:dyDescent="0.3">
      <c r="B13" s="18" t="str">
        <f>'Toelichting tarievenblad'!B10</f>
        <v>Plaats en datum:</v>
      </c>
      <c r="C13" s="45">
        <f>'Toelichting tarievenblad'!C10</f>
        <v>0</v>
      </c>
      <c r="D13" s="46"/>
      <c r="E13" s="40"/>
    </row>
    <row r="14" spans="1:9" ht="13" thickBot="1" x14ac:dyDescent="0.3"/>
    <row r="15" spans="1:9" ht="13.5" thickBot="1" x14ac:dyDescent="0.35">
      <c r="B15" s="19" t="s">
        <v>34</v>
      </c>
      <c r="E15" s="26" t="s">
        <v>28</v>
      </c>
    </row>
  </sheetData>
  <sheetProtection algorithmName="SHA-512" hashValue="E1Pb8GUN6U7hEG8I3Sdz+H5+o7kVeYa1257LAe151ggKPw7Ewd437nV5emWgr8xcrOTe8JBrx4nREmVNSIC7tw==" saltValue="EyhUxvnVa+rjIrtafPN0zw==" spinCount="100000" sheet="1" selectLockedCells="1"/>
  <mergeCells count="6">
    <mergeCell ref="C9:D9"/>
    <mergeCell ref="E9:E13"/>
    <mergeCell ref="C10:D10"/>
    <mergeCell ref="C11:D11"/>
    <mergeCell ref="C12:D12"/>
    <mergeCell ref="C13:D13"/>
  </mergeCells>
  <hyperlinks>
    <hyperlink ref="E15" location="'Toelichting tarievenblad'!A1" display="Snelkoppeling 'toelichting tarievenblad'" xr:uid="{3A0578EE-FD39-4446-BADC-8853D1BF2DB6}"/>
  </hyperlinks>
  <pageMargins left="0.7" right="0.7" top="0.75" bottom="0.75" header="0.3" footer="0.3"/>
  <pageSetup paperSize="9" scale="58"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7796B22-A97E-42AD-8264-E04AD7187E74}">
          <x14:formula1>
            <xm:f>'Basisbestand opbouw tarievenbla'!$B$22:$B$24</xm:f>
          </x14:formula1>
          <xm:sqref>B3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26CCB-27DF-4E84-8A07-9267C64560E3}">
  <dimension ref="A1:I16"/>
  <sheetViews>
    <sheetView view="pageBreakPreview" zoomScaleNormal="100" zoomScaleSheetLayoutView="100" workbookViewId="0">
      <selection activeCell="C7" sqref="C7"/>
    </sheetView>
  </sheetViews>
  <sheetFormatPr defaultColWidth="8.7265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18.453125" customWidth="1"/>
    <col min="7" max="7" width="10.81640625" hidden="1" customWidth="1"/>
    <col min="9" max="9" width="19" customWidth="1"/>
  </cols>
  <sheetData>
    <row r="1" spans="1:9" ht="13" thickBot="1" x14ac:dyDescent="0.3">
      <c r="A1" s="18" t="s">
        <v>7</v>
      </c>
      <c r="B1" s="27" t="str">
        <f>'Toelichting tarievenblad'!$B$14</f>
        <v>Doofblindheid</v>
      </c>
      <c r="C1" s="10"/>
      <c r="D1" s="10"/>
      <c r="E1" s="10"/>
      <c r="F1" s="10"/>
    </row>
    <row r="2" spans="1:9" ht="13" thickBot="1" x14ac:dyDescent="0.3">
      <c r="A2" s="10"/>
      <c r="B2" s="10"/>
      <c r="C2" s="10"/>
      <c r="D2" s="10"/>
      <c r="E2" s="10"/>
      <c r="F2" s="10"/>
    </row>
    <row r="3" spans="1:9" ht="13.5" thickBot="1" x14ac:dyDescent="0.35">
      <c r="A3" s="10"/>
      <c r="B3" s="37"/>
      <c r="C3" s="10"/>
      <c r="D3" s="10"/>
      <c r="E3" s="10"/>
      <c r="F3" s="10"/>
    </row>
    <row r="4" spans="1:9" x14ac:dyDescent="0.25">
      <c r="A4" s="10"/>
      <c r="B4" s="10"/>
      <c r="C4" s="10"/>
      <c r="D4" s="10"/>
      <c r="E4" s="10"/>
      <c r="F4" s="10"/>
    </row>
    <row r="5" spans="1:9" ht="23" x14ac:dyDescent="0.25">
      <c r="A5" s="12" t="s">
        <v>14</v>
      </c>
      <c r="B5" s="12" t="s">
        <v>15</v>
      </c>
      <c r="C5" s="13" t="s">
        <v>16</v>
      </c>
      <c r="D5" s="13" t="s">
        <v>17</v>
      </c>
      <c r="E5" s="13" t="s">
        <v>30</v>
      </c>
      <c r="F5" s="13" t="s">
        <v>18</v>
      </c>
      <c r="G5" s="13"/>
      <c r="H5" s="14" t="s">
        <v>19</v>
      </c>
      <c r="I5" s="14" t="s">
        <v>5</v>
      </c>
    </row>
    <row r="6" spans="1:9" x14ac:dyDescent="0.25">
      <c r="A6" s="10" t="s">
        <v>35</v>
      </c>
      <c r="B6" s="10" t="str">
        <f>VLOOKUP(A6,Perceelomschrijving[[#All],[Productcode]:[Meenemen in prijsopgaafformulier]],2,FALSE)</f>
        <v>Dagbesteding volwassenen met doofblindheid</v>
      </c>
      <c r="C6" s="7">
        <v>0</v>
      </c>
      <c r="D6" s="16" t="str">
        <f>VLOOKUP(A6,Perceelomschrijving[[#All],[Productcode]:[Eenheid]],3,FALSE)</f>
        <v xml:space="preserve">Dagdeel </v>
      </c>
      <c r="E6" s="16">
        <v>1.67E-2</v>
      </c>
      <c r="F6" s="16">
        <f>'Basisbestand opbouw tarievenbla'!$B$20</f>
        <v>0.01</v>
      </c>
      <c r="G6" s="16">
        <f>E6+F6</f>
        <v>2.6700000000000002E-2</v>
      </c>
      <c r="H6" s="17">
        <f>C6*(1+G6)</f>
        <v>0</v>
      </c>
      <c r="I6" s="10">
        <f>$C$13</f>
        <v>0</v>
      </c>
    </row>
    <row r="7" spans="1:9" x14ac:dyDescent="0.25">
      <c r="A7" s="10" t="s">
        <v>36</v>
      </c>
      <c r="B7" s="10" t="str">
        <f>VLOOKUP(A7,Perceelomschrijving[[#All],[Productcode]:[Meenemen in prijsopgaafformulier]],2,FALSE)</f>
        <v>Cliëntondersteuning volwassenen met doofblindheid</v>
      </c>
      <c r="C7" s="7">
        <v>0</v>
      </c>
      <c r="D7" s="16" t="str">
        <f>VLOOKUP(A7,Perceelomschrijving[[#All],[Productcode]:[Eenheid]],3,FALSE)</f>
        <v>Minuut</v>
      </c>
      <c r="E7" s="16">
        <v>1.67E-2</v>
      </c>
      <c r="F7" s="16">
        <f>'Basisbestand opbouw tarievenbla'!$B$20</f>
        <v>0.01</v>
      </c>
      <c r="G7" s="16">
        <f t="shared" ref="G7:G8" si="0">E7+F7</f>
        <v>2.6700000000000002E-2</v>
      </c>
      <c r="H7" s="17">
        <f>C7*(1+F7)</f>
        <v>0</v>
      </c>
      <c r="I7" s="10">
        <f t="shared" ref="I7:I8" si="1">$C$13</f>
        <v>0</v>
      </c>
    </row>
    <row r="8" spans="1:9" x14ac:dyDescent="0.25">
      <c r="A8" s="10" t="s">
        <v>37</v>
      </c>
      <c r="B8" s="10" t="str">
        <f>VLOOKUP(A8,Perceelomschrijving[[#All],[Productcode]:[Meenemen in prijsopgaafformulier]],2,FALSE)</f>
        <v>Gespecialiseerde begeleiding volwassenen met doofblindheid</v>
      </c>
      <c r="C8" s="7">
        <v>0</v>
      </c>
      <c r="D8" s="16" t="str">
        <f>VLOOKUP(A8,Perceelomschrijving[[#All],[Productcode]:[Eenheid]],3,FALSE)</f>
        <v>Minuut</v>
      </c>
      <c r="E8" s="16">
        <v>1.67E-2</v>
      </c>
      <c r="F8" s="16">
        <f>'Basisbestand opbouw tarievenbla'!$B$20</f>
        <v>0.01</v>
      </c>
      <c r="G8" s="16">
        <f t="shared" si="0"/>
        <v>2.6700000000000002E-2</v>
      </c>
      <c r="H8" s="17">
        <f>C8*(1+F8)</f>
        <v>0</v>
      </c>
      <c r="I8" s="10">
        <f t="shared" si="1"/>
        <v>0</v>
      </c>
    </row>
    <row r="9" spans="1:9" ht="13" thickBot="1" x14ac:dyDescent="0.3"/>
    <row r="10" spans="1:9" x14ac:dyDescent="0.25">
      <c r="B10" s="8" t="str">
        <f>'Toelichting tarievenblad'!B6</f>
        <v>Naam rechtsgeldige vertegenwoordiger:</v>
      </c>
      <c r="C10" s="41">
        <f>'Toelichting tarievenblad'!C6</f>
        <v>0</v>
      </c>
      <c r="D10" s="42"/>
      <c r="E10" s="38" t="s">
        <v>26</v>
      </c>
    </row>
    <row r="11" spans="1:9" x14ac:dyDescent="0.25">
      <c r="B11" s="11" t="str">
        <f>'Toelichting tarievenblad'!B7</f>
        <v>Functie:</v>
      </c>
      <c r="C11" s="43">
        <f>'Toelichting tarievenblad'!C7</f>
        <v>0</v>
      </c>
      <c r="D11" s="44"/>
      <c r="E11" s="39"/>
    </row>
    <row r="12" spans="1:9" x14ac:dyDescent="0.25">
      <c r="B12" s="11" t="str">
        <f>'Toelichting tarievenblad'!B8</f>
        <v>Jeugdhulpaanbieder</v>
      </c>
      <c r="C12" s="43">
        <f>'Toelichting tarievenblad'!C8</f>
        <v>0</v>
      </c>
      <c r="D12" s="44"/>
      <c r="E12" s="39"/>
    </row>
    <row r="13" spans="1:9" x14ac:dyDescent="0.25">
      <c r="B13" s="11" t="str">
        <f>'Toelichting tarievenblad'!B9</f>
        <v>AGB-code</v>
      </c>
      <c r="C13" s="43">
        <f>'Toelichting tarievenblad'!C9</f>
        <v>0</v>
      </c>
      <c r="D13" s="44"/>
      <c r="E13" s="39"/>
    </row>
    <row r="14" spans="1:9" ht="13" thickBot="1" x14ac:dyDescent="0.3">
      <c r="B14" s="18" t="str">
        <f>'Toelichting tarievenblad'!B10</f>
        <v>Plaats en datum:</v>
      </c>
      <c r="C14" s="45">
        <f>'Toelichting tarievenblad'!C10</f>
        <v>0</v>
      </c>
      <c r="D14" s="46"/>
      <c r="E14" s="40"/>
    </row>
    <row r="15" spans="1:9" ht="13" thickBot="1" x14ac:dyDescent="0.3"/>
    <row r="16" spans="1:9" ht="13.5" thickBot="1" x14ac:dyDescent="0.35">
      <c r="B16" s="19" t="s">
        <v>34</v>
      </c>
      <c r="E16" s="26" t="s">
        <v>28</v>
      </c>
    </row>
  </sheetData>
  <sheetProtection algorithmName="SHA-512" hashValue="H3lewQlGJEJJDy7/e2hfPqDtY3vPHzpBLs6jX0aB1yWalg/wjJTMGDGM6Vh7gzPOMdUrN58dtXMaum8bQ6c72w==" saltValue="K4hmEGNoZFbHSRSwQLOKQw==" spinCount="100000" sheet="1" selectLockedCells="1"/>
  <mergeCells count="6">
    <mergeCell ref="E10:E14"/>
    <mergeCell ref="C11:D11"/>
    <mergeCell ref="C12:D12"/>
    <mergeCell ref="C13:D13"/>
    <mergeCell ref="C14:D14"/>
    <mergeCell ref="C10:D10"/>
  </mergeCells>
  <hyperlinks>
    <hyperlink ref="E16" location="'Toelichting tarievenblad'!A1" display="Snelkoppeling 'toelichting tarievenblad'" xr:uid="{76546CC6-8D5C-4C38-8322-27B426CAFE0C}"/>
  </hyperlinks>
  <pageMargins left="0.7" right="0.7" top="0.75" bottom="0.75" header="0.3" footer="0.3"/>
  <pageSetup paperSize="9" scale="5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22A1CAD-2CD4-432F-AE07-AD5197986C2E}">
          <x14:formula1>
            <xm:f>'Basisbestand opbouw tarievenbla'!$B$22:$B$24</xm:f>
          </x14:formula1>
          <xm:sqref>B3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EE872-DEC7-4E23-9F32-7F76A7E8EFA6}">
  <dimension ref="A1:I15"/>
  <sheetViews>
    <sheetView view="pageBreakPreview" zoomScaleNormal="100" zoomScaleSheetLayoutView="100" workbookViewId="0">
      <selection activeCell="C7" sqref="C7"/>
    </sheetView>
  </sheetViews>
  <sheetFormatPr defaultColWidth="8.7265625" defaultRowHeight="12.5" x14ac:dyDescent="0.25"/>
  <cols>
    <col min="1" max="1" width="15.81640625" bestFit="1" customWidth="1"/>
    <col min="2" max="2" width="52.81640625" bestFit="1" customWidth="1"/>
    <col min="3" max="3" width="13.1796875" bestFit="1" customWidth="1"/>
    <col min="4" max="4" width="7.453125" bestFit="1" customWidth="1"/>
    <col min="5" max="5" width="19" bestFit="1" customWidth="1"/>
    <col min="6" max="6" width="18.453125" customWidth="1"/>
    <col min="7" max="7" width="13.453125" hidden="1" customWidth="1"/>
    <col min="8" max="8" width="10.81640625" customWidth="1"/>
    <col min="9" max="9" width="14.81640625" customWidth="1"/>
  </cols>
  <sheetData>
    <row r="1" spans="1:9" ht="13" thickBot="1" x14ac:dyDescent="0.3">
      <c r="A1" s="18" t="s">
        <v>7</v>
      </c>
      <c r="B1" s="27" t="str">
        <f>'Toelichting tarievenblad'!$B$15</f>
        <v>Vroegdoof</v>
      </c>
      <c r="C1" s="10"/>
      <c r="D1" s="10"/>
      <c r="E1" s="10"/>
      <c r="F1" s="10"/>
      <c r="G1" s="10"/>
    </row>
    <row r="2" spans="1:9" ht="13" thickBot="1" x14ac:dyDescent="0.3">
      <c r="A2" s="10"/>
      <c r="B2" s="10"/>
      <c r="C2" s="10"/>
      <c r="D2" s="10"/>
      <c r="E2" s="10"/>
      <c r="F2" s="10"/>
      <c r="G2" s="10"/>
    </row>
    <row r="3" spans="1:9" ht="13.5" thickBot="1" x14ac:dyDescent="0.35">
      <c r="A3" s="10"/>
      <c r="B3" s="37" t="s">
        <v>137</v>
      </c>
      <c r="C3" s="10"/>
      <c r="D3" s="10"/>
      <c r="E3" s="10"/>
      <c r="F3" s="10"/>
      <c r="G3" s="10"/>
    </row>
    <row r="4" spans="1:9" x14ac:dyDescent="0.25">
      <c r="A4" s="10"/>
      <c r="B4" s="10"/>
      <c r="C4" s="10"/>
      <c r="D4" s="10"/>
      <c r="E4" s="10"/>
      <c r="F4" s="10"/>
      <c r="G4" s="10"/>
    </row>
    <row r="5" spans="1:9" ht="23" x14ac:dyDescent="0.25">
      <c r="A5" s="12" t="s">
        <v>14</v>
      </c>
      <c r="B5" s="12" t="s">
        <v>15</v>
      </c>
      <c r="C5" s="13" t="s">
        <v>16</v>
      </c>
      <c r="D5" s="13" t="s">
        <v>17</v>
      </c>
      <c r="E5" s="13" t="s">
        <v>30</v>
      </c>
      <c r="F5" s="13" t="s">
        <v>18</v>
      </c>
      <c r="G5" s="13" t="s">
        <v>31</v>
      </c>
      <c r="H5" s="14" t="s">
        <v>19</v>
      </c>
      <c r="I5" s="14" t="s">
        <v>5</v>
      </c>
    </row>
    <row r="6" spans="1:9" x14ac:dyDescent="0.25">
      <c r="A6" s="10" t="s">
        <v>38</v>
      </c>
      <c r="B6" s="10" t="str">
        <f>VLOOKUP(A6,Perceelomschrijving[[Productcode]:[Meenemen in prijsopgaafformulier]],2,FALSE)</f>
        <v>Dagbesteding volwassenen met vroegdoofheid</v>
      </c>
      <c r="C6" s="7">
        <v>0</v>
      </c>
      <c r="D6" s="16" t="str">
        <f>VLOOKUP(A6,Perceelomschrijving[[#All],[Productcode]:[Eenheid]],3,FALSE)</f>
        <v xml:space="preserve">Dagdeel </v>
      </c>
      <c r="E6" s="16">
        <v>1.67E-2</v>
      </c>
      <c r="F6" s="16">
        <f>'Basisbestand opbouw tarievenbla'!$B$20</f>
        <v>0.01</v>
      </c>
      <c r="G6" s="16">
        <f>E6+F6</f>
        <v>2.6700000000000002E-2</v>
      </c>
      <c r="H6" s="17">
        <f>C6*(1+G6)</f>
        <v>0</v>
      </c>
      <c r="I6" s="10">
        <f>$C$12</f>
        <v>0</v>
      </c>
    </row>
    <row r="7" spans="1:9" x14ac:dyDescent="0.25">
      <c r="A7" s="10" t="s">
        <v>39</v>
      </c>
      <c r="B7" s="10" t="str">
        <f>VLOOKUP(A7,Perceelomschrijving[[Productcode]:[Meenemen in prijsopgaafformulier]],2,FALSE)</f>
        <v>Gespecialiseerde begeleiding volwassenen met vroegdoofheid</v>
      </c>
      <c r="C7" s="7">
        <v>0</v>
      </c>
      <c r="D7" s="16" t="str">
        <f>VLOOKUP(A7,Perceelomschrijving[[#All],[Productcode]:[Eenheid]],3,FALSE)</f>
        <v>Minuut</v>
      </c>
      <c r="E7" s="16">
        <v>1.67E-2</v>
      </c>
      <c r="F7" s="16">
        <f>'Basisbestand opbouw tarievenbla'!$B$20</f>
        <v>0.01</v>
      </c>
      <c r="G7" s="16">
        <f>E7+F7</f>
        <v>2.6700000000000002E-2</v>
      </c>
      <c r="H7" s="17">
        <f>C7*(1+G7)</f>
        <v>0</v>
      </c>
      <c r="I7" s="10">
        <f>$C$12</f>
        <v>0</v>
      </c>
    </row>
    <row r="8" spans="1:9" ht="13" thickBot="1" x14ac:dyDescent="0.3"/>
    <row r="9" spans="1:9" x14ac:dyDescent="0.25">
      <c r="B9" s="8" t="str">
        <f>'Toelichting tarievenblad'!B6</f>
        <v>Naam rechtsgeldige vertegenwoordiger:</v>
      </c>
      <c r="C9" s="41">
        <f>'Toelichting tarievenblad'!C6</f>
        <v>0</v>
      </c>
      <c r="D9" s="42"/>
      <c r="E9" s="38" t="s">
        <v>26</v>
      </c>
    </row>
    <row r="10" spans="1:9" x14ac:dyDescent="0.25">
      <c r="B10" s="11" t="str">
        <f>'Toelichting tarievenblad'!B7</f>
        <v>Functie:</v>
      </c>
      <c r="C10" s="43">
        <f>'Toelichting tarievenblad'!C7</f>
        <v>0</v>
      </c>
      <c r="D10" s="44"/>
      <c r="E10" s="39"/>
    </row>
    <row r="11" spans="1:9" x14ac:dyDescent="0.25">
      <c r="B11" s="11" t="str">
        <f>'Toelichting tarievenblad'!B8</f>
        <v>Jeugdhulpaanbieder</v>
      </c>
      <c r="C11" s="43">
        <f>'Toelichting tarievenblad'!C8</f>
        <v>0</v>
      </c>
      <c r="D11" s="44"/>
      <c r="E11" s="39"/>
    </row>
    <row r="12" spans="1:9" x14ac:dyDescent="0.25">
      <c r="B12" s="11" t="str">
        <f>'Toelichting tarievenblad'!B9</f>
        <v>AGB-code</v>
      </c>
      <c r="C12" s="43">
        <f>'Toelichting tarievenblad'!C9</f>
        <v>0</v>
      </c>
      <c r="D12" s="44"/>
      <c r="E12" s="39"/>
    </row>
    <row r="13" spans="1:9" ht="13" thickBot="1" x14ac:dyDescent="0.3">
      <c r="B13" s="18" t="str">
        <f>'Toelichting tarievenblad'!B10</f>
        <v>Plaats en datum:</v>
      </c>
      <c r="C13" s="45">
        <f>'Toelichting tarievenblad'!C10</f>
        <v>0</v>
      </c>
      <c r="D13" s="46"/>
      <c r="E13" s="40"/>
    </row>
    <row r="14" spans="1:9" ht="13" thickBot="1" x14ac:dyDescent="0.3"/>
    <row r="15" spans="1:9" ht="13.5" thickBot="1" x14ac:dyDescent="0.35">
      <c r="B15" s="19" t="s">
        <v>34</v>
      </c>
      <c r="E15" s="26" t="s">
        <v>28</v>
      </c>
    </row>
  </sheetData>
  <sheetProtection algorithmName="SHA-512" hashValue="LYWdA5a0mqvUA0SOCCndFrvX++wWpf1iIZzMlYizlif9oJt5QX4KrcJfOO+9SGiqe4bcF8XBv9ZTOUGQmLDTvg==" saltValue="tFedjeEOCbpEwSZx6f07yA==" spinCount="100000" sheet="1" selectLockedCells="1"/>
  <mergeCells count="6">
    <mergeCell ref="E9:E13"/>
    <mergeCell ref="C10:D10"/>
    <mergeCell ref="C11:D11"/>
    <mergeCell ref="C12:D12"/>
    <mergeCell ref="C13:D13"/>
    <mergeCell ref="C9:D9"/>
  </mergeCells>
  <hyperlinks>
    <hyperlink ref="E15" location="'Toelichting tarievenblad'!A1" display="Snelkoppeling 'toelichting tarievenblad'" xr:uid="{B9A6B8DD-4540-43E4-9BAE-D2F1F5286AFC}"/>
  </hyperlinks>
  <pageMargins left="0.7" right="0.7" top="0.75" bottom="0.75" header="0.3" footer="0.3"/>
  <pageSetup paperSize="9" scale="5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13174C6-7AE4-4670-B16C-BB7EAB891943}">
          <x14:formula1>
            <xm:f>'Basisbestand opbouw tarievenbla'!$B$22:$B$24</xm:f>
          </x14:formula1>
          <xm:sqref>B3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5ADCC-50C0-4AE8-9F2F-B95FD10489C5}">
  <dimension ref="A1:H21"/>
  <sheetViews>
    <sheetView view="pageBreakPreview" zoomScaleNormal="100" zoomScaleSheetLayoutView="100" workbookViewId="0">
      <selection activeCell="E15" sqref="E15:E19"/>
    </sheetView>
  </sheetViews>
  <sheetFormatPr defaultColWidth="8.7265625" defaultRowHeight="12.5" x14ac:dyDescent="0.25"/>
  <cols>
    <col min="1" max="1" width="15.81640625" bestFit="1" customWidth="1"/>
    <col min="2" max="2" width="52.81640625" bestFit="1" customWidth="1"/>
    <col min="3" max="3" width="13.1796875" bestFit="1" customWidth="1"/>
    <col min="4" max="4" width="14.54296875" customWidth="1"/>
    <col min="5" max="5" width="19" bestFit="1" customWidth="1"/>
    <col min="6" max="6" width="22.1796875" bestFit="1" customWidth="1"/>
    <col min="7" max="7" width="10.81640625" customWidth="1"/>
    <col min="8" max="8" width="18.54296875" hidden="1" customWidth="1"/>
    <col min="10" max="10" width="0" hidden="1" customWidth="1"/>
  </cols>
  <sheetData>
    <row r="1" spans="1:6" ht="13" thickBot="1" x14ac:dyDescent="0.3">
      <c r="A1" s="18" t="s">
        <v>13</v>
      </c>
      <c r="B1" s="27" t="str">
        <f>'Toelichting tarievenblad'!B16</f>
        <v>Vervoer</v>
      </c>
      <c r="C1" s="10"/>
      <c r="D1" s="10"/>
      <c r="E1" s="10"/>
      <c r="F1" s="10"/>
    </row>
    <row r="2" spans="1:6" x14ac:dyDescent="0.25">
      <c r="A2" s="10"/>
      <c r="B2" s="10"/>
      <c r="C2" s="10"/>
      <c r="D2" s="10"/>
      <c r="E2" s="10"/>
      <c r="F2" s="10"/>
    </row>
    <row r="3" spans="1:6" x14ac:dyDescent="0.25">
      <c r="A3" s="10"/>
      <c r="B3" s="10"/>
      <c r="C3" s="10"/>
      <c r="D3" s="10"/>
      <c r="E3" s="10"/>
      <c r="F3" s="10"/>
    </row>
    <row r="4" spans="1:6" x14ac:dyDescent="0.25">
      <c r="A4" s="10"/>
      <c r="B4" s="10"/>
      <c r="C4" s="10"/>
      <c r="D4" s="10"/>
      <c r="E4" s="10"/>
      <c r="F4" s="10"/>
    </row>
    <row r="5" spans="1:6" ht="23" x14ac:dyDescent="0.25">
      <c r="A5" s="12" t="s">
        <v>14</v>
      </c>
      <c r="B5" s="12" t="s">
        <v>15</v>
      </c>
      <c r="C5" s="13" t="s">
        <v>16</v>
      </c>
      <c r="D5" s="13" t="s">
        <v>17</v>
      </c>
      <c r="E5" s="14" t="s">
        <v>5</v>
      </c>
    </row>
    <row r="6" spans="1:6" x14ac:dyDescent="0.25">
      <c r="A6" s="10" t="s">
        <v>40</v>
      </c>
      <c r="B6" s="10" t="str">
        <f>VLOOKUP(A6,Perceelomschrijving[[#All],[Productcode]:[Meenemen in prijsopgaafformulier]],2,FALSE)</f>
        <v>Vervoer Dagbesteding (0 - 10 Km)</v>
      </c>
      <c r="C6" s="32">
        <v>15.97</v>
      </c>
      <c r="D6" s="16" t="str">
        <f>VLOOKUP(A6,Perceelomschrijving[[#All],[Productcode]:[Eenheid]],3,FALSE)</f>
        <v>Stuks</v>
      </c>
      <c r="E6" s="10">
        <f t="shared" ref="E6:E13" si="0">$C$18</f>
        <v>0</v>
      </c>
    </row>
    <row r="7" spans="1:6" x14ac:dyDescent="0.25">
      <c r="A7" s="10" t="s">
        <v>41</v>
      </c>
      <c r="B7" s="10" t="str">
        <f>VLOOKUP(A7,Perceelomschrijving[[#All],[Productcode]:[Meenemen in prijsopgaafformulier]],2,FALSE)</f>
        <v>Vervoer Dagbesteding (11 - 30 Km)</v>
      </c>
      <c r="C7" s="32">
        <v>26.62</v>
      </c>
      <c r="D7" s="16" t="str">
        <f>VLOOKUP(A7,Perceelomschrijving[[#All],[Productcode]:[Eenheid]],3,FALSE)</f>
        <v>Stuks</v>
      </c>
      <c r="E7" s="10">
        <f t="shared" si="0"/>
        <v>0</v>
      </c>
    </row>
    <row r="8" spans="1:6" x14ac:dyDescent="0.25">
      <c r="A8" s="10" t="s">
        <v>42</v>
      </c>
      <c r="B8" s="10" t="str">
        <f>VLOOKUP(A8,Perceelomschrijving[[#All],[Productcode]:[Meenemen in prijsopgaafformulier]],2,FALSE)</f>
        <v>Vervoer Dagbesteding (31 - 50 Km)</v>
      </c>
      <c r="C8" s="32">
        <v>47.92</v>
      </c>
      <c r="D8" s="16" t="str">
        <f>VLOOKUP(A8,Perceelomschrijving[[#All],[Productcode]:[Eenheid]],3,FALSE)</f>
        <v>Stuks</v>
      </c>
      <c r="E8" s="10">
        <f t="shared" si="0"/>
        <v>0</v>
      </c>
    </row>
    <row r="9" spans="1:6" x14ac:dyDescent="0.25">
      <c r="A9" s="10" t="s">
        <v>43</v>
      </c>
      <c r="B9" s="10" t="str">
        <f>VLOOKUP(A9,Perceelomschrijving[[#All],[Productcode]:[Meenemen in prijsopgaafformulier]],2,FALSE)</f>
        <v>Vervoer Dagbesteding (&gt; 51 Km)</v>
      </c>
      <c r="C9" s="32">
        <v>69.22</v>
      </c>
      <c r="D9" s="16" t="s">
        <v>44</v>
      </c>
      <c r="E9" s="10">
        <f t="shared" si="0"/>
        <v>0</v>
      </c>
    </row>
    <row r="10" spans="1:6" x14ac:dyDescent="0.25">
      <c r="A10" s="10" t="s">
        <v>45</v>
      </c>
      <c r="B10" s="10" t="str">
        <f>VLOOKUP(A10,Perceelomschrijving[[#All],[Productcode]:[Meenemen in prijsopgaafformulier]],2,FALSE)</f>
        <v>Vervoer Dagbesteding met rolstoel (0 - 10 Km)</v>
      </c>
      <c r="C10" s="32">
        <v>26.62</v>
      </c>
      <c r="D10" s="16" t="s">
        <v>44</v>
      </c>
      <c r="E10" s="10">
        <f t="shared" si="0"/>
        <v>0</v>
      </c>
    </row>
    <row r="11" spans="1:6" x14ac:dyDescent="0.25">
      <c r="A11" s="10" t="s">
        <v>46</v>
      </c>
      <c r="B11" s="10" t="str">
        <f>VLOOKUP(A11,Perceelomschrijving[[#All],[Productcode]:[Meenemen in prijsopgaafformulier]],2,FALSE)</f>
        <v>Vervoer Dagbesteding met rolstoel (11 - 30 Km)</v>
      </c>
      <c r="C11" s="32">
        <v>47.92</v>
      </c>
      <c r="D11" s="16" t="s">
        <v>44</v>
      </c>
      <c r="E11" s="10">
        <f t="shared" si="0"/>
        <v>0</v>
      </c>
    </row>
    <row r="12" spans="1:6" x14ac:dyDescent="0.25">
      <c r="A12" s="10" t="s">
        <v>47</v>
      </c>
      <c r="B12" s="10" t="str">
        <f>VLOOKUP(A12,Perceelomschrijving[[#All],[Productcode]:[Meenemen in prijsopgaafformulier]],2,FALSE)</f>
        <v>Vervoer Dagbesteding met rolstoel (31 - 50 Km)</v>
      </c>
      <c r="C12" s="32">
        <v>69.22</v>
      </c>
      <c r="D12" s="16" t="s">
        <v>44</v>
      </c>
      <c r="E12" s="10">
        <f t="shared" si="0"/>
        <v>0</v>
      </c>
    </row>
    <row r="13" spans="1:6" x14ac:dyDescent="0.25">
      <c r="A13" s="10" t="s">
        <v>48</v>
      </c>
      <c r="B13" s="10" t="str">
        <f>VLOOKUP(A13,Perceelomschrijving[[#All],[Productcode]:[Meenemen in prijsopgaafformulier]],2,FALSE)</f>
        <v>Vervoer Dagbesteding met rolstoel (&gt; 51 Km)</v>
      </c>
      <c r="C13" s="32">
        <v>69.22</v>
      </c>
      <c r="D13" s="16" t="s">
        <v>44</v>
      </c>
      <c r="E13" s="10">
        <f t="shared" si="0"/>
        <v>0</v>
      </c>
    </row>
    <row r="14" spans="1:6" ht="13" thickBot="1" x14ac:dyDescent="0.3"/>
    <row r="15" spans="1:6" x14ac:dyDescent="0.25">
      <c r="B15" s="8" t="str">
        <f>'Toelichting tarievenblad'!B6</f>
        <v>Naam rechtsgeldige vertegenwoordiger:</v>
      </c>
      <c r="C15" s="51">
        <f>'Toelichting tarievenblad'!C6</f>
        <v>0</v>
      </c>
      <c r="D15" s="52"/>
      <c r="E15" s="38" t="s">
        <v>26</v>
      </c>
    </row>
    <row r="16" spans="1:6" x14ac:dyDescent="0.25">
      <c r="B16" s="11" t="str">
        <f>'Toelichting tarievenblad'!B7</f>
        <v>Functie:</v>
      </c>
      <c r="C16" s="47">
        <f>'Toelichting tarievenblad'!C7</f>
        <v>0</v>
      </c>
      <c r="D16" s="48"/>
      <c r="E16" s="39"/>
    </row>
    <row r="17" spans="2:6" x14ac:dyDescent="0.25">
      <c r="B17" s="11" t="str">
        <f>'Toelichting tarievenblad'!B8</f>
        <v>Jeugdhulpaanbieder</v>
      </c>
      <c r="C17" s="47">
        <f>'Toelichting tarievenblad'!C8</f>
        <v>0</v>
      </c>
      <c r="D17" s="48"/>
      <c r="E17" s="39"/>
    </row>
    <row r="18" spans="2:6" x14ac:dyDescent="0.25">
      <c r="B18" s="11" t="str">
        <f>'Toelichting tarievenblad'!B9</f>
        <v>AGB-code</v>
      </c>
      <c r="C18" s="47">
        <f>'Toelichting tarievenblad'!C9</f>
        <v>0</v>
      </c>
      <c r="D18" s="48"/>
      <c r="E18" s="39"/>
    </row>
    <row r="19" spans="2:6" ht="13" thickBot="1" x14ac:dyDescent="0.3">
      <c r="B19" s="18" t="str">
        <f>'Toelichting tarievenblad'!B10</f>
        <v>Plaats en datum:</v>
      </c>
      <c r="C19" s="49">
        <f>'Toelichting tarievenblad'!C10</f>
        <v>0</v>
      </c>
      <c r="D19" s="50"/>
      <c r="E19" s="40"/>
      <c r="F19" s="10"/>
    </row>
    <row r="20" spans="2:6" ht="13" thickBot="1" x14ac:dyDescent="0.3"/>
    <row r="21" spans="2:6" ht="13" thickBot="1" x14ac:dyDescent="0.3">
      <c r="B21" s="28" t="s">
        <v>34</v>
      </c>
      <c r="E21" s="36" t="s">
        <v>28</v>
      </c>
    </row>
  </sheetData>
  <sheetProtection algorithmName="SHA-512" hashValue="AnkbiaL67+0zbR+jOVdvyA41DiuWSATGSftiLr+rQj/r6EfWiZKU+GrTOFlFiU2LTg4XzsXm66ms6QcP6ziH9g==" saltValue="e4ckVGBVXW7EYLc/on8T9A==" spinCount="100000" sheet="1" objects="1" scenarios="1" selectLockedCells="1"/>
  <mergeCells count="6">
    <mergeCell ref="E15:E19"/>
    <mergeCell ref="C16:D16"/>
    <mergeCell ref="C17:D17"/>
    <mergeCell ref="C18:D18"/>
    <mergeCell ref="C19:D19"/>
    <mergeCell ref="C15:D15"/>
  </mergeCells>
  <hyperlinks>
    <hyperlink ref="E21" location="'Toelichting tarievenblad'!A1" display="Snelkoppeling 'toelichting tarievenblad'" xr:uid="{FDC65968-324E-4EB7-834F-6F0396927542}"/>
  </hyperlinks>
  <pageMargins left="0.7" right="0.7" top="0.75" bottom="0.75" header="0.3" footer="0.3"/>
  <pageSetup paperSize="9" scale="4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DB5DF-8F9E-4E1E-8267-105D1377C61E}">
  <dimension ref="A1:K105"/>
  <sheetViews>
    <sheetView topLeftCell="B79" workbookViewId="0">
      <selection activeCell="D86" sqref="D86"/>
    </sheetView>
  </sheetViews>
  <sheetFormatPr defaultRowHeight="12.5" x14ac:dyDescent="0.25"/>
  <cols>
    <col min="1" max="1" width="15.1796875" hidden="1" customWidth="1"/>
    <col min="2" max="2" width="61.81640625" bestFit="1" customWidth="1"/>
    <col min="3" max="3" width="12.81640625" customWidth="1"/>
    <col min="4" max="4" width="52.81640625" bestFit="1" customWidth="1"/>
    <col min="5" max="5" width="9.81640625" hidden="1" customWidth="1"/>
    <col min="6" max="6" width="16" hidden="1" customWidth="1"/>
    <col min="7" max="7" width="33.1796875" hidden="1" customWidth="1"/>
    <col min="8" max="8" width="20.453125" hidden="1" customWidth="1"/>
    <col min="9" max="9" width="62.453125" bestFit="1" customWidth="1"/>
    <col min="10" max="10" width="20.453125" bestFit="1" customWidth="1"/>
  </cols>
  <sheetData>
    <row r="1" spans="1:11" x14ac:dyDescent="0.25">
      <c r="A1" t="s">
        <v>49</v>
      </c>
      <c r="B1" t="s">
        <v>50</v>
      </c>
      <c r="C1" t="s">
        <v>14</v>
      </c>
      <c r="D1" t="s">
        <v>15</v>
      </c>
      <c r="E1" t="s">
        <v>17</v>
      </c>
      <c r="F1" t="s">
        <v>51</v>
      </c>
      <c r="G1" t="s">
        <v>52</v>
      </c>
      <c r="H1" t="s">
        <v>53</v>
      </c>
      <c r="I1" t="s">
        <v>54</v>
      </c>
      <c r="J1" t="s">
        <v>55</v>
      </c>
      <c r="K1" t="s">
        <v>56</v>
      </c>
    </row>
    <row r="2" spans="1:11" ht="13" x14ac:dyDescent="0.3">
      <c r="A2">
        <v>1</v>
      </c>
      <c r="B2" s="1" t="s">
        <v>57</v>
      </c>
      <c r="C2" s="31">
        <v>55001</v>
      </c>
      <c r="D2" t="s">
        <v>20</v>
      </c>
      <c r="E2" t="s">
        <v>58</v>
      </c>
      <c r="F2">
        <v>1</v>
      </c>
      <c r="G2" t="s">
        <v>59</v>
      </c>
      <c r="H2">
        <v>6</v>
      </c>
      <c r="J2" t="s">
        <v>60</v>
      </c>
      <c r="K2" t="s">
        <v>60</v>
      </c>
    </row>
    <row r="3" spans="1:11" ht="13" x14ac:dyDescent="0.3">
      <c r="A3">
        <v>1</v>
      </c>
      <c r="B3" s="1" t="s">
        <v>57</v>
      </c>
      <c r="C3" s="31">
        <v>55002</v>
      </c>
      <c r="D3" t="s">
        <v>21</v>
      </c>
      <c r="E3" t="s">
        <v>58</v>
      </c>
      <c r="F3">
        <v>1</v>
      </c>
      <c r="G3" t="s">
        <v>59</v>
      </c>
      <c r="H3">
        <v>6</v>
      </c>
      <c r="J3" t="s">
        <v>60</v>
      </c>
      <c r="K3" t="s">
        <v>60</v>
      </c>
    </row>
    <row r="4" spans="1:11" ht="13" x14ac:dyDescent="0.3">
      <c r="A4">
        <v>1</v>
      </c>
      <c r="B4" s="1" t="s">
        <v>57</v>
      </c>
      <c r="C4" s="31">
        <v>55005</v>
      </c>
      <c r="D4" t="s">
        <v>61</v>
      </c>
      <c r="E4" t="s">
        <v>62</v>
      </c>
      <c r="F4">
        <v>14</v>
      </c>
      <c r="G4" t="s">
        <v>59</v>
      </c>
      <c r="H4">
        <v>6</v>
      </c>
      <c r="J4" t="s">
        <v>63</v>
      </c>
      <c r="K4" t="s">
        <v>63</v>
      </c>
    </row>
    <row r="5" spans="1:11" ht="13" x14ac:dyDescent="0.3">
      <c r="A5">
        <v>1</v>
      </c>
      <c r="B5" s="1" t="s">
        <v>57</v>
      </c>
      <c r="C5" s="31">
        <v>55006</v>
      </c>
      <c r="D5" t="s">
        <v>64</v>
      </c>
      <c r="E5" t="s">
        <v>62</v>
      </c>
      <c r="F5">
        <v>14</v>
      </c>
      <c r="G5" t="s">
        <v>59</v>
      </c>
      <c r="H5">
        <v>6</v>
      </c>
      <c r="J5" t="s">
        <v>63</v>
      </c>
      <c r="K5" t="s">
        <v>63</v>
      </c>
    </row>
    <row r="6" spans="1:11" ht="13" x14ac:dyDescent="0.3">
      <c r="A6">
        <v>1</v>
      </c>
      <c r="B6" s="1" t="s">
        <v>57</v>
      </c>
      <c r="C6" s="31">
        <v>55007</v>
      </c>
      <c r="D6" t="s">
        <v>65</v>
      </c>
      <c r="E6" t="s">
        <v>62</v>
      </c>
      <c r="F6">
        <v>14</v>
      </c>
      <c r="G6" t="s">
        <v>59</v>
      </c>
      <c r="H6">
        <v>6</v>
      </c>
      <c r="J6" t="s">
        <v>63</v>
      </c>
      <c r="K6" t="s">
        <v>63</v>
      </c>
    </row>
    <row r="7" spans="1:11" ht="13" x14ac:dyDescent="0.3">
      <c r="A7">
        <v>1</v>
      </c>
      <c r="B7" s="1" t="s">
        <v>57</v>
      </c>
      <c r="C7" s="31">
        <v>55008</v>
      </c>
      <c r="D7" t="s">
        <v>66</v>
      </c>
      <c r="E7" t="s">
        <v>62</v>
      </c>
      <c r="F7">
        <v>14</v>
      </c>
      <c r="G7" t="s">
        <v>59</v>
      </c>
      <c r="H7">
        <v>6</v>
      </c>
      <c r="J7" t="s">
        <v>63</v>
      </c>
      <c r="K7" t="s">
        <v>63</v>
      </c>
    </row>
    <row r="8" spans="1:11" ht="13" x14ac:dyDescent="0.3">
      <c r="A8">
        <v>1</v>
      </c>
      <c r="B8" s="1" t="s">
        <v>57</v>
      </c>
      <c r="C8" s="31">
        <v>55009</v>
      </c>
      <c r="D8" t="s">
        <v>22</v>
      </c>
      <c r="E8" t="s">
        <v>62</v>
      </c>
      <c r="F8">
        <v>14</v>
      </c>
      <c r="G8" t="s">
        <v>59</v>
      </c>
      <c r="H8">
        <v>6</v>
      </c>
      <c r="J8" t="s">
        <v>60</v>
      </c>
      <c r="K8" t="s">
        <v>60</v>
      </c>
    </row>
    <row r="9" spans="1:11" ht="13" x14ac:dyDescent="0.3">
      <c r="A9">
        <v>1</v>
      </c>
      <c r="B9" s="1" t="s">
        <v>57</v>
      </c>
      <c r="C9" s="31">
        <v>55010</v>
      </c>
      <c r="D9" t="s">
        <v>23</v>
      </c>
      <c r="E9" t="s">
        <v>62</v>
      </c>
      <c r="F9">
        <v>14</v>
      </c>
      <c r="G9" t="s">
        <v>59</v>
      </c>
      <c r="H9">
        <v>6</v>
      </c>
      <c r="J9" t="s">
        <v>60</v>
      </c>
      <c r="K9" t="s">
        <v>60</v>
      </c>
    </row>
    <row r="10" spans="1:11" ht="13" x14ac:dyDescent="0.3">
      <c r="A10">
        <v>1</v>
      </c>
      <c r="B10" s="1" t="s">
        <v>57</v>
      </c>
      <c r="C10" s="31">
        <v>55011</v>
      </c>
      <c r="D10" t="s">
        <v>24</v>
      </c>
      <c r="E10" t="s">
        <v>62</v>
      </c>
      <c r="F10">
        <v>14</v>
      </c>
      <c r="G10" t="s">
        <v>59</v>
      </c>
      <c r="H10">
        <v>6</v>
      </c>
      <c r="J10" t="s">
        <v>60</v>
      </c>
      <c r="K10" t="s">
        <v>60</v>
      </c>
    </row>
    <row r="11" spans="1:11" ht="13" x14ac:dyDescent="0.3">
      <c r="A11">
        <v>1</v>
      </c>
      <c r="B11" s="1" t="s">
        <v>57</v>
      </c>
      <c r="C11" s="31">
        <v>55012</v>
      </c>
      <c r="D11" t="s">
        <v>25</v>
      </c>
      <c r="E11" t="s">
        <v>62</v>
      </c>
      <c r="F11">
        <v>14</v>
      </c>
      <c r="G11" t="s">
        <v>59</v>
      </c>
      <c r="H11">
        <v>6</v>
      </c>
      <c r="J11" t="s">
        <v>60</v>
      </c>
      <c r="K11" t="s">
        <v>60</v>
      </c>
    </row>
    <row r="12" spans="1:11" ht="13" x14ac:dyDescent="0.3">
      <c r="A12">
        <v>1</v>
      </c>
      <c r="B12" s="1" t="s">
        <v>57</v>
      </c>
      <c r="C12" s="31">
        <v>55030</v>
      </c>
      <c r="D12" t="s">
        <v>67</v>
      </c>
      <c r="E12" t="s">
        <v>44</v>
      </c>
      <c r="F12">
        <v>82</v>
      </c>
      <c r="G12" t="s">
        <v>59</v>
      </c>
      <c r="H12">
        <v>6</v>
      </c>
      <c r="I12" t="s">
        <v>68</v>
      </c>
      <c r="J12" t="s">
        <v>63</v>
      </c>
      <c r="K12" t="s">
        <v>63</v>
      </c>
    </row>
    <row r="13" spans="1:11" ht="13" x14ac:dyDescent="0.3">
      <c r="A13">
        <v>1</v>
      </c>
      <c r="B13" s="1" t="s">
        <v>57</v>
      </c>
      <c r="C13" s="31">
        <v>55031</v>
      </c>
      <c r="D13" t="s">
        <v>69</v>
      </c>
      <c r="E13" t="s">
        <v>44</v>
      </c>
      <c r="F13">
        <v>82</v>
      </c>
      <c r="G13" t="s">
        <v>59</v>
      </c>
      <c r="H13">
        <v>6</v>
      </c>
      <c r="I13" t="s">
        <v>68</v>
      </c>
      <c r="J13" t="s">
        <v>63</v>
      </c>
      <c r="K13" t="s">
        <v>63</v>
      </c>
    </row>
    <row r="14" spans="1:11" ht="13" x14ac:dyDescent="0.3">
      <c r="A14">
        <v>1</v>
      </c>
      <c r="B14" s="1" t="s">
        <v>57</v>
      </c>
      <c r="C14" s="31">
        <v>55032</v>
      </c>
      <c r="D14" t="s">
        <v>70</v>
      </c>
      <c r="E14" t="s">
        <v>44</v>
      </c>
      <c r="F14">
        <v>82</v>
      </c>
      <c r="G14" t="s">
        <v>59</v>
      </c>
      <c r="H14">
        <v>6</v>
      </c>
      <c r="I14" t="s">
        <v>68</v>
      </c>
      <c r="J14" t="s">
        <v>63</v>
      </c>
      <c r="K14" t="s">
        <v>63</v>
      </c>
    </row>
    <row r="15" spans="1:11" ht="13" x14ac:dyDescent="0.3">
      <c r="A15">
        <v>2</v>
      </c>
      <c r="B15" s="1" t="s">
        <v>71</v>
      </c>
      <c r="C15" s="31">
        <v>55016</v>
      </c>
      <c r="D15" t="s">
        <v>72</v>
      </c>
      <c r="E15" t="s">
        <v>62</v>
      </c>
      <c r="F15">
        <v>14</v>
      </c>
      <c r="G15" t="s">
        <v>59</v>
      </c>
      <c r="H15">
        <v>6</v>
      </c>
      <c r="J15" t="s">
        <v>60</v>
      </c>
      <c r="K15" t="s">
        <v>60</v>
      </c>
    </row>
    <row r="16" spans="1:11" ht="13" x14ac:dyDescent="0.3">
      <c r="A16">
        <v>2</v>
      </c>
      <c r="B16" s="1" t="s">
        <v>71</v>
      </c>
      <c r="C16" s="31">
        <v>55001</v>
      </c>
      <c r="D16" t="s">
        <v>20</v>
      </c>
      <c r="E16" t="s">
        <v>58</v>
      </c>
      <c r="F16">
        <v>1</v>
      </c>
      <c r="G16" t="s">
        <v>59</v>
      </c>
      <c r="H16">
        <v>6</v>
      </c>
      <c r="J16" t="s">
        <v>60</v>
      </c>
      <c r="K16" t="s">
        <v>60</v>
      </c>
    </row>
    <row r="17" spans="1:11" ht="13" x14ac:dyDescent="0.3">
      <c r="A17">
        <v>3</v>
      </c>
      <c r="B17" s="1" t="s">
        <v>73</v>
      </c>
      <c r="C17" s="31">
        <v>55017</v>
      </c>
      <c r="D17" t="s">
        <v>74</v>
      </c>
      <c r="E17" t="s">
        <v>62</v>
      </c>
      <c r="F17">
        <v>14</v>
      </c>
      <c r="G17" t="s">
        <v>59</v>
      </c>
      <c r="H17">
        <v>6</v>
      </c>
      <c r="J17" t="s">
        <v>60</v>
      </c>
      <c r="K17" t="s">
        <v>60</v>
      </c>
    </row>
    <row r="18" spans="1:11" ht="13" x14ac:dyDescent="0.3">
      <c r="A18">
        <v>3</v>
      </c>
      <c r="B18" s="1" t="s">
        <v>73</v>
      </c>
      <c r="C18" s="31">
        <v>55018</v>
      </c>
      <c r="D18" t="s">
        <v>75</v>
      </c>
      <c r="E18" t="s">
        <v>62</v>
      </c>
      <c r="F18">
        <v>14</v>
      </c>
      <c r="G18" t="s">
        <v>59</v>
      </c>
      <c r="H18">
        <v>6</v>
      </c>
      <c r="J18" t="s">
        <v>60</v>
      </c>
      <c r="K18" t="s">
        <v>60</v>
      </c>
    </row>
    <row r="19" spans="1:11" ht="13" x14ac:dyDescent="0.3">
      <c r="A19">
        <v>3</v>
      </c>
      <c r="B19" s="1" t="s">
        <v>73</v>
      </c>
      <c r="C19" s="31">
        <v>55019</v>
      </c>
      <c r="D19" t="s">
        <v>76</v>
      </c>
      <c r="E19" t="s">
        <v>62</v>
      </c>
      <c r="F19">
        <v>14</v>
      </c>
      <c r="G19" t="s">
        <v>59</v>
      </c>
      <c r="H19">
        <v>6</v>
      </c>
      <c r="J19" t="s">
        <v>60</v>
      </c>
      <c r="K19" t="s">
        <v>60</v>
      </c>
    </row>
    <row r="20" spans="1:11" ht="13" x14ac:dyDescent="0.3">
      <c r="A20">
        <v>4</v>
      </c>
      <c r="B20" s="1" t="s">
        <v>77</v>
      </c>
      <c r="C20" s="31">
        <v>55001</v>
      </c>
      <c r="D20" t="s">
        <v>20</v>
      </c>
      <c r="E20" t="s">
        <v>58</v>
      </c>
      <c r="F20">
        <v>1</v>
      </c>
      <c r="G20" t="s">
        <v>59</v>
      </c>
      <c r="H20">
        <v>6</v>
      </c>
      <c r="J20" t="s">
        <v>60</v>
      </c>
      <c r="K20" t="s">
        <v>60</v>
      </c>
    </row>
    <row r="21" spans="1:11" ht="13" x14ac:dyDescent="0.3">
      <c r="A21">
        <v>4</v>
      </c>
      <c r="B21" s="1" t="s">
        <v>77</v>
      </c>
      <c r="C21" s="31">
        <v>55002</v>
      </c>
      <c r="D21" t="s">
        <v>21</v>
      </c>
      <c r="E21" t="s">
        <v>58</v>
      </c>
      <c r="F21">
        <v>1</v>
      </c>
      <c r="G21" t="s">
        <v>59</v>
      </c>
      <c r="H21">
        <v>6</v>
      </c>
      <c r="J21" t="s">
        <v>60</v>
      </c>
      <c r="K21" t="s">
        <v>60</v>
      </c>
    </row>
    <row r="22" spans="1:11" ht="13" x14ac:dyDescent="0.3">
      <c r="A22">
        <v>4</v>
      </c>
      <c r="B22" s="1" t="s">
        <v>77</v>
      </c>
      <c r="C22" s="31">
        <v>55003</v>
      </c>
      <c r="D22" t="s">
        <v>78</v>
      </c>
      <c r="E22" t="s">
        <v>44</v>
      </c>
      <c r="F22">
        <v>82</v>
      </c>
      <c r="G22" t="s">
        <v>59</v>
      </c>
      <c r="H22">
        <v>6</v>
      </c>
      <c r="J22" t="s">
        <v>63</v>
      </c>
      <c r="K22" t="s">
        <v>63</v>
      </c>
    </row>
    <row r="23" spans="1:11" ht="13" x14ac:dyDescent="0.3">
      <c r="A23">
        <v>4</v>
      </c>
      <c r="B23" s="1" t="s">
        <v>77</v>
      </c>
      <c r="C23" s="31">
        <v>55005</v>
      </c>
      <c r="D23" t="s">
        <v>61</v>
      </c>
      <c r="E23" t="s">
        <v>62</v>
      </c>
      <c r="F23">
        <v>14</v>
      </c>
      <c r="G23" t="s">
        <v>59</v>
      </c>
      <c r="H23">
        <v>6</v>
      </c>
      <c r="J23" t="s">
        <v>63</v>
      </c>
      <c r="K23" t="s">
        <v>63</v>
      </c>
    </row>
    <row r="24" spans="1:11" ht="13" x14ac:dyDescent="0.3">
      <c r="A24">
        <v>4</v>
      </c>
      <c r="B24" s="1" t="s">
        <v>77</v>
      </c>
      <c r="C24" s="31">
        <v>55006</v>
      </c>
      <c r="D24" t="s">
        <v>64</v>
      </c>
      <c r="E24" t="s">
        <v>62</v>
      </c>
      <c r="F24">
        <v>14</v>
      </c>
      <c r="G24" t="s">
        <v>59</v>
      </c>
      <c r="H24">
        <v>6</v>
      </c>
      <c r="J24" t="s">
        <v>63</v>
      </c>
      <c r="K24" t="s">
        <v>63</v>
      </c>
    </row>
    <row r="25" spans="1:11" ht="13" x14ac:dyDescent="0.3">
      <c r="A25">
        <v>4</v>
      </c>
      <c r="B25" s="1" t="s">
        <v>77</v>
      </c>
      <c r="C25" s="31">
        <v>55007</v>
      </c>
      <c r="D25" t="s">
        <v>65</v>
      </c>
      <c r="E25" t="s">
        <v>62</v>
      </c>
      <c r="F25">
        <v>14</v>
      </c>
      <c r="G25" t="s">
        <v>59</v>
      </c>
      <c r="H25">
        <v>6</v>
      </c>
      <c r="J25" t="s">
        <v>63</v>
      </c>
      <c r="K25" t="s">
        <v>63</v>
      </c>
    </row>
    <row r="26" spans="1:11" ht="13" x14ac:dyDescent="0.3">
      <c r="A26">
        <v>4</v>
      </c>
      <c r="B26" s="1" t="s">
        <v>77</v>
      </c>
      <c r="C26" s="31">
        <v>55008</v>
      </c>
      <c r="D26" t="s">
        <v>66</v>
      </c>
      <c r="E26" t="s">
        <v>62</v>
      </c>
      <c r="F26">
        <v>14</v>
      </c>
      <c r="G26" t="s">
        <v>59</v>
      </c>
      <c r="H26">
        <v>6</v>
      </c>
      <c r="J26" t="s">
        <v>63</v>
      </c>
      <c r="K26" t="s">
        <v>63</v>
      </c>
    </row>
    <row r="27" spans="1:11" ht="13" x14ac:dyDescent="0.3">
      <c r="A27">
        <v>4</v>
      </c>
      <c r="B27" s="1" t="s">
        <v>77</v>
      </c>
      <c r="C27" s="31">
        <v>55009</v>
      </c>
      <c r="D27" t="s">
        <v>22</v>
      </c>
      <c r="E27" t="s">
        <v>62</v>
      </c>
      <c r="F27">
        <v>14</v>
      </c>
      <c r="G27" t="s">
        <v>59</v>
      </c>
      <c r="H27">
        <v>6</v>
      </c>
      <c r="J27" t="s">
        <v>60</v>
      </c>
      <c r="K27" t="s">
        <v>60</v>
      </c>
    </row>
    <row r="28" spans="1:11" ht="13" x14ac:dyDescent="0.3">
      <c r="A28">
        <v>4</v>
      </c>
      <c r="B28" s="1" t="s">
        <v>77</v>
      </c>
      <c r="C28" s="31">
        <v>55010</v>
      </c>
      <c r="D28" t="s">
        <v>23</v>
      </c>
      <c r="E28" t="s">
        <v>62</v>
      </c>
      <c r="F28">
        <v>14</v>
      </c>
      <c r="G28" t="s">
        <v>59</v>
      </c>
      <c r="H28">
        <v>6</v>
      </c>
      <c r="J28" t="s">
        <v>60</v>
      </c>
      <c r="K28" t="s">
        <v>60</v>
      </c>
    </row>
    <row r="29" spans="1:11" ht="13" x14ac:dyDescent="0.3">
      <c r="A29">
        <v>4</v>
      </c>
      <c r="B29" s="1" t="s">
        <v>77</v>
      </c>
      <c r="C29" s="31">
        <v>55011</v>
      </c>
      <c r="D29" t="s">
        <v>24</v>
      </c>
      <c r="E29" t="s">
        <v>62</v>
      </c>
      <c r="F29">
        <v>14</v>
      </c>
      <c r="G29" t="s">
        <v>59</v>
      </c>
      <c r="H29">
        <v>6</v>
      </c>
      <c r="J29" t="s">
        <v>60</v>
      </c>
      <c r="K29" t="s">
        <v>60</v>
      </c>
    </row>
    <row r="30" spans="1:11" ht="13" x14ac:dyDescent="0.3">
      <c r="A30">
        <v>4</v>
      </c>
      <c r="B30" s="1" t="s">
        <v>77</v>
      </c>
      <c r="C30" s="31">
        <v>55012</v>
      </c>
      <c r="D30" t="s">
        <v>25</v>
      </c>
      <c r="E30" t="s">
        <v>62</v>
      </c>
      <c r="F30">
        <v>14</v>
      </c>
      <c r="G30" t="s">
        <v>59</v>
      </c>
      <c r="H30">
        <v>6</v>
      </c>
      <c r="J30" t="s">
        <v>60</v>
      </c>
      <c r="K30" t="s">
        <v>60</v>
      </c>
    </row>
    <row r="31" spans="1:11" ht="13" x14ac:dyDescent="0.3">
      <c r="A31">
        <v>4</v>
      </c>
      <c r="B31" s="1" t="s">
        <v>77</v>
      </c>
      <c r="C31" s="31">
        <v>55014</v>
      </c>
      <c r="D31" t="s">
        <v>79</v>
      </c>
      <c r="E31" t="s">
        <v>62</v>
      </c>
      <c r="F31">
        <v>14</v>
      </c>
      <c r="G31" t="s">
        <v>59</v>
      </c>
      <c r="H31">
        <v>6</v>
      </c>
      <c r="I31" t="s">
        <v>80</v>
      </c>
      <c r="J31" t="s">
        <v>60</v>
      </c>
      <c r="K31" t="s">
        <v>60</v>
      </c>
    </row>
    <row r="32" spans="1:11" ht="13" x14ac:dyDescent="0.3">
      <c r="A32">
        <v>4</v>
      </c>
      <c r="B32" s="1" t="s">
        <v>77</v>
      </c>
      <c r="C32" s="31">
        <v>55029</v>
      </c>
      <c r="D32" t="s">
        <v>81</v>
      </c>
      <c r="E32" t="s">
        <v>62</v>
      </c>
      <c r="F32">
        <v>14</v>
      </c>
      <c r="G32" t="s">
        <v>59</v>
      </c>
      <c r="H32">
        <v>6</v>
      </c>
      <c r="J32" t="s">
        <v>60</v>
      </c>
      <c r="K32" t="s">
        <v>60</v>
      </c>
    </row>
    <row r="33" spans="1:11" ht="13" x14ac:dyDescent="0.3">
      <c r="A33">
        <v>5</v>
      </c>
      <c r="B33" s="1" t="s">
        <v>82</v>
      </c>
      <c r="C33" s="31">
        <v>55001</v>
      </c>
      <c r="D33" t="s">
        <v>20</v>
      </c>
      <c r="E33" t="s">
        <v>58</v>
      </c>
      <c r="F33">
        <v>1</v>
      </c>
      <c r="G33" t="s">
        <v>59</v>
      </c>
      <c r="H33">
        <v>6</v>
      </c>
      <c r="J33" t="s">
        <v>60</v>
      </c>
      <c r="K33" t="s">
        <v>60</v>
      </c>
    </row>
    <row r="34" spans="1:11" ht="13" x14ac:dyDescent="0.3">
      <c r="A34">
        <v>5</v>
      </c>
      <c r="B34" s="1" t="s">
        <v>82</v>
      </c>
      <c r="C34" s="31">
        <v>55002</v>
      </c>
      <c r="D34" t="s">
        <v>21</v>
      </c>
      <c r="E34" t="s">
        <v>58</v>
      </c>
      <c r="F34">
        <v>1</v>
      </c>
      <c r="G34" t="s">
        <v>59</v>
      </c>
      <c r="H34">
        <v>6</v>
      </c>
      <c r="J34" t="s">
        <v>60</v>
      </c>
      <c r="K34" t="s">
        <v>60</v>
      </c>
    </row>
    <row r="35" spans="1:11" ht="13" x14ac:dyDescent="0.3">
      <c r="A35">
        <v>5</v>
      </c>
      <c r="B35" s="1" t="s">
        <v>82</v>
      </c>
      <c r="C35" s="31">
        <v>55003</v>
      </c>
      <c r="D35" t="s">
        <v>78</v>
      </c>
      <c r="E35" t="s">
        <v>44</v>
      </c>
      <c r="F35">
        <v>82</v>
      </c>
      <c r="G35" t="s">
        <v>59</v>
      </c>
      <c r="H35">
        <v>6</v>
      </c>
      <c r="J35" t="s">
        <v>63</v>
      </c>
      <c r="K35" t="s">
        <v>63</v>
      </c>
    </row>
    <row r="36" spans="1:11" ht="13" x14ac:dyDescent="0.3">
      <c r="A36">
        <v>5</v>
      </c>
      <c r="B36" s="1" t="s">
        <v>82</v>
      </c>
      <c r="C36" s="31">
        <v>55005</v>
      </c>
      <c r="D36" t="s">
        <v>61</v>
      </c>
      <c r="E36" t="s">
        <v>62</v>
      </c>
      <c r="F36">
        <v>14</v>
      </c>
      <c r="G36" t="s">
        <v>59</v>
      </c>
      <c r="H36">
        <v>6</v>
      </c>
      <c r="J36" t="s">
        <v>63</v>
      </c>
      <c r="K36" t="s">
        <v>63</v>
      </c>
    </row>
    <row r="37" spans="1:11" ht="13" x14ac:dyDescent="0.3">
      <c r="A37">
        <v>5</v>
      </c>
      <c r="B37" s="1" t="s">
        <v>82</v>
      </c>
      <c r="C37" s="31">
        <v>55006</v>
      </c>
      <c r="D37" t="s">
        <v>64</v>
      </c>
      <c r="E37" t="s">
        <v>62</v>
      </c>
      <c r="F37">
        <v>14</v>
      </c>
      <c r="G37" t="s">
        <v>59</v>
      </c>
      <c r="H37">
        <v>6</v>
      </c>
      <c r="J37" t="s">
        <v>63</v>
      </c>
      <c r="K37" t="s">
        <v>63</v>
      </c>
    </row>
    <row r="38" spans="1:11" ht="13" x14ac:dyDescent="0.3">
      <c r="A38">
        <v>5</v>
      </c>
      <c r="B38" s="1" t="s">
        <v>82</v>
      </c>
      <c r="C38" s="31">
        <v>55007</v>
      </c>
      <c r="D38" t="s">
        <v>65</v>
      </c>
      <c r="E38" t="s">
        <v>62</v>
      </c>
      <c r="F38">
        <v>14</v>
      </c>
      <c r="G38" t="s">
        <v>59</v>
      </c>
      <c r="H38">
        <v>6</v>
      </c>
      <c r="J38" t="s">
        <v>63</v>
      </c>
      <c r="K38" t="s">
        <v>63</v>
      </c>
    </row>
    <row r="39" spans="1:11" ht="13" x14ac:dyDescent="0.3">
      <c r="A39">
        <v>5</v>
      </c>
      <c r="B39" s="1" t="s">
        <v>82</v>
      </c>
      <c r="C39" s="31">
        <v>55008</v>
      </c>
      <c r="D39" t="s">
        <v>66</v>
      </c>
      <c r="E39" t="s">
        <v>62</v>
      </c>
      <c r="F39">
        <v>14</v>
      </c>
      <c r="G39" t="s">
        <v>59</v>
      </c>
      <c r="H39">
        <v>6</v>
      </c>
      <c r="J39" t="s">
        <v>63</v>
      </c>
      <c r="K39" t="s">
        <v>63</v>
      </c>
    </row>
    <row r="40" spans="1:11" ht="13" x14ac:dyDescent="0.3">
      <c r="A40">
        <v>5</v>
      </c>
      <c r="B40" s="1" t="s">
        <v>82</v>
      </c>
      <c r="C40" s="31">
        <v>55009</v>
      </c>
      <c r="D40" t="s">
        <v>22</v>
      </c>
      <c r="E40" t="s">
        <v>62</v>
      </c>
      <c r="F40">
        <v>14</v>
      </c>
      <c r="G40" t="s">
        <v>59</v>
      </c>
      <c r="H40">
        <v>6</v>
      </c>
      <c r="J40" t="s">
        <v>60</v>
      </c>
      <c r="K40" t="s">
        <v>60</v>
      </c>
    </row>
    <row r="41" spans="1:11" ht="13" x14ac:dyDescent="0.3">
      <c r="A41">
        <v>5</v>
      </c>
      <c r="B41" s="1" t="s">
        <v>82</v>
      </c>
      <c r="C41" s="31">
        <v>55010</v>
      </c>
      <c r="D41" t="s">
        <v>23</v>
      </c>
      <c r="E41" t="s">
        <v>62</v>
      </c>
      <c r="F41">
        <v>14</v>
      </c>
      <c r="G41" t="s">
        <v>59</v>
      </c>
      <c r="H41">
        <v>6</v>
      </c>
      <c r="J41" t="s">
        <v>60</v>
      </c>
      <c r="K41" t="s">
        <v>60</v>
      </c>
    </row>
    <row r="42" spans="1:11" ht="13" x14ac:dyDescent="0.3">
      <c r="A42">
        <v>5</v>
      </c>
      <c r="B42" s="1" t="s">
        <v>82</v>
      </c>
      <c r="C42" s="31">
        <v>55011</v>
      </c>
      <c r="D42" t="s">
        <v>24</v>
      </c>
      <c r="E42" t="s">
        <v>62</v>
      </c>
      <c r="F42">
        <v>14</v>
      </c>
      <c r="G42" t="s">
        <v>59</v>
      </c>
      <c r="H42">
        <v>6</v>
      </c>
      <c r="J42" t="s">
        <v>60</v>
      </c>
      <c r="K42" t="s">
        <v>60</v>
      </c>
    </row>
    <row r="43" spans="1:11" ht="13" x14ac:dyDescent="0.3">
      <c r="A43">
        <v>5</v>
      </c>
      <c r="B43" s="1" t="s">
        <v>82</v>
      </c>
      <c r="C43" s="31">
        <v>55012</v>
      </c>
      <c r="D43" t="s">
        <v>25</v>
      </c>
      <c r="E43" t="s">
        <v>62</v>
      </c>
      <c r="F43">
        <v>14</v>
      </c>
      <c r="G43" t="s">
        <v>59</v>
      </c>
      <c r="H43">
        <v>6</v>
      </c>
      <c r="J43" t="s">
        <v>60</v>
      </c>
      <c r="K43" t="s">
        <v>60</v>
      </c>
    </row>
    <row r="44" spans="1:11" ht="13" x14ac:dyDescent="0.3">
      <c r="A44">
        <v>5</v>
      </c>
      <c r="B44" s="1" t="s">
        <v>82</v>
      </c>
      <c r="C44" s="31">
        <v>55014</v>
      </c>
      <c r="D44" t="s">
        <v>79</v>
      </c>
      <c r="E44" t="s">
        <v>62</v>
      </c>
      <c r="F44">
        <v>14</v>
      </c>
      <c r="G44" t="s">
        <v>59</v>
      </c>
      <c r="H44">
        <v>6</v>
      </c>
      <c r="I44" t="s">
        <v>80</v>
      </c>
      <c r="J44" t="s">
        <v>60</v>
      </c>
      <c r="K44" t="s">
        <v>60</v>
      </c>
    </row>
    <row r="45" spans="1:11" ht="13" x14ac:dyDescent="0.3">
      <c r="A45">
        <v>6</v>
      </c>
      <c r="B45" s="1" t="s">
        <v>83</v>
      </c>
      <c r="C45" s="31">
        <v>55001</v>
      </c>
      <c r="D45" t="s">
        <v>20</v>
      </c>
      <c r="E45" t="s">
        <v>58</v>
      </c>
      <c r="F45">
        <v>1</v>
      </c>
      <c r="G45" t="s">
        <v>59</v>
      </c>
      <c r="H45">
        <v>6</v>
      </c>
      <c r="J45" t="s">
        <v>63</v>
      </c>
      <c r="K45" t="s">
        <v>63</v>
      </c>
    </row>
    <row r="46" spans="1:11" ht="13" x14ac:dyDescent="0.3">
      <c r="A46">
        <v>6</v>
      </c>
      <c r="B46" s="1" t="s">
        <v>83</v>
      </c>
      <c r="C46" s="31">
        <v>55002</v>
      </c>
      <c r="D46" t="s">
        <v>21</v>
      </c>
      <c r="E46" t="s">
        <v>58</v>
      </c>
      <c r="F46">
        <v>1</v>
      </c>
      <c r="G46" t="s">
        <v>59</v>
      </c>
      <c r="H46">
        <v>6</v>
      </c>
      <c r="J46" t="s">
        <v>63</v>
      </c>
      <c r="K46" t="s">
        <v>63</v>
      </c>
    </row>
    <row r="47" spans="1:11" ht="13" x14ac:dyDescent="0.3">
      <c r="A47">
        <v>6</v>
      </c>
      <c r="B47" s="1" t="s">
        <v>83</v>
      </c>
      <c r="C47" s="31">
        <v>55009</v>
      </c>
      <c r="D47" t="s">
        <v>22</v>
      </c>
      <c r="E47" t="s">
        <v>62</v>
      </c>
      <c r="F47">
        <v>14</v>
      </c>
      <c r="G47" t="s">
        <v>59</v>
      </c>
      <c r="H47">
        <v>6</v>
      </c>
      <c r="J47" t="s">
        <v>63</v>
      </c>
      <c r="K47" t="s">
        <v>63</v>
      </c>
    </row>
    <row r="48" spans="1:11" ht="13" x14ac:dyDescent="0.3">
      <c r="A48">
        <v>6</v>
      </c>
      <c r="B48" s="1" t="s">
        <v>83</v>
      </c>
      <c r="C48" s="31">
        <v>55013</v>
      </c>
      <c r="D48" t="s">
        <v>84</v>
      </c>
      <c r="E48" t="s">
        <v>58</v>
      </c>
      <c r="F48">
        <v>1</v>
      </c>
      <c r="G48" t="s">
        <v>59</v>
      </c>
      <c r="H48">
        <v>6</v>
      </c>
      <c r="J48" t="s">
        <v>63</v>
      </c>
      <c r="K48" t="s">
        <v>63</v>
      </c>
    </row>
    <row r="49" spans="1:11" ht="13" x14ac:dyDescent="0.3">
      <c r="A49">
        <v>6</v>
      </c>
      <c r="B49" s="1" t="s">
        <v>83</v>
      </c>
      <c r="C49" s="31">
        <v>55020</v>
      </c>
      <c r="D49" t="s">
        <v>85</v>
      </c>
      <c r="E49" t="s">
        <v>62</v>
      </c>
      <c r="F49">
        <v>14</v>
      </c>
      <c r="G49" t="s">
        <v>59</v>
      </c>
      <c r="H49">
        <v>6</v>
      </c>
      <c r="J49" t="s">
        <v>60</v>
      </c>
      <c r="K49" t="s">
        <v>60</v>
      </c>
    </row>
    <row r="50" spans="1:11" ht="13" x14ac:dyDescent="0.3">
      <c r="A50">
        <v>6</v>
      </c>
      <c r="B50" s="1" t="s">
        <v>83</v>
      </c>
      <c r="C50" s="31">
        <v>55033</v>
      </c>
      <c r="D50" t="s">
        <v>86</v>
      </c>
      <c r="E50" t="s">
        <v>62</v>
      </c>
      <c r="F50">
        <v>14</v>
      </c>
      <c r="G50" t="s">
        <v>59</v>
      </c>
      <c r="H50">
        <v>6</v>
      </c>
      <c r="J50" t="s">
        <v>60</v>
      </c>
      <c r="K50" t="s">
        <v>60</v>
      </c>
    </row>
    <row r="51" spans="1:11" ht="13" x14ac:dyDescent="0.3">
      <c r="A51">
        <v>7</v>
      </c>
      <c r="B51" s="1" t="s">
        <v>87</v>
      </c>
      <c r="C51" s="31">
        <v>55001</v>
      </c>
      <c r="D51" t="s">
        <v>20</v>
      </c>
      <c r="E51" t="s">
        <v>58</v>
      </c>
      <c r="F51">
        <v>1</v>
      </c>
      <c r="G51" t="s">
        <v>59</v>
      </c>
      <c r="H51">
        <v>6</v>
      </c>
      <c r="J51" t="s">
        <v>60</v>
      </c>
      <c r="K51" t="s">
        <v>60</v>
      </c>
    </row>
    <row r="52" spans="1:11" ht="13" x14ac:dyDescent="0.3">
      <c r="A52">
        <v>7</v>
      </c>
      <c r="B52" s="1" t="s">
        <v>87</v>
      </c>
      <c r="C52" s="31">
        <v>55021</v>
      </c>
      <c r="D52" t="s">
        <v>88</v>
      </c>
      <c r="E52" t="s">
        <v>62</v>
      </c>
      <c r="F52">
        <v>14</v>
      </c>
      <c r="G52" t="s">
        <v>59</v>
      </c>
      <c r="H52">
        <v>6</v>
      </c>
      <c r="J52" t="s">
        <v>60</v>
      </c>
      <c r="K52" t="s">
        <v>60</v>
      </c>
    </row>
    <row r="53" spans="1:11" ht="13" x14ac:dyDescent="0.3">
      <c r="A53">
        <v>7</v>
      </c>
      <c r="B53" s="1" t="s">
        <v>87</v>
      </c>
      <c r="C53" s="31">
        <v>55022</v>
      </c>
      <c r="D53" t="s">
        <v>89</v>
      </c>
      <c r="E53" t="s">
        <v>62</v>
      </c>
      <c r="F53">
        <v>14</v>
      </c>
      <c r="G53" t="s">
        <v>59</v>
      </c>
      <c r="H53">
        <v>6</v>
      </c>
      <c r="J53" t="s">
        <v>63</v>
      </c>
      <c r="K53" t="s">
        <v>63</v>
      </c>
    </row>
    <row r="54" spans="1:11" ht="13" x14ac:dyDescent="0.3">
      <c r="A54">
        <v>7</v>
      </c>
      <c r="B54" s="1" t="s">
        <v>87</v>
      </c>
      <c r="C54" s="31">
        <v>55023</v>
      </c>
      <c r="D54" t="s">
        <v>90</v>
      </c>
      <c r="E54" t="s">
        <v>62</v>
      </c>
      <c r="F54">
        <v>14</v>
      </c>
      <c r="G54" t="s">
        <v>59</v>
      </c>
      <c r="H54">
        <v>6</v>
      </c>
      <c r="J54" t="s">
        <v>60</v>
      </c>
      <c r="K54" t="s">
        <v>60</v>
      </c>
    </row>
    <row r="55" spans="1:11" ht="13" x14ac:dyDescent="0.3">
      <c r="A55">
        <v>7</v>
      </c>
      <c r="B55" s="1" t="s">
        <v>87</v>
      </c>
      <c r="C55" s="31">
        <v>55024</v>
      </c>
      <c r="D55" t="s">
        <v>91</v>
      </c>
      <c r="E55" t="s">
        <v>58</v>
      </c>
      <c r="F55">
        <v>1</v>
      </c>
      <c r="G55" t="s">
        <v>59</v>
      </c>
      <c r="H55">
        <v>6</v>
      </c>
      <c r="J55" t="s">
        <v>63</v>
      </c>
      <c r="K55" t="s">
        <v>63</v>
      </c>
    </row>
    <row r="56" spans="1:11" ht="13" x14ac:dyDescent="0.3">
      <c r="A56">
        <v>7</v>
      </c>
      <c r="B56" s="1" t="s">
        <v>87</v>
      </c>
      <c r="C56" s="31">
        <v>55025</v>
      </c>
      <c r="D56" t="s">
        <v>92</v>
      </c>
      <c r="E56" t="s">
        <v>58</v>
      </c>
      <c r="F56">
        <v>1</v>
      </c>
      <c r="G56" t="s">
        <v>59</v>
      </c>
      <c r="H56">
        <v>6</v>
      </c>
      <c r="J56" t="s">
        <v>60</v>
      </c>
      <c r="K56" t="s">
        <v>60</v>
      </c>
    </row>
    <row r="57" spans="1:11" ht="13" x14ac:dyDescent="0.3">
      <c r="A57">
        <v>7</v>
      </c>
      <c r="B57" s="1" t="s">
        <v>87</v>
      </c>
      <c r="C57" s="31">
        <v>55026</v>
      </c>
      <c r="D57" t="s">
        <v>93</v>
      </c>
      <c r="E57" t="s">
        <v>58</v>
      </c>
      <c r="F57">
        <v>1</v>
      </c>
      <c r="G57" t="s">
        <v>59</v>
      </c>
      <c r="H57">
        <v>6</v>
      </c>
      <c r="J57" t="s">
        <v>63</v>
      </c>
      <c r="K57" t="s">
        <v>63</v>
      </c>
    </row>
    <row r="58" spans="1:11" ht="13" x14ac:dyDescent="0.3">
      <c r="A58">
        <v>7</v>
      </c>
      <c r="B58" s="1" t="s">
        <v>87</v>
      </c>
      <c r="C58" s="31">
        <v>55027</v>
      </c>
      <c r="D58" t="s">
        <v>94</v>
      </c>
      <c r="E58" t="s">
        <v>44</v>
      </c>
      <c r="F58">
        <v>82</v>
      </c>
      <c r="G58" t="s">
        <v>59</v>
      </c>
      <c r="H58">
        <v>6</v>
      </c>
      <c r="J58" t="s">
        <v>63</v>
      </c>
      <c r="K58" t="s">
        <v>63</v>
      </c>
    </row>
    <row r="59" spans="1:11" ht="13" x14ac:dyDescent="0.3">
      <c r="A59">
        <v>8</v>
      </c>
      <c r="B59" s="1" t="s">
        <v>95</v>
      </c>
      <c r="C59" s="31">
        <v>55015</v>
      </c>
      <c r="D59" t="s">
        <v>96</v>
      </c>
      <c r="E59" t="s">
        <v>62</v>
      </c>
      <c r="F59">
        <v>14</v>
      </c>
      <c r="G59" t="s">
        <v>59</v>
      </c>
      <c r="H59">
        <v>6</v>
      </c>
      <c r="J59" t="s">
        <v>60</v>
      </c>
      <c r="K59" t="s">
        <v>60</v>
      </c>
    </row>
    <row r="60" spans="1:11" ht="13" x14ac:dyDescent="0.3">
      <c r="A60">
        <v>9</v>
      </c>
      <c r="B60" s="1" t="s">
        <v>97</v>
      </c>
      <c r="C60" s="31">
        <v>55001</v>
      </c>
      <c r="D60" t="s">
        <v>20</v>
      </c>
      <c r="E60" t="s">
        <v>58</v>
      </c>
      <c r="F60">
        <v>1</v>
      </c>
      <c r="G60" t="s">
        <v>59</v>
      </c>
      <c r="H60">
        <v>6</v>
      </c>
      <c r="J60" t="s">
        <v>60</v>
      </c>
      <c r="K60" t="s">
        <v>60</v>
      </c>
    </row>
    <row r="61" spans="1:11" ht="13" x14ac:dyDescent="0.3">
      <c r="A61">
        <v>9</v>
      </c>
      <c r="B61" s="1" t="s">
        <v>97</v>
      </c>
      <c r="C61" s="31">
        <v>55002</v>
      </c>
      <c r="D61" t="s">
        <v>21</v>
      </c>
      <c r="E61" t="s">
        <v>58</v>
      </c>
      <c r="F61">
        <v>1</v>
      </c>
      <c r="G61" t="s">
        <v>59</v>
      </c>
      <c r="H61">
        <v>6</v>
      </c>
      <c r="J61" t="s">
        <v>60</v>
      </c>
      <c r="K61" t="s">
        <v>60</v>
      </c>
    </row>
    <row r="62" spans="1:11" ht="13" x14ac:dyDescent="0.3">
      <c r="A62">
        <v>9</v>
      </c>
      <c r="B62" s="1" t="s">
        <v>97</v>
      </c>
      <c r="C62" s="31">
        <v>55013</v>
      </c>
      <c r="D62" t="s">
        <v>84</v>
      </c>
      <c r="E62" t="s">
        <v>58</v>
      </c>
      <c r="F62">
        <v>1</v>
      </c>
      <c r="G62" t="s">
        <v>59</v>
      </c>
      <c r="H62">
        <v>6</v>
      </c>
      <c r="J62" t="s">
        <v>60</v>
      </c>
      <c r="K62" t="s">
        <v>60</v>
      </c>
    </row>
    <row r="63" spans="1:11" ht="13" x14ac:dyDescent="0.3">
      <c r="A63">
        <v>10</v>
      </c>
      <c r="B63" s="1" t="s">
        <v>98</v>
      </c>
      <c r="C63" s="31">
        <v>55001</v>
      </c>
      <c r="D63" t="s">
        <v>20</v>
      </c>
      <c r="E63" t="s">
        <v>58</v>
      </c>
      <c r="F63">
        <v>1</v>
      </c>
      <c r="G63" t="s">
        <v>59</v>
      </c>
      <c r="H63">
        <v>6</v>
      </c>
      <c r="J63" t="s">
        <v>60</v>
      </c>
      <c r="K63" t="s">
        <v>60</v>
      </c>
    </row>
    <row r="64" spans="1:11" ht="13" x14ac:dyDescent="0.3">
      <c r="A64">
        <v>10</v>
      </c>
      <c r="B64" s="1" t="s">
        <v>98</v>
      </c>
      <c r="C64" s="31">
        <v>55002</v>
      </c>
      <c r="D64" t="s">
        <v>21</v>
      </c>
      <c r="E64" t="s">
        <v>58</v>
      </c>
      <c r="F64">
        <v>1</v>
      </c>
      <c r="G64" t="s">
        <v>59</v>
      </c>
      <c r="H64">
        <v>6</v>
      </c>
      <c r="J64" t="s">
        <v>60</v>
      </c>
      <c r="K64" t="s">
        <v>60</v>
      </c>
    </row>
    <row r="65" spans="1:11" ht="13" x14ac:dyDescent="0.3">
      <c r="A65">
        <v>11</v>
      </c>
      <c r="B65" s="1" t="s">
        <v>99</v>
      </c>
      <c r="C65" s="31">
        <v>55002</v>
      </c>
      <c r="D65" t="s">
        <v>21</v>
      </c>
      <c r="E65" t="s">
        <v>58</v>
      </c>
      <c r="F65">
        <v>1</v>
      </c>
      <c r="G65" t="s">
        <v>59</v>
      </c>
      <c r="H65">
        <v>6</v>
      </c>
      <c r="J65" t="s">
        <v>60</v>
      </c>
      <c r="K65" t="s">
        <v>60</v>
      </c>
    </row>
    <row r="66" spans="1:11" ht="13" x14ac:dyDescent="0.3">
      <c r="A66">
        <v>11</v>
      </c>
      <c r="B66" s="1" t="s">
        <v>99</v>
      </c>
      <c r="C66" s="31">
        <v>55001</v>
      </c>
      <c r="D66" t="s">
        <v>20</v>
      </c>
      <c r="E66" t="s">
        <v>58</v>
      </c>
      <c r="F66">
        <v>1</v>
      </c>
      <c r="G66" t="s">
        <v>59</v>
      </c>
      <c r="H66">
        <v>6</v>
      </c>
      <c r="J66" t="s">
        <v>60</v>
      </c>
      <c r="K66" t="s">
        <v>60</v>
      </c>
    </row>
    <row r="67" spans="1:11" ht="13" x14ac:dyDescent="0.3">
      <c r="A67">
        <v>12</v>
      </c>
      <c r="B67" s="1" t="s">
        <v>100</v>
      </c>
      <c r="C67" s="31">
        <v>55001</v>
      </c>
      <c r="D67" t="s">
        <v>20</v>
      </c>
      <c r="E67" t="s">
        <v>58</v>
      </c>
      <c r="F67">
        <v>1</v>
      </c>
      <c r="G67" t="s">
        <v>59</v>
      </c>
      <c r="H67">
        <v>6</v>
      </c>
      <c r="J67" t="s">
        <v>60</v>
      </c>
      <c r="K67" t="s">
        <v>60</v>
      </c>
    </row>
    <row r="68" spans="1:11" ht="13" x14ac:dyDescent="0.3">
      <c r="A68">
        <v>12</v>
      </c>
      <c r="B68" s="1" t="s">
        <v>100</v>
      </c>
      <c r="C68" s="31">
        <v>55002</v>
      </c>
      <c r="D68" t="s">
        <v>21</v>
      </c>
      <c r="E68" t="s">
        <v>58</v>
      </c>
      <c r="F68">
        <v>1</v>
      </c>
      <c r="G68" t="s">
        <v>59</v>
      </c>
      <c r="H68">
        <v>6</v>
      </c>
      <c r="J68" t="s">
        <v>60</v>
      </c>
      <c r="K68" t="s">
        <v>60</v>
      </c>
    </row>
    <row r="69" spans="1:11" ht="13" x14ac:dyDescent="0.3">
      <c r="A69">
        <v>12</v>
      </c>
      <c r="B69" s="1" t="s">
        <v>100</v>
      </c>
      <c r="C69" s="31">
        <v>55008</v>
      </c>
      <c r="D69" t="s">
        <v>66</v>
      </c>
      <c r="E69" t="s">
        <v>62</v>
      </c>
      <c r="F69">
        <v>14</v>
      </c>
      <c r="G69" t="s">
        <v>59</v>
      </c>
      <c r="H69">
        <v>6</v>
      </c>
      <c r="J69" t="s">
        <v>60</v>
      </c>
      <c r="K69" t="s">
        <v>60</v>
      </c>
    </row>
    <row r="70" spans="1:11" ht="13" x14ac:dyDescent="0.3">
      <c r="A70">
        <v>12</v>
      </c>
      <c r="B70" s="1" t="s">
        <v>100</v>
      </c>
      <c r="C70" s="31">
        <v>55009</v>
      </c>
      <c r="D70" t="s">
        <v>22</v>
      </c>
      <c r="E70" t="s">
        <v>62</v>
      </c>
      <c r="F70">
        <v>14</v>
      </c>
      <c r="G70" t="s">
        <v>59</v>
      </c>
      <c r="H70">
        <v>6</v>
      </c>
      <c r="J70" t="s">
        <v>60</v>
      </c>
      <c r="K70" t="s">
        <v>60</v>
      </c>
    </row>
    <row r="71" spans="1:11" ht="13" x14ac:dyDescent="0.3">
      <c r="A71">
        <v>12</v>
      </c>
      <c r="B71" s="1" t="s">
        <v>100</v>
      </c>
      <c r="C71" s="31">
        <v>55010</v>
      </c>
      <c r="D71" t="s">
        <v>23</v>
      </c>
      <c r="E71" t="s">
        <v>62</v>
      </c>
      <c r="F71">
        <v>14</v>
      </c>
      <c r="G71" t="s">
        <v>59</v>
      </c>
      <c r="H71">
        <v>6</v>
      </c>
      <c r="J71" t="s">
        <v>60</v>
      </c>
      <c r="K71" t="s">
        <v>60</v>
      </c>
    </row>
    <row r="72" spans="1:11" ht="13.5" customHeight="1" x14ac:dyDescent="0.3">
      <c r="A72">
        <v>12</v>
      </c>
      <c r="B72" s="1" t="s">
        <v>100</v>
      </c>
      <c r="C72" s="31">
        <v>55011</v>
      </c>
      <c r="D72" t="s">
        <v>24</v>
      </c>
      <c r="E72" t="s">
        <v>62</v>
      </c>
      <c r="F72">
        <v>14</v>
      </c>
      <c r="G72" t="s">
        <v>59</v>
      </c>
      <c r="H72">
        <v>6</v>
      </c>
      <c r="J72" t="s">
        <v>60</v>
      </c>
      <c r="K72" t="s">
        <v>60</v>
      </c>
    </row>
    <row r="73" spans="1:11" ht="13" x14ac:dyDescent="0.3">
      <c r="A73">
        <v>13</v>
      </c>
      <c r="B73" s="1" t="s">
        <v>101</v>
      </c>
      <c r="C73" s="31">
        <v>55001</v>
      </c>
      <c r="D73" t="s">
        <v>20</v>
      </c>
      <c r="E73" t="s">
        <v>58</v>
      </c>
      <c r="F73">
        <v>1</v>
      </c>
      <c r="G73" t="s">
        <v>59</v>
      </c>
      <c r="H73">
        <v>6</v>
      </c>
      <c r="J73" t="s">
        <v>63</v>
      </c>
      <c r="K73" t="s">
        <v>63</v>
      </c>
    </row>
    <row r="74" spans="1:11" ht="13" x14ac:dyDescent="0.3">
      <c r="A74">
        <v>13</v>
      </c>
      <c r="B74" s="1" t="s">
        <v>101</v>
      </c>
      <c r="C74" s="31">
        <v>55002</v>
      </c>
      <c r="D74" t="s">
        <v>21</v>
      </c>
      <c r="E74" t="s">
        <v>58</v>
      </c>
      <c r="F74">
        <v>1</v>
      </c>
      <c r="G74" t="s">
        <v>59</v>
      </c>
      <c r="H74">
        <v>6</v>
      </c>
      <c r="J74" t="s">
        <v>63</v>
      </c>
      <c r="K74" t="s">
        <v>63</v>
      </c>
    </row>
    <row r="75" spans="1:11" ht="13" x14ac:dyDescent="0.3">
      <c r="A75">
        <v>13</v>
      </c>
      <c r="B75" s="1" t="s">
        <v>101</v>
      </c>
      <c r="C75" s="31">
        <v>55005</v>
      </c>
      <c r="D75" t="s">
        <v>61</v>
      </c>
      <c r="E75" t="s">
        <v>62</v>
      </c>
      <c r="F75">
        <v>14</v>
      </c>
      <c r="G75" t="s">
        <v>59</v>
      </c>
      <c r="H75">
        <v>6</v>
      </c>
      <c r="J75" t="s">
        <v>63</v>
      </c>
      <c r="K75" t="s">
        <v>63</v>
      </c>
    </row>
    <row r="76" spans="1:11" ht="13" x14ac:dyDescent="0.3">
      <c r="A76">
        <v>13</v>
      </c>
      <c r="B76" s="1" t="s">
        <v>101</v>
      </c>
      <c r="C76" s="31">
        <v>55007</v>
      </c>
      <c r="D76" t="s">
        <v>65</v>
      </c>
      <c r="E76" t="s">
        <v>62</v>
      </c>
      <c r="F76">
        <v>14</v>
      </c>
      <c r="G76" t="s">
        <v>59</v>
      </c>
      <c r="H76">
        <v>6</v>
      </c>
      <c r="J76" t="s">
        <v>63</v>
      </c>
      <c r="K76" t="s">
        <v>63</v>
      </c>
    </row>
    <row r="77" spans="1:11" ht="13" x14ac:dyDescent="0.3">
      <c r="A77">
        <v>13</v>
      </c>
      <c r="B77" s="1" t="s">
        <v>101</v>
      </c>
      <c r="C77" s="31">
        <v>55009</v>
      </c>
      <c r="D77" t="s">
        <v>22</v>
      </c>
      <c r="E77" t="s">
        <v>62</v>
      </c>
      <c r="F77">
        <v>14</v>
      </c>
      <c r="G77" t="s">
        <v>59</v>
      </c>
      <c r="H77">
        <v>6</v>
      </c>
      <c r="J77" t="s">
        <v>63</v>
      </c>
      <c r="K77" t="s">
        <v>63</v>
      </c>
    </row>
    <row r="78" spans="1:11" ht="13" x14ac:dyDescent="0.3">
      <c r="A78">
        <v>13</v>
      </c>
      <c r="B78" s="1" t="s">
        <v>101</v>
      </c>
      <c r="C78" s="31">
        <v>55010</v>
      </c>
      <c r="D78" t="s">
        <v>23</v>
      </c>
      <c r="E78" t="s">
        <v>62</v>
      </c>
      <c r="F78">
        <v>14</v>
      </c>
      <c r="G78" t="s">
        <v>59</v>
      </c>
      <c r="H78">
        <v>6</v>
      </c>
      <c r="J78" t="s">
        <v>63</v>
      </c>
      <c r="K78" t="s">
        <v>63</v>
      </c>
    </row>
    <row r="79" spans="1:11" ht="13" x14ac:dyDescent="0.3">
      <c r="A79">
        <v>13</v>
      </c>
      <c r="B79" s="1" t="s">
        <v>101</v>
      </c>
      <c r="C79" s="31">
        <v>55011</v>
      </c>
      <c r="D79" t="s">
        <v>24</v>
      </c>
      <c r="E79" t="s">
        <v>62</v>
      </c>
      <c r="F79">
        <v>14</v>
      </c>
      <c r="G79" t="s">
        <v>59</v>
      </c>
      <c r="H79">
        <v>6</v>
      </c>
      <c r="J79" t="s">
        <v>63</v>
      </c>
      <c r="K79" t="s">
        <v>63</v>
      </c>
    </row>
    <row r="80" spans="1:11" ht="13" x14ac:dyDescent="0.3">
      <c r="A80">
        <v>13</v>
      </c>
      <c r="B80" s="1" t="s">
        <v>101</v>
      </c>
      <c r="C80" s="31">
        <v>55012</v>
      </c>
      <c r="D80" t="s">
        <v>25</v>
      </c>
      <c r="E80" t="s">
        <v>62</v>
      </c>
      <c r="F80">
        <v>14</v>
      </c>
      <c r="G80" t="s">
        <v>59</v>
      </c>
      <c r="H80">
        <v>6</v>
      </c>
      <c r="J80" t="s">
        <v>63</v>
      </c>
      <c r="K80" t="s">
        <v>63</v>
      </c>
    </row>
    <row r="81" spans="1:11" ht="13" x14ac:dyDescent="0.3">
      <c r="A81">
        <v>13</v>
      </c>
      <c r="B81" s="1" t="s">
        <v>101</v>
      </c>
      <c r="C81" s="31">
        <v>55028</v>
      </c>
      <c r="D81" t="s">
        <v>102</v>
      </c>
      <c r="E81" t="s">
        <v>62</v>
      </c>
      <c r="F81">
        <v>14</v>
      </c>
      <c r="G81" t="s">
        <v>59</v>
      </c>
      <c r="H81">
        <v>6</v>
      </c>
      <c r="J81" t="s">
        <v>60</v>
      </c>
      <c r="K81" t="s">
        <v>60</v>
      </c>
    </row>
    <row r="82" spans="1:11" ht="13" x14ac:dyDescent="0.3">
      <c r="A82">
        <v>14</v>
      </c>
      <c r="B82" s="1" t="s">
        <v>8</v>
      </c>
      <c r="C82" s="31" t="s">
        <v>32</v>
      </c>
      <c r="D82" t="s">
        <v>103</v>
      </c>
      <c r="E82" t="s">
        <v>104</v>
      </c>
      <c r="F82">
        <v>16</v>
      </c>
      <c r="G82" t="s">
        <v>59</v>
      </c>
      <c r="H82">
        <v>6</v>
      </c>
      <c r="J82" t="s">
        <v>60</v>
      </c>
      <c r="K82" t="s">
        <v>60</v>
      </c>
    </row>
    <row r="83" spans="1:11" ht="13" x14ac:dyDescent="0.3">
      <c r="A83">
        <v>14</v>
      </c>
      <c r="B83" s="1" t="s">
        <v>8</v>
      </c>
      <c r="C83" s="31" t="s">
        <v>33</v>
      </c>
      <c r="D83" t="s">
        <v>139</v>
      </c>
      <c r="E83" t="s">
        <v>58</v>
      </c>
      <c r="F83">
        <v>1</v>
      </c>
      <c r="G83" t="s">
        <v>59</v>
      </c>
      <c r="H83">
        <v>6</v>
      </c>
      <c r="J83" t="s">
        <v>60</v>
      </c>
      <c r="K83" t="s">
        <v>60</v>
      </c>
    </row>
    <row r="84" spans="1:11" ht="13" x14ac:dyDescent="0.3">
      <c r="A84">
        <v>15</v>
      </c>
      <c r="B84" s="1" t="s">
        <v>9</v>
      </c>
      <c r="C84" s="31" t="s">
        <v>35</v>
      </c>
      <c r="D84" t="s">
        <v>105</v>
      </c>
      <c r="E84" t="s">
        <v>104</v>
      </c>
      <c r="F84">
        <v>16</v>
      </c>
      <c r="G84" t="s">
        <v>59</v>
      </c>
      <c r="H84">
        <v>6</v>
      </c>
      <c r="J84" t="s">
        <v>60</v>
      </c>
      <c r="K84" t="s">
        <v>60</v>
      </c>
    </row>
    <row r="85" spans="1:11" ht="13" x14ac:dyDescent="0.3">
      <c r="A85">
        <v>15</v>
      </c>
      <c r="B85" s="1" t="s">
        <v>9</v>
      </c>
      <c r="C85" s="31" t="s">
        <v>36</v>
      </c>
      <c r="D85" t="s">
        <v>142</v>
      </c>
      <c r="E85" t="s">
        <v>58</v>
      </c>
      <c r="F85">
        <v>1</v>
      </c>
      <c r="G85" t="s">
        <v>59</v>
      </c>
      <c r="H85">
        <v>6</v>
      </c>
      <c r="J85" t="s">
        <v>60</v>
      </c>
      <c r="K85" t="s">
        <v>60</v>
      </c>
    </row>
    <row r="86" spans="1:11" ht="13" x14ac:dyDescent="0.3">
      <c r="A86">
        <v>15</v>
      </c>
      <c r="B86" s="1" t="s">
        <v>9</v>
      </c>
      <c r="C86" s="31" t="s">
        <v>37</v>
      </c>
      <c r="D86" t="s">
        <v>140</v>
      </c>
      <c r="E86" t="s">
        <v>58</v>
      </c>
      <c r="F86">
        <v>1</v>
      </c>
      <c r="G86" t="s">
        <v>59</v>
      </c>
      <c r="H86">
        <v>6</v>
      </c>
      <c r="J86" t="s">
        <v>60</v>
      </c>
      <c r="K86" t="s">
        <v>60</v>
      </c>
    </row>
    <row r="87" spans="1:11" ht="13" x14ac:dyDescent="0.3">
      <c r="A87">
        <v>16</v>
      </c>
      <c r="B87" s="1" t="s">
        <v>10</v>
      </c>
      <c r="C87" s="31" t="s">
        <v>38</v>
      </c>
      <c r="D87" t="s">
        <v>106</v>
      </c>
      <c r="E87" t="s">
        <v>104</v>
      </c>
      <c r="F87">
        <v>16</v>
      </c>
      <c r="G87" t="s">
        <v>59</v>
      </c>
      <c r="H87">
        <v>6</v>
      </c>
      <c r="J87" t="s">
        <v>60</v>
      </c>
      <c r="K87" t="s">
        <v>60</v>
      </c>
    </row>
    <row r="88" spans="1:11" ht="13" x14ac:dyDescent="0.3">
      <c r="A88">
        <v>16</v>
      </c>
      <c r="B88" s="1" t="s">
        <v>10</v>
      </c>
      <c r="C88" s="31" t="s">
        <v>39</v>
      </c>
      <c r="D88" t="s">
        <v>141</v>
      </c>
      <c r="E88" t="s">
        <v>58</v>
      </c>
      <c r="F88">
        <v>1</v>
      </c>
      <c r="G88" t="s">
        <v>59</v>
      </c>
      <c r="H88">
        <v>6</v>
      </c>
      <c r="J88" t="s">
        <v>60</v>
      </c>
      <c r="K88" t="s">
        <v>60</v>
      </c>
    </row>
    <row r="89" spans="1:11" ht="13" x14ac:dyDescent="0.3">
      <c r="A89">
        <v>17</v>
      </c>
      <c r="B89" s="1" t="s">
        <v>11</v>
      </c>
      <c r="C89" s="31" t="s">
        <v>40</v>
      </c>
      <c r="D89" t="s">
        <v>107</v>
      </c>
      <c r="E89" t="s">
        <v>44</v>
      </c>
      <c r="F89">
        <v>84</v>
      </c>
      <c r="G89" t="s">
        <v>59</v>
      </c>
      <c r="H89">
        <v>6</v>
      </c>
      <c r="J89" t="s">
        <v>60</v>
      </c>
      <c r="K89" t="s">
        <v>60</v>
      </c>
    </row>
    <row r="90" spans="1:11" ht="13" x14ac:dyDescent="0.3">
      <c r="A90">
        <v>17</v>
      </c>
      <c r="B90" s="1" t="s">
        <v>11</v>
      </c>
      <c r="C90" s="31" t="s">
        <v>41</v>
      </c>
      <c r="D90" t="s">
        <v>108</v>
      </c>
      <c r="E90" t="s">
        <v>44</v>
      </c>
      <c r="F90">
        <v>84</v>
      </c>
      <c r="G90" t="s">
        <v>59</v>
      </c>
      <c r="H90">
        <v>6</v>
      </c>
      <c r="J90" t="s">
        <v>60</v>
      </c>
      <c r="K90" t="s">
        <v>60</v>
      </c>
    </row>
    <row r="91" spans="1:11" ht="13" x14ac:dyDescent="0.3">
      <c r="A91">
        <v>17</v>
      </c>
      <c r="B91" s="1" t="s">
        <v>11</v>
      </c>
      <c r="C91" s="31" t="s">
        <v>42</v>
      </c>
      <c r="D91" t="s">
        <v>109</v>
      </c>
      <c r="E91" t="s">
        <v>44</v>
      </c>
      <c r="F91">
        <v>84</v>
      </c>
      <c r="G91" t="s">
        <v>59</v>
      </c>
      <c r="H91">
        <v>6</v>
      </c>
      <c r="J91" t="s">
        <v>60</v>
      </c>
      <c r="K91" t="s">
        <v>60</v>
      </c>
    </row>
    <row r="92" spans="1:11" ht="13" x14ac:dyDescent="0.3">
      <c r="A92">
        <v>17</v>
      </c>
      <c r="B92" s="1" t="s">
        <v>11</v>
      </c>
      <c r="C92" s="31" t="s">
        <v>43</v>
      </c>
      <c r="D92" t="s">
        <v>110</v>
      </c>
      <c r="E92" t="s">
        <v>44</v>
      </c>
      <c r="F92">
        <v>84</v>
      </c>
      <c r="G92" t="s">
        <v>59</v>
      </c>
      <c r="H92">
        <v>6</v>
      </c>
      <c r="J92" t="s">
        <v>60</v>
      </c>
      <c r="K92" t="s">
        <v>60</v>
      </c>
    </row>
    <row r="93" spans="1:11" ht="13" x14ac:dyDescent="0.3">
      <c r="A93">
        <v>17</v>
      </c>
      <c r="B93" s="1" t="s">
        <v>11</v>
      </c>
      <c r="C93" s="31" t="s">
        <v>45</v>
      </c>
      <c r="D93" t="s">
        <v>111</v>
      </c>
      <c r="E93" t="s">
        <v>44</v>
      </c>
      <c r="F93">
        <v>84</v>
      </c>
      <c r="G93" t="s">
        <v>59</v>
      </c>
      <c r="H93">
        <v>6</v>
      </c>
      <c r="J93" t="s">
        <v>60</v>
      </c>
      <c r="K93" t="s">
        <v>60</v>
      </c>
    </row>
    <row r="94" spans="1:11" ht="13" x14ac:dyDescent="0.3">
      <c r="A94">
        <v>17</v>
      </c>
      <c r="B94" s="1" t="s">
        <v>11</v>
      </c>
      <c r="C94" s="31" t="s">
        <v>46</v>
      </c>
      <c r="D94" t="s">
        <v>112</v>
      </c>
      <c r="E94" t="s">
        <v>44</v>
      </c>
      <c r="F94">
        <v>84</v>
      </c>
      <c r="G94" t="s">
        <v>59</v>
      </c>
      <c r="H94">
        <v>6</v>
      </c>
      <c r="J94" t="s">
        <v>60</v>
      </c>
      <c r="K94" t="s">
        <v>60</v>
      </c>
    </row>
    <row r="95" spans="1:11" ht="13" x14ac:dyDescent="0.3">
      <c r="A95">
        <v>17</v>
      </c>
      <c r="B95" s="1" t="s">
        <v>11</v>
      </c>
      <c r="C95" s="31" t="s">
        <v>47</v>
      </c>
      <c r="D95" t="s">
        <v>113</v>
      </c>
      <c r="E95" t="s">
        <v>44</v>
      </c>
      <c r="F95">
        <v>84</v>
      </c>
      <c r="G95" t="s">
        <v>59</v>
      </c>
      <c r="H95">
        <v>6</v>
      </c>
      <c r="J95" t="s">
        <v>60</v>
      </c>
      <c r="K95" t="s">
        <v>60</v>
      </c>
    </row>
    <row r="96" spans="1:11" ht="13" x14ac:dyDescent="0.3">
      <c r="A96">
        <v>17</v>
      </c>
      <c r="B96" s="1" t="s">
        <v>11</v>
      </c>
      <c r="C96" s="31" t="s">
        <v>48</v>
      </c>
      <c r="D96" t="s">
        <v>114</v>
      </c>
      <c r="E96" t="s">
        <v>44</v>
      </c>
      <c r="F96">
        <v>84</v>
      </c>
      <c r="G96" t="s">
        <v>59</v>
      </c>
      <c r="H96">
        <v>6</v>
      </c>
      <c r="J96" t="s">
        <v>60</v>
      </c>
      <c r="K96" t="s">
        <v>60</v>
      </c>
    </row>
    <row r="97" spans="2:11" ht="13" x14ac:dyDescent="0.3">
      <c r="B97" s="1"/>
      <c r="C97" s="31" t="s">
        <v>115</v>
      </c>
      <c r="D97" t="s">
        <v>116</v>
      </c>
      <c r="I97" t="s">
        <v>117</v>
      </c>
      <c r="J97" t="s">
        <v>60</v>
      </c>
      <c r="K97" t="s">
        <v>63</v>
      </c>
    </row>
    <row r="98" spans="2:11" ht="13" x14ac:dyDescent="0.3">
      <c r="B98" s="1"/>
      <c r="C98" s="31" t="s">
        <v>118</v>
      </c>
      <c r="D98" t="s">
        <v>119</v>
      </c>
      <c r="I98" t="s">
        <v>117</v>
      </c>
      <c r="J98" t="s">
        <v>60</v>
      </c>
      <c r="K98" t="s">
        <v>63</v>
      </c>
    </row>
    <row r="99" spans="2:11" ht="13" x14ac:dyDescent="0.3">
      <c r="B99" s="1"/>
      <c r="C99" s="31" t="s">
        <v>120</v>
      </c>
      <c r="D99" t="s">
        <v>121</v>
      </c>
      <c r="I99" t="s">
        <v>117</v>
      </c>
      <c r="J99" t="s">
        <v>60</v>
      </c>
      <c r="K99" t="s">
        <v>63</v>
      </c>
    </row>
    <row r="100" spans="2:11" ht="13" x14ac:dyDescent="0.3">
      <c r="B100" s="1"/>
      <c r="C100" s="31" t="s">
        <v>122</v>
      </c>
      <c r="D100" t="s">
        <v>123</v>
      </c>
      <c r="I100" t="s">
        <v>117</v>
      </c>
      <c r="J100" t="s">
        <v>60</v>
      </c>
      <c r="K100" t="s">
        <v>63</v>
      </c>
    </row>
    <row r="101" spans="2:11" ht="13" x14ac:dyDescent="0.3">
      <c r="B101" s="1"/>
      <c r="C101" s="31" t="s">
        <v>124</v>
      </c>
      <c r="D101" t="s">
        <v>125</v>
      </c>
      <c r="I101" t="s">
        <v>117</v>
      </c>
      <c r="J101" t="s">
        <v>60</v>
      </c>
      <c r="K101" t="s">
        <v>63</v>
      </c>
    </row>
    <row r="102" spans="2:11" ht="13" x14ac:dyDescent="0.3">
      <c r="B102" s="1"/>
      <c r="C102" s="31" t="s">
        <v>126</v>
      </c>
      <c r="D102" t="s">
        <v>127</v>
      </c>
      <c r="I102" t="s">
        <v>117</v>
      </c>
      <c r="J102" t="s">
        <v>60</v>
      </c>
      <c r="K102" t="s">
        <v>63</v>
      </c>
    </row>
    <row r="103" spans="2:11" ht="13" x14ac:dyDescent="0.3">
      <c r="B103" s="1"/>
      <c r="C103" s="31" t="s">
        <v>128</v>
      </c>
      <c r="D103" t="s">
        <v>129</v>
      </c>
      <c r="I103" t="s">
        <v>117</v>
      </c>
      <c r="J103" t="s">
        <v>60</v>
      </c>
      <c r="K103" t="s">
        <v>63</v>
      </c>
    </row>
    <row r="104" spans="2:11" ht="13" x14ac:dyDescent="0.3">
      <c r="B104" s="1"/>
      <c r="C104" s="31" t="s">
        <v>130</v>
      </c>
      <c r="D104" t="s">
        <v>131</v>
      </c>
      <c r="I104" t="s">
        <v>117</v>
      </c>
      <c r="J104" t="s">
        <v>60</v>
      </c>
      <c r="K104" t="s">
        <v>63</v>
      </c>
    </row>
    <row r="105" spans="2:11" ht="13" x14ac:dyDescent="0.3">
      <c r="B105" s="1"/>
      <c r="C105" s="31" t="s">
        <v>132</v>
      </c>
      <c r="D105" t="s">
        <v>133</v>
      </c>
      <c r="I105" t="s">
        <v>117</v>
      </c>
      <c r="J105" t="s">
        <v>60</v>
      </c>
      <c r="K105" t="s">
        <v>63</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2549D-0789-47CD-A02F-898A504F057F}">
  <dimension ref="A1:B24"/>
  <sheetViews>
    <sheetView zoomScale="70" zoomScaleNormal="70" workbookViewId="0">
      <selection activeCell="B7" sqref="B7"/>
    </sheetView>
  </sheetViews>
  <sheetFormatPr defaultRowHeight="12.5" x14ac:dyDescent="0.25"/>
  <cols>
    <col min="1" max="1" width="14.26953125" bestFit="1" customWidth="1"/>
    <col min="2" max="2" width="58.7265625" bestFit="1" customWidth="1"/>
  </cols>
  <sheetData>
    <row r="1" spans="1:2" ht="13" x14ac:dyDescent="0.3">
      <c r="A1" s="5" t="s">
        <v>49</v>
      </c>
      <c r="B1" s="3" t="s">
        <v>50</v>
      </c>
    </row>
    <row r="2" spans="1:2" ht="13" x14ac:dyDescent="0.3">
      <c r="A2" s="4">
        <v>1</v>
      </c>
      <c r="B2" s="6" t="s">
        <v>57</v>
      </c>
    </row>
    <row r="3" spans="1:2" ht="13" x14ac:dyDescent="0.3">
      <c r="A3" s="4">
        <v>2</v>
      </c>
      <c r="B3" s="6" t="s">
        <v>71</v>
      </c>
    </row>
    <row r="4" spans="1:2" ht="13" x14ac:dyDescent="0.3">
      <c r="A4" s="4">
        <v>3</v>
      </c>
      <c r="B4" s="6" t="s">
        <v>73</v>
      </c>
    </row>
    <row r="5" spans="1:2" ht="13" x14ac:dyDescent="0.3">
      <c r="A5" s="4">
        <v>4</v>
      </c>
      <c r="B5" s="6" t="s">
        <v>77</v>
      </c>
    </row>
    <row r="6" spans="1:2" ht="13" x14ac:dyDescent="0.3">
      <c r="A6" s="4">
        <v>5</v>
      </c>
      <c r="B6" s="6" t="s">
        <v>82</v>
      </c>
    </row>
    <row r="7" spans="1:2" ht="13" x14ac:dyDescent="0.3">
      <c r="A7" s="4">
        <v>6</v>
      </c>
      <c r="B7" s="6" t="s">
        <v>83</v>
      </c>
    </row>
    <row r="8" spans="1:2" ht="13" x14ac:dyDescent="0.3">
      <c r="A8" s="4">
        <v>7</v>
      </c>
      <c r="B8" s="6" t="s">
        <v>87</v>
      </c>
    </row>
    <row r="9" spans="1:2" ht="13" x14ac:dyDescent="0.3">
      <c r="A9" s="4">
        <v>8</v>
      </c>
      <c r="B9" s="6" t="s">
        <v>95</v>
      </c>
    </row>
    <row r="10" spans="1:2" ht="13" x14ac:dyDescent="0.3">
      <c r="A10" s="4">
        <v>9</v>
      </c>
      <c r="B10" s="6" t="s">
        <v>97</v>
      </c>
    </row>
    <row r="11" spans="1:2" ht="13" x14ac:dyDescent="0.3">
      <c r="A11" s="4">
        <v>10</v>
      </c>
      <c r="B11" s="6" t="s">
        <v>98</v>
      </c>
    </row>
    <row r="12" spans="1:2" ht="13" x14ac:dyDescent="0.3">
      <c r="A12" s="4">
        <v>11</v>
      </c>
      <c r="B12" s="6" t="s">
        <v>99</v>
      </c>
    </row>
    <row r="13" spans="1:2" ht="13" x14ac:dyDescent="0.3">
      <c r="A13" s="4">
        <v>12</v>
      </c>
      <c r="B13" s="6" t="s">
        <v>100</v>
      </c>
    </row>
    <row r="14" spans="1:2" ht="13" x14ac:dyDescent="0.3">
      <c r="A14" s="4">
        <v>13</v>
      </c>
      <c r="B14" s="6" t="s">
        <v>101</v>
      </c>
    </row>
    <row r="16" spans="1:2" ht="13" x14ac:dyDescent="0.3">
      <c r="B16" s="1" t="s">
        <v>15</v>
      </c>
    </row>
    <row r="17" spans="2:2" ht="409.5" x14ac:dyDescent="0.25">
      <c r="B17" s="2" t="s">
        <v>134</v>
      </c>
    </row>
    <row r="19" spans="2:2" x14ac:dyDescent="0.25">
      <c r="B19" t="s">
        <v>135</v>
      </c>
    </row>
    <row r="20" spans="2:2" x14ac:dyDescent="0.25">
      <c r="B20" s="20">
        <v>0.01</v>
      </c>
    </row>
    <row r="22" spans="2:2" x14ac:dyDescent="0.25">
      <c r="B22" t="s">
        <v>136</v>
      </c>
    </row>
    <row r="23" spans="2:2" x14ac:dyDescent="0.25">
      <c r="B23" t="s">
        <v>137</v>
      </c>
    </row>
    <row r="24" spans="2:2" x14ac:dyDescent="0.25">
      <c r="B24" t="s">
        <v>138</v>
      </c>
    </row>
  </sheetData>
  <autoFilter ref="A1:B14" xr:uid="{7BF2549D-0789-47CD-A02F-898A504F057F}"/>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3DF2D6067EBA478A81DB04DA6EDFBD" ma:contentTypeVersion="7" ma:contentTypeDescription="Een nieuw document maken." ma:contentTypeScope="" ma:versionID="d7b28fec5e51902404ba2b54e3cfd143">
  <xsd:schema xmlns:xsd="http://www.w3.org/2001/XMLSchema" xmlns:xs="http://www.w3.org/2001/XMLSchema" xmlns:p="http://schemas.microsoft.com/office/2006/metadata/properties" xmlns:ns2="e35b8b97-09cc-4546-9f22-0c48157bf699" xmlns:ns3="0accfad1-9508-420d-98f4-5ceff0ffe719" targetNamespace="http://schemas.microsoft.com/office/2006/metadata/properties" ma:root="true" ma:fieldsID="a3b893042d04b72c5acdf5eaaf7ea2b2" ns2:_="" ns3:_="">
    <xsd:import namespace="e35b8b97-09cc-4546-9f22-0c48157bf699"/>
    <xsd:import namespace="0accfad1-9508-420d-98f4-5ceff0ffe71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b8b97-09cc-4546-9f22-0c48157bf6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ccfad1-9508-420d-98f4-5ceff0ffe71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F4AEBA-77F1-4193-9443-69EC88F3DA60}">
  <ds:schemaRefs>
    <ds:schemaRef ds:uri="http://schemas.microsoft.com/sharepoint/v3/contenttype/forms"/>
  </ds:schemaRefs>
</ds:datastoreItem>
</file>

<file path=customXml/itemProps2.xml><?xml version="1.0" encoding="utf-8"?>
<ds:datastoreItem xmlns:ds="http://schemas.openxmlformats.org/officeDocument/2006/customXml" ds:itemID="{591A8E99-C236-48EF-B8A0-8AD2A096B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b8b97-09cc-4546-9f22-0c48157bf699"/>
    <ds:schemaRef ds:uri="0accfad1-9508-420d-98f4-5ceff0ffe7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40A783-2519-4E53-8C11-25F83828ADD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Toelichting tarievenblad</vt:lpstr>
      <vt:lpstr>Basisformulier</vt:lpstr>
      <vt:lpstr>Visueel</vt:lpstr>
      <vt:lpstr>Doofblindheid</vt:lpstr>
      <vt:lpstr>Vroegdoof</vt:lpstr>
      <vt:lpstr>Vervoer</vt:lpstr>
      <vt:lpstr>Bronbestand</vt:lpstr>
      <vt:lpstr>Basisbestand opbouw tarievenbla</vt:lpstr>
      <vt:lpstr>Basisformulier!Afdrukbereik</vt:lpstr>
      <vt:lpstr>'Toelichting tarievenblad'!Afdrukbereik</vt:lpstr>
      <vt:lpstr>Vervoer!Afdrukbereik</vt:lpstr>
      <vt:lpstr>Visueel!Afdrukbereik</vt:lpstr>
      <vt:lpstr>Vroegdoof!Afdrukbereik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Jansen (VNG - TISA)</dc:creator>
  <cp:keywords/>
  <dc:description/>
  <cp:lastModifiedBy>Arjen Jansen</cp:lastModifiedBy>
  <cp:revision/>
  <dcterms:created xsi:type="dcterms:W3CDTF">2022-03-29T11:40:18Z</dcterms:created>
  <dcterms:modified xsi:type="dcterms:W3CDTF">2022-05-09T12:14:22Z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0x010100943DF2D6067EBA478A81DB04DA6EDFBD</vt:lpwstr>
  </property>
</Properties>
</file>