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611"/>
  <workbookPr filterPrivacy="1"/>
  <xr:revisionPtr revIDLastSave="0" documentId="13_ncr:1_{CAA894E9-15A1-9947-8F5C-A8F2FF0C0C5A}" xr6:coauthVersionLast="47" xr6:coauthVersionMax="47" xr10:uidLastSave="{00000000-0000-0000-0000-000000000000}"/>
  <bookViews>
    <workbookView xWindow="10660" yWindow="460" windowWidth="40540" windowHeight="19160" xr2:uid="{00000000-000D-0000-FFFF-FFFF00000000}"/>
  </bookViews>
  <sheets>
    <sheet name="Prijzenblad" sheetId="8" r:id="rId1"/>
  </sheets>
  <calcPr calcId="191029" concurrentCalc="0"/>
  <extLst>
    <ext xmlns:x14="http://schemas.microsoft.com/office/spreadsheetml/2009/9/main" uri="{79F54976-1DA5-4618-B147-4CDE4B953A38}">
      <x14:workbookPr defaultImageDpi="32767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B62" i="8" l="1"/>
  <c r="E44" i="8"/>
  <c r="E40" i="8"/>
  <c r="E17" i="8"/>
  <c r="D17" i="8"/>
  <c r="E15" i="8"/>
  <c r="E7" i="8"/>
  <c r="C7" i="8"/>
  <c r="C9" i="8"/>
  <c r="E8" i="8"/>
  <c r="E9" i="8"/>
  <c r="E10" i="8"/>
  <c r="E11" i="8"/>
  <c r="E12" i="8"/>
  <c r="E13" i="8"/>
  <c r="E14" i="8"/>
  <c r="D18" i="8"/>
  <c r="E18" i="8"/>
  <c r="D19" i="8"/>
  <c r="E19" i="8"/>
  <c r="D20" i="8"/>
  <c r="E20" i="8"/>
  <c r="D21" i="8"/>
  <c r="E21" i="8"/>
  <c r="D22" i="8"/>
  <c r="E22" i="8"/>
  <c r="E23" i="8"/>
  <c r="D53" i="8"/>
  <c r="D54" i="8"/>
  <c r="D55" i="8"/>
  <c r="D56" i="8"/>
  <c r="D57" i="8"/>
  <c r="B58" i="8"/>
  <c r="D58" i="8"/>
  <c r="B59" i="8"/>
  <c r="D59" i="8"/>
  <c r="D60" i="8"/>
  <c r="B34" i="8"/>
  <c r="B44" i="8"/>
  <c r="D44" i="8"/>
  <c r="B35" i="8"/>
  <c r="B45" i="8"/>
  <c r="D45" i="8"/>
  <c r="E45" i="8"/>
  <c r="D46" i="8"/>
  <c r="E46" i="8"/>
  <c r="B37" i="8"/>
  <c r="B47" i="8"/>
  <c r="D47" i="8"/>
  <c r="E47" i="8"/>
  <c r="B38" i="8"/>
  <c r="B48" i="8"/>
  <c r="D48" i="8"/>
  <c r="E48" i="8"/>
  <c r="B49" i="8"/>
  <c r="D49" i="8"/>
  <c r="E49" i="8"/>
  <c r="E50" i="8"/>
  <c r="D34" i="8"/>
  <c r="E34" i="8"/>
  <c r="D35" i="8"/>
  <c r="E35" i="8"/>
  <c r="D36" i="8"/>
  <c r="E36" i="8"/>
  <c r="D37" i="8"/>
  <c r="E37" i="8"/>
  <c r="D38" i="8"/>
  <c r="E38" i="8"/>
  <c r="D39" i="8"/>
  <c r="E39" i="8"/>
  <c r="D26" i="8"/>
  <c r="D27" i="8"/>
  <c r="D28" i="8"/>
  <c r="D29" i="8"/>
  <c r="D30" i="8"/>
  <c r="D43" i="8"/>
  <c r="A35" i="8"/>
  <c r="A45" i="8"/>
  <c r="A37" i="8"/>
  <c r="A47" i="8"/>
  <c r="A38" i="8"/>
  <c r="A48" i="8"/>
  <c r="A39" i="8"/>
  <c r="A49" i="8"/>
  <c r="A34" i="8"/>
  <c r="A44" i="8"/>
  <c r="C33" i="8"/>
  <c r="C43" i="8"/>
  <c r="A33" i="8"/>
  <c r="A43" i="8"/>
</calcChain>
</file>

<file path=xl/sharedStrings.xml><?xml version="1.0" encoding="utf-8"?>
<sst xmlns="http://schemas.openxmlformats.org/spreadsheetml/2006/main" count="71" uniqueCount="56">
  <si>
    <t>Eerste 2 optiejaren (jaar 3+4)</t>
  </si>
  <si>
    <t>Som eerste 2 optiejaren</t>
  </si>
  <si>
    <t>Som laatste optiejaren</t>
  </si>
  <si>
    <t>Som nacalculatie</t>
  </si>
  <si>
    <t>Volgende 6 afzonderlijke optiejaren (jaar 5+6+7+8+9+10)</t>
  </si>
  <si>
    <t>Extra Training met betrekking tot beheer  (p/uur)</t>
  </si>
  <si>
    <t>Tarieven per eenheid</t>
  </si>
  <si>
    <r>
      <t>Telefonische support functioneel beheer</t>
    </r>
    <r>
      <rPr>
        <b/>
        <sz val="10"/>
        <rFont val="Verdana"/>
        <family val="2"/>
      </rPr>
      <t xml:space="preserve"> per 10 minuten</t>
    </r>
  </si>
  <si>
    <t>Kosten op basis van nacalculatie NA initiële levering (en na opdrachtverstrekking)</t>
  </si>
  <si>
    <t>Kosten nummerportering subtelefoonnummers per nummer</t>
  </si>
  <si>
    <t>Kosten blokportering subtelefoonnummers per blok van 10 nummers</t>
  </si>
  <si>
    <t>Kosten subtelefoonnummers per nummer</t>
  </si>
  <si>
    <r>
      <t>Kosten hoofdtelefoonnummer</t>
    </r>
    <r>
      <rPr>
        <sz val="10"/>
        <color rgb="FFFF0000"/>
        <rFont val="Verdana"/>
        <family val="2"/>
      </rPr>
      <t xml:space="preserve"> </t>
    </r>
  </si>
  <si>
    <t>Kosten nummerportering hoofdtelefoonnummer</t>
  </si>
  <si>
    <t>Kosten subtelefoonnummers per blok van 10 nummer</t>
  </si>
  <si>
    <t>Extra Training eventuele nieuwe toestellen en headsets (5 gebruikers) (p/uur)</t>
  </si>
  <si>
    <t>Abonnementkosten</t>
  </si>
  <si>
    <t>Per jaar</t>
  </si>
  <si>
    <t>Prijs per maand</t>
  </si>
  <si>
    <t>Aantal eenheden</t>
  </si>
  <si>
    <t>Implementatiekosten eenmalig per locatie</t>
  </si>
  <si>
    <t>Totaal eenmalig</t>
  </si>
  <si>
    <t>Totaal</t>
  </si>
  <si>
    <t>Prijs</t>
  </si>
  <si>
    <t>Naam inschrijver</t>
  </si>
  <si>
    <t>&lt;&lt;&gt;&gt;</t>
  </si>
  <si>
    <t>Totaal 24 maanden</t>
  </si>
  <si>
    <t xml:space="preserve">Basisstation tbv DECT (T.B.V minimaal 20 handsets) </t>
  </si>
  <si>
    <t>type</t>
  </si>
  <si>
    <t>aantal eenheden</t>
  </si>
  <si>
    <t>&lt;&lt; type/merk invullen&gt;&gt;</t>
  </si>
  <si>
    <t>Telefoontoestellen en apparatuur</t>
  </si>
  <si>
    <t>Koop per eenheid (eenmalige aanschafprijs)</t>
  </si>
  <si>
    <t>Som eerste 24 maanden</t>
  </si>
  <si>
    <t>Totaal 6 optiejaren</t>
  </si>
  <si>
    <t>OPTIONEEL MEERPRIJS voor HEADSET BEDRAAD MET 2 oorschelpen T.O.V 1 SCHELP</t>
  </si>
  <si>
    <t>OPTIONEEL MEERPRIJS voor HEADSET DRAADLOOS MET 2 oorschelpen T.O.V 1 SCHELP</t>
  </si>
  <si>
    <t xml:space="preserve">Type 4a: Bedrade headset (1 oorschelp) </t>
  </si>
  <si>
    <t>Type 4b: OPTIONEEL Draadloze headset (1 oorschelp)</t>
  </si>
  <si>
    <t>KOOP+SERVICE/</t>
  </si>
  <si>
    <t>Voorrijkosten (per keer), niet zijnde service en onderhoud</t>
  </si>
  <si>
    <t>Meerwerk Installatie/ aanpassingen/ maatwerk (p/uur) die buiten de scope valt</t>
  </si>
  <si>
    <t>Meerwerk migratiewerkzaamheden (p/uur) veroorzaakt door opdrachtgever</t>
  </si>
  <si>
    <t>Meerwerk software-/ integratiewerkzaamheden (p/uur) veroorzaakt door opdrachtgever</t>
  </si>
  <si>
    <r>
      <t xml:space="preserve">alle prijzen zijn EXCLUSIEF BTW. </t>
    </r>
    <r>
      <rPr>
        <b/>
        <sz val="14"/>
        <color rgb="FFFF0000"/>
        <rFont val="Verdana"/>
        <family val="2"/>
      </rPr>
      <t>Inschrijvers dienen alle lichtgroene cellen in te vullen.</t>
    </r>
  </si>
  <si>
    <t>Totaalsom gunningscriterium prijs EXCLUSIEF BTW.</t>
  </si>
  <si>
    <t>App toestelovername per gebruiker conform eis 26 (exclusief abonnementskosten conform rij hierboven)</t>
  </si>
  <si>
    <t xml:space="preserve">Type 1: Eenvoudig toestel  inclusief toestelaanluiting (o.b.v. IP-aansluiting) per gebruiker, inclusief app toestelovername </t>
  </si>
  <si>
    <t xml:space="preserve">Type 2: Uitgebreid toestel (receptietelefoon) , inclusief toestelaanluiting (o.b.v. IP-aansluiting) per gebruiker, inclusief app toestelovername </t>
  </si>
  <si>
    <t>Totale implementatie per school / ZAAM diensten (All-in, incl. installatie-, koppeling-, en implementatiekosten testen, maatwerk en configuratie, voorrijkosten, projectmanagement, inclusief training, etc).</t>
  </si>
  <si>
    <t>Abonnementkosten (totaal VASTE KOSTEN per maand, per school / ZAAM incl. licenties, service, onderhoud etc.)</t>
  </si>
  <si>
    <t>App toestelovername per gebruiker conform eis 24 (exclusief abonnementskosten conform rij hierboven)</t>
  </si>
  <si>
    <t>Type 3: DECT telefoon handset (draadloze handset met een basisstation) inclusief toestelaanluiting (o.b.v. IP-aansluiting) per gebruiker, inclusief app toestelovername. Reikwijdte van minimaal 40 meter in een open ruimte</t>
  </si>
  <si>
    <t xml:space="preserve">De totaalsom is opgebouwd uit de som van de eerste 24 maanden + de som van het eerste 2 optiejaren + de som van de volgende 6 optiejaren  (2+2+1+1+1+1+1+1) </t>
  </si>
  <si>
    <t>Abonnementkosten per gebruiker inclusief service en onderhoud, per maand te verrekenen naar werkelijk aantal gebruikers.</t>
  </si>
  <si>
    <r>
      <t xml:space="preserve">Prijzenblad Stichting ZAAM Interconfessioneel Voortgezet Onderwijs Formulier C
AANGEPAST D.D. JULI 2022
</t>
    </r>
    <r>
      <rPr>
        <b/>
        <sz val="14"/>
        <color rgb="FFFFFFFF"/>
        <rFont val="Verdana"/>
        <family val="2"/>
      </rPr>
      <t>Referentienummer: EATelefonie202205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</si>
</sst>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&quot;€&quot;\ * #,##0.00_-;_-&quot;€&quot;\ * #,##0.00\-;_-&quot;€&quot;\ * &quot;-&quot;??_-;_-@_-"/>
    <numFmt numFmtId="165" formatCode="&quot;€&quot;\ #,##0.00"/>
  </numFmts>
  <fonts count="18" x14ac:knownFonts="1">
    <font>
      <sz val="10"/>
      <name val="Arial"/>
    </font>
    <font>
      <sz val="10"/>
      <name val="Arial"/>
      <family val="2"/>
    </font>
    <font>
      <b/>
      <sz val="10"/>
      <color indexed="9"/>
      <name val="Verdana"/>
      <family val="2"/>
    </font>
    <font>
      <sz val="10"/>
      <name val="Verdana"/>
      <family val="2"/>
    </font>
    <font>
      <b/>
      <sz val="10"/>
      <name val="Verdana"/>
      <family val="2"/>
    </font>
    <font>
      <b/>
      <sz val="10"/>
      <color theme="0"/>
      <name val="Verdana"/>
      <family val="2"/>
    </font>
    <font>
      <b/>
      <sz val="12"/>
      <color theme="0"/>
      <name val="Verdana"/>
      <family val="2"/>
    </font>
    <font>
      <b/>
      <sz val="22"/>
      <color theme="0"/>
      <name val="Verdana"/>
      <family val="2"/>
    </font>
    <font>
      <sz val="10"/>
      <color theme="1"/>
      <name val="Verdana"/>
      <family val="2"/>
    </font>
    <font>
      <sz val="10"/>
      <color theme="1"/>
      <name val="Arial"/>
      <family val="2"/>
    </font>
    <font>
      <b/>
      <sz val="10"/>
      <name val="Arial"/>
      <family val="2"/>
    </font>
    <font>
      <sz val="10"/>
      <color rgb="FFFF0000"/>
      <name val="Verdana"/>
      <family val="2"/>
    </font>
    <font>
      <i/>
      <sz val="10"/>
      <name val="Verdana"/>
      <family val="2"/>
    </font>
    <font>
      <b/>
      <sz val="28"/>
      <color indexed="9"/>
      <name val="Verdana"/>
      <family val="2"/>
    </font>
    <font>
      <b/>
      <sz val="14"/>
      <color indexed="9"/>
      <name val="Verdana"/>
      <family val="2"/>
    </font>
    <font>
      <b/>
      <sz val="14"/>
      <color rgb="FFFF0000"/>
      <name val="Verdana"/>
      <family val="2"/>
    </font>
    <font>
      <b/>
      <sz val="26"/>
      <color theme="0"/>
      <name val="Verdana"/>
      <family val="2"/>
    </font>
    <font>
      <b/>
      <sz val="14"/>
      <color rgb="FFFFFFFF"/>
      <name val="Verdana"/>
      <family val="2"/>
    </font>
  </fonts>
  <fills count="9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theme="7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/>
      <bottom/>
      <diagonal/>
    </border>
    <border>
      <left/>
      <right style="thin">
        <color auto="1"/>
      </right>
      <top style="thin">
        <color indexed="64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1" fillId="0" borderId="0"/>
    <xf numFmtId="0" fontId="1" fillId="7" borderId="5" applyNumberFormat="0" applyProtection="0">
      <alignment horizontal="left" vertical="center" indent="1"/>
    </xf>
    <xf numFmtId="0" fontId="1" fillId="7" borderId="5" applyNumberFormat="0" applyProtection="0">
      <alignment horizontal="left" vertical="center" indent="1"/>
    </xf>
  </cellStyleXfs>
  <cellXfs count="81">
    <xf numFmtId="0" fontId="0" fillId="0" borderId="0" xfId="0"/>
    <xf numFmtId="0" fontId="0" fillId="0" borderId="0" xfId="0" applyProtection="1"/>
    <xf numFmtId="0" fontId="3" fillId="0" borderId="0" xfId="0" applyFont="1" applyProtection="1"/>
    <xf numFmtId="0" fontId="3" fillId="0" borderId="0" xfId="0" applyFont="1" applyAlignment="1" applyProtection="1">
      <alignment horizontal="center" vertical="center"/>
    </xf>
    <xf numFmtId="164" fontId="3" fillId="0" borderId="0" xfId="1" applyFont="1" applyProtection="1"/>
    <xf numFmtId="0" fontId="2" fillId="3" borderId="0" xfId="0" applyFont="1" applyFill="1" applyAlignment="1" applyProtection="1">
      <alignment vertical="center"/>
    </xf>
    <xf numFmtId="0" fontId="2" fillId="3" borderId="0" xfId="0" applyFont="1" applyFill="1" applyAlignment="1" applyProtection="1">
      <alignment horizontal="center" vertical="center"/>
    </xf>
    <xf numFmtId="164" fontId="2" fillId="3" borderId="0" xfId="1" applyFont="1" applyFill="1" applyBorder="1" applyAlignment="1" applyProtection="1">
      <alignment horizontal="center" vertical="center" wrapText="1"/>
    </xf>
    <xf numFmtId="164" fontId="2" fillId="3" borderId="0" xfId="1" applyFont="1" applyFill="1" applyAlignment="1" applyProtection="1">
      <alignment horizontal="center" vertical="center"/>
    </xf>
    <xf numFmtId="0" fontId="3" fillId="0" borderId="0" xfId="0" applyFont="1" applyFill="1" applyBorder="1" applyAlignment="1" applyProtection="1">
      <alignment vertical="center"/>
    </xf>
    <xf numFmtId="0" fontId="3" fillId="0" borderId="0" xfId="0" applyFont="1" applyFill="1" applyBorder="1" applyAlignment="1" applyProtection="1">
      <alignment horizontal="center" vertical="center"/>
    </xf>
    <xf numFmtId="164" fontId="3" fillId="0" borderId="0" xfId="1" applyFont="1" applyFill="1" applyBorder="1" applyAlignment="1" applyProtection="1">
      <alignment vertical="center"/>
    </xf>
    <xf numFmtId="0" fontId="0" fillId="0" borderId="0" xfId="0" applyFill="1" applyProtection="1"/>
    <xf numFmtId="0" fontId="3" fillId="0" borderId="0" xfId="0" applyFont="1" applyFill="1" applyProtection="1"/>
    <xf numFmtId="164" fontId="4" fillId="0" borderId="0" xfId="1" applyFont="1" applyFill="1" applyBorder="1" applyProtection="1"/>
    <xf numFmtId="0" fontId="4" fillId="0" borderId="0" xfId="0" applyFont="1" applyFill="1" applyBorder="1" applyProtection="1"/>
    <xf numFmtId="0" fontId="3" fillId="0" borderId="0" xfId="0" applyFont="1" applyFill="1" applyAlignment="1" applyProtection="1">
      <alignment horizontal="center" vertical="center"/>
    </xf>
    <xf numFmtId="0" fontId="0" fillId="0" borderId="0" xfId="0" applyAlignment="1" applyProtection="1">
      <alignment horizontal="center" vertical="center"/>
    </xf>
    <xf numFmtId="0" fontId="3" fillId="6" borderId="1" xfId="0" applyFont="1" applyFill="1" applyBorder="1" applyAlignment="1" applyProtection="1">
      <alignment vertical="center"/>
    </xf>
    <xf numFmtId="0" fontId="3" fillId="6" borderId="3" xfId="0" applyFont="1" applyFill="1" applyBorder="1" applyAlignment="1" applyProtection="1">
      <alignment horizontal="center" vertical="center"/>
    </xf>
    <xf numFmtId="165" fontId="3" fillId="5" borderId="2" xfId="1" applyNumberFormat="1" applyFont="1" applyFill="1" applyBorder="1" applyAlignment="1" applyProtection="1">
      <alignment horizontal="center" vertical="center"/>
      <protection locked="0"/>
    </xf>
    <xf numFmtId="0" fontId="6" fillId="4" borderId="1" xfId="0" applyFont="1" applyFill="1" applyBorder="1" applyAlignment="1" applyProtection="1">
      <alignment vertical="center"/>
    </xf>
    <xf numFmtId="165" fontId="3" fillId="6" borderId="4" xfId="1" applyNumberFormat="1" applyFont="1" applyFill="1" applyBorder="1" applyAlignment="1" applyProtection="1">
      <alignment horizontal="center" vertical="center"/>
    </xf>
    <xf numFmtId="164" fontId="2" fillId="0" borderId="0" xfId="1" applyFont="1" applyFill="1" applyBorder="1" applyAlignment="1" applyProtection="1">
      <alignment horizontal="center" vertical="center"/>
    </xf>
    <xf numFmtId="165" fontId="3" fillId="0" borderId="0" xfId="1" applyNumberFormat="1" applyFont="1" applyFill="1" applyBorder="1" applyAlignment="1" applyProtection="1">
      <alignment horizontal="center" vertical="center"/>
    </xf>
    <xf numFmtId="0" fontId="9" fillId="0" borderId="0" xfId="0" applyFont="1" applyProtection="1"/>
    <xf numFmtId="0" fontId="5" fillId="4" borderId="3" xfId="0" applyFont="1" applyFill="1" applyBorder="1" applyAlignment="1" applyProtection="1">
      <alignment vertical="center" wrapText="1"/>
    </xf>
    <xf numFmtId="0" fontId="10" fillId="0" borderId="0" xfId="0" applyFont="1" applyProtection="1"/>
    <xf numFmtId="165" fontId="3" fillId="6" borderId="1" xfId="1" applyNumberFormat="1" applyFont="1" applyFill="1" applyBorder="1" applyAlignment="1" applyProtection="1">
      <alignment horizontal="center" vertical="center"/>
    </xf>
    <xf numFmtId="0" fontId="6" fillId="3" borderId="1" xfId="0" applyFont="1" applyFill="1" applyBorder="1" applyAlignment="1" applyProtection="1">
      <alignment vertical="center"/>
    </xf>
    <xf numFmtId="164" fontId="5" fillId="3" borderId="0" xfId="1" applyFont="1" applyFill="1" applyBorder="1" applyAlignment="1" applyProtection="1">
      <alignment horizontal="center" vertical="center"/>
    </xf>
    <xf numFmtId="165" fontId="3" fillId="5" borderId="8" xfId="1" applyNumberFormat="1" applyFont="1" applyFill="1" applyBorder="1" applyAlignment="1" applyProtection="1">
      <alignment horizontal="center" vertical="center"/>
      <protection locked="0"/>
    </xf>
    <xf numFmtId="0" fontId="3" fillId="6" borderId="9" xfId="0" applyFont="1" applyFill="1" applyBorder="1" applyAlignment="1" applyProtection="1">
      <alignment vertical="center" wrapText="1"/>
    </xf>
    <xf numFmtId="0" fontId="3" fillId="6" borderId="9" xfId="0" applyFont="1" applyFill="1" applyBorder="1" applyAlignment="1" applyProtection="1">
      <alignment vertical="center"/>
    </xf>
    <xf numFmtId="0" fontId="8" fillId="6" borderId="8" xfId="0" applyFont="1" applyFill="1" applyBorder="1" applyAlignment="1" applyProtection="1">
      <alignment horizontal="center" vertical="center"/>
    </xf>
    <xf numFmtId="165" fontId="3" fillId="6" borderId="8" xfId="1" applyNumberFormat="1" applyFont="1" applyFill="1" applyBorder="1" applyAlignment="1" applyProtection="1">
      <alignment horizontal="center" vertical="center"/>
    </xf>
    <xf numFmtId="164" fontId="5" fillId="4" borderId="8" xfId="1" applyFont="1" applyFill="1" applyBorder="1" applyAlignment="1" applyProtection="1">
      <alignment horizontal="center" vertical="center"/>
    </xf>
    <xf numFmtId="164" fontId="5" fillId="4" borderId="9" xfId="1" applyFont="1" applyFill="1" applyBorder="1" applyAlignment="1" applyProtection="1">
      <alignment vertical="center"/>
    </xf>
    <xf numFmtId="164" fontId="5" fillId="4" borderId="11" xfId="1" applyFont="1" applyFill="1" applyBorder="1" applyAlignment="1" applyProtection="1">
      <alignment vertical="center"/>
    </xf>
    <xf numFmtId="164" fontId="2" fillId="0" borderId="0" xfId="1" applyFont="1" applyFill="1" applyAlignment="1" applyProtection="1">
      <alignment vertical="center"/>
    </xf>
    <xf numFmtId="0" fontId="2" fillId="3" borderId="8" xfId="0" applyFont="1" applyFill="1" applyBorder="1" applyAlignment="1" applyProtection="1">
      <alignment horizontal="center" vertical="center"/>
    </xf>
    <xf numFmtId="164" fontId="2" fillId="3" borderId="8" xfId="1" applyFont="1" applyFill="1" applyBorder="1" applyAlignment="1" applyProtection="1">
      <alignment horizontal="center" vertical="center" wrapText="1"/>
    </xf>
    <xf numFmtId="164" fontId="2" fillId="3" borderId="8" xfId="1" applyFont="1" applyFill="1" applyBorder="1" applyAlignment="1" applyProtection="1">
      <alignment horizontal="center" vertical="center"/>
    </xf>
    <xf numFmtId="165" fontId="6" fillId="4" borderId="8" xfId="1" applyNumberFormat="1" applyFont="1" applyFill="1" applyBorder="1" applyAlignment="1" applyProtection="1">
      <alignment horizontal="center" vertical="center"/>
    </xf>
    <xf numFmtId="164" fontId="5" fillId="4" borderId="9" xfId="1" applyFont="1" applyFill="1" applyBorder="1" applyAlignment="1" applyProtection="1">
      <alignment horizontal="left" vertical="center"/>
    </xf>
    <xf numFmtId="165" fontId="8" fillId="4" borderId="9" xfId="1" applyNumberFormat="1" applyFont="1" applyFill="1" applyBorder="1" applyAlignment="1" applyProtection="1">
      <alignment horizontal="center" vertical="center"/>
    </xf>
    <xf numFmtId="164" fontId="5" fillId="4" borderId="4" xfId="1" applyFont="1" applyFill="1" applyBorder="1" applyAlignment="1" applyProtection="1">
      <alignment vertical="center"/>
    </xf>
    <xf numFmtId="0" fontId="3" fillId="6" borderId="3" xfId="0" applyFont="1" applyFill="1" applyBorder="1" applyAlignment="1" applyProtection="1">
      <alignment vertical="center"/>
    </xf>
    <xf numFmtId="0" fontId="8" fillId="6" borderId="1" xfId="0" applyFont="1" applyFill="1" applyBorder="1" applyAlignment="1" applyProtection="1">
      <alignment horizontal="center" vertical="center"/>
    </xf>
    <xf numFmtId="165" fontId="3" fillId="5" borderId="1" xfId="1" applyNumberFormat="1" applyFont="1" applyFill="1" applyBorder="1" applyAlignment="1" applyProtection="1">
      <alignment horizontal="center" vertical="center"/>
      <protection locked="0"/>
    </xf>
    <xf numFmtId="165" fontId="6" fillId="4" borderId="1" xfId="1" applyNumberFormat="1" applyFont="1" applyFill="1" applyBorder="1" applyAlignment="1" applyProtection="1">
      <alignment horizontal="center" vertical="center"/>
    </xf>
    <xf numFmtId="164" fontId="2" fillId="3" borderId="1" xfId="1" applyFont="1" applyFill="1" applyBorder="1" applyAlignment="1" applyProtection="1">
      <alignment horizontal="center" vertical="center"/>
    </xf>
    <xf numFmtId="165" fontId="3" fillId="5" borderId="13" xfId="1" applyNumberFormat="1" applyFont="1" applyFill="1" applyBorder="1" applyAlignment="1" applyProtection="1">
      <alignment horizontal="center" vertical="center"/>
      <protection locked="0"/>
    </xf>
    <xf numFmtId="0" fontId="3" fillId="6" borderId="14" xfId="0" applyFont="1" applyFill="1" applyBorder="1" applyAlignment="1">
      <alignment vertical="center" wrapText="1"/>
    </xf>
    <xf numFmtId="0" fontId="3" fillId="6" borderId="15" xfId="0" applyFont="1" applyFill="1" applyBorder="1" applyAlignment="1">
      <alignment vertical="center" wrapText="1"/>
    </xf>
    <xf numFmtId="0" fontId="3" fillId="6" borderId="14" xfId="0" applyFont="1" applyFill="1" applyBorder="1" applyAlignment="1">
      <alignment vertical="center"/>
    </xf>
    <xf numFmtId="0" fontId="2" fillId="3" borderId="0" xfId="0" applyFont="1" applyFill="1" applyAlignment="1">
      <alignment vertical="center"/>
    </xf>
    <xf numFmtId="0" fontId="2" fillId="3" borderId="0" xfId="0" applyFont="1" applyFill="1" applyAlignment="1">
      <alignment horizontal="center" vertical="center"/>
    </xf>
    <xf numFmtId="0" fontId="12" fillId="5" borderId="1" xfId="0" applyFont="1" applyFill="1" applyBorder="1" applyAlignment="1" applyProtection="1">
      <alignment horizontal="center" vertical="center"/>
      <protection locked="0"/>
    </xf>
    <xf numFmtId="0" fontId="3" fillId="6" borderId="1" xfId="0" applyFont="1" applyFill="1" applyBorder="1" applyAlignment="1">
      <alignment horizontal="center" vertical="center"/>
    </xf>
    <xf numFmtId="164" fontId="2" fillId="3" borderId="16" xfId="1" applyFont="1" applyFill="1" applyBorder="1" applyAlignment="1" applyProtection="1">
      <alignment horizontal="center" vertical="center" wrapText="1"/>
    </xf>
    <xf numFmtId="0" fontId="2" fillId="3" borderId="17" xfId="0" applyFont="1" applyFill="1" applyBorder="1" applyAlignment="1" applyProtection="1">
      <alignment horizontal="center" vertical="center"/>
    </xf>
    <xf numFmtId="164" fontId="2" fillId="3" borderId="17" xfId="1" applyFont="1" applyFill="1" applyBorder="1" applyAlignment="1" applyProtection="1">
      <alignment horizontal="center" vertical="center" wrapText="1"/>
    </xf>
    <xf numFmtId="164" fontId="2" fillId="3" borderId="17" xfId="1" applyFont="1" applyFill="1" applyBorder="1" applyAlignment="1" applyProtection="1">
      <alignment horizontal="center" vertical="center"/>
    </xf>
    <xf numFmtId="0" fontId="0" fillId="0" borderId="0" xfId="0" applyFill="1" applyBorder="1"/>
    <xf numFmtId="0" fontId="12" fillId="0" borderId="0" xfId="0" applyFont="1" applyFill="1" applyBorder="1" applyAlignment="1" applyProtection="1">
      <alignment horizontal="center" vertical="center"/>
    </xf>
    <xf numFmtId="0" fontId="3" fillId="6" borderId="8" xfId="0" applyFont="1" applyFill="1" applyBorder="1" applyAlignment="1">
      <alignment horizontal="center" vertical="center"/>
    </xf>
    <xf numFmtId="0" fontId="16" fillId="3" borderId="3" xfId="0" applyFont="1" applyFill="1" applyBorder="1" applyAlignment="1" applyProtection="1">
      <alignment vertical="center" wrapText="1"/>
    </xf>
    <xf numFmtId="0" fontId="8" fillId="6" borderId="3" xfId="0" applyFont="1" applyFill="1" applyBorder="1" applyAlignment="1" applyProtection="1">
      <alignment vertical="center"/>
    </xf>
    <xf numFmtId="0" fontId="3" fillId="8" borderId="1" xfId="0" applyFont="1" applyFill="1" applyBorder="1" applyAlignment="1">
      <alignment horizontal="center" vertical="center"/>
    </xf>
    <xf numFmtId="0" fontId="12" fillId="5" borderId="18" xfId="0" applyFont="1" applyFill="1" applyBorder="1" applyAlignment="1" applyProtection="1">
      <alignment horizontal="center" vertical="center"/>
      <protection locked="0"/>
    </xf>
    <xf numFmtId="0" fontId="12" fillId="5" borderId="19" xfId="0" applyFont="1" applyFill="1" applyBorder="1" applyAlignment="1" applyProtection="1">
      <alignment horizontal="center" vertical="center"/>
      <protection locked="0"/>
    </xf>
    <xf numFmtId="0" fontId="6" fillId="4" borderId="12" xfId="0" applyFont="1" applyFill="1" applyBorder="1" applyAlignment="1" applyProtection="1">
      <alignment horizontal="left" vertical="center"/>
    </xf>
    <xf numFmtId="0" fontId="6" fillId="4" borderId="0" xfId="0" applyFont="1" applyFill="1" applyBorder="1" applyAlignment="1" applyProtection="1">
      <alignment horizontal="left" vertical="center"/>
    </xf>
    <xf numFmtId="165" fontId="7" fillId="3" borderId="6" xfId="1" applyNumberFormat="1" applyFont="1" applyFill="1" applyBorder="1" applyAlignment="1" applyProtection="1">
      <alignment horizontal="center" vertical="center" wrapText="1"/>
    </xf>
    <xf numFmtId="165" fontId="7" fillId="3" borderId="7" xfId="1" applyNumberFormat="1" applyFont="1" applyFill="1" applyBorder="1" applyAlignment="1" applyProtection="1">
      <alignment horizontal="center" vertical="center" wrapText="1"/>
    </xf>
    <xf numFmtId="164" fontId="4" fillId="0" borderId="10" xfId="1" applyFont="1" applyFill="1" applyBorder="1" applyAlignment="1" applyProtection="1">
      <alignment horizontal="center" vertical="center" wrapText="1"/>
    </xf>
    <xf numFmtId="164" fontId="4" fillId="0" borderId="0" xfId="1" applyFont="1" applyFill="1" applyBorder="1" applyAlignment="1" applyProtection="1">
      <alignment horizontal="center" vertical="center" wrapText="1"/>
    </xf>
    <xf numFmtId="0" fontId="13" fillId="8" borderId="0" xfId="0" applyFont="1" applyFill="1" applyAlignment="1" applyProtection="1">
      <alignment horizontal="center" vertical="center" wrapText="1"/>
    </xf>
    <xf numFmtId="0" fontId="13" fillId="8" borderId="0" xfId="0" applyFont="1" applyFill="1" applyAlignment="1" applyProtection="1">
      <alignment horizontal="center" vertical="center"/>
    </xf>
    <xf numFmtId="0" fontId="14" fillId="2" borderId="0" xfId="0" applyFont="1" applyFill="1" applyAlignment="1" applyProtection="1">
      <alignment horizontal="center" vertical="center"/>
    </xf>
  </cellXfs>
  <cellStyles count="5">
    <cellStyle name="Euro" xfId="1" xr:uid="{00000000-0005-0000-0000-000000000000}"/>
    <cellStyle name="SAPBEXchaText" xfId="3" xr:uid="{00000000-0005-0000-0000-000001000000}"/>
    <cellStyle name="SAPBEXstdItem" xfId="4" xr:uid="{00000000-0005-0000-0000-000002000000}"/>
    <cellStyle name="Standaard" xfId="0" builtinId="0"/>
    <cellStyle name="Standaard 2" xfId="2" xr:uid="{00000000-0005-0000-0000-00000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7F5ABB-EB84-8441-8581-DDFA5DC5903D}">
  <dimension ref="A1:E63"/>
  <sheetViews>
    <sheetView showGridLines="0" tabSelected="1" topLeftCell="A54" zoomScaleNormal="100" workbookViewId="0">
      <selection activeCell="B63" sqref="B63:C63"/>
    </sheetView>
  </sheetViews>
  <sheetFormatPr baseColWidth="10" defaultColWidth="9.1640625" defaultRowHeight="25" customHeight="1" x14ac:dyDescent="0.15"/>
  <cols>
    <col min="1" max="1" width="172.5" style="1" customWidth="1"/>
    <col min="2" max="2" width="36.33203125" style="1" customWidth="1"/>
    <col min="3" max="3" width="33.1640625" style="17" customWidth="1"/>
    <col min="4" max="4" width="37.6640625" style="1" customWidth="1"/>
    <col min="5" max="5" width="28.1640625" style="1" customWidth="1"/>
    <col min="6" max="6" width="35.33203125" style="1" customWidth="1"/>
    <col min="7" max="16384" width="9.1640625" style="1"/>
  </cols>
  <sheetData>
    <row r="1" spans="1:5" ht="25" customHeight="1" x14ac:dyDescent="0.15">
      <c r="A1" s="78" t="s">
        <v>55</v>
      </c>
      <c r="B1" s="79"/>
      <c r="C1" s="79"/>
      <c r="D1" s="79"/>
      <c r="E1" s="79"/>
    </row>
    <row r="2" spans="1:5" ht="25" customHeight="1" x14ac:dyDescent="0.15">
      <c r="A2" s="79"/>
      <c r="B2" s="79"/>
      <c r="C2" s="79"/>
      <c r="D2" s="79"/>
      <c r="E2" s="79"/>
    </row>
    <row r="3" spans="1:5" ht="90" customHeight="1" x14ac:dyDescent="0.15">
      <c r="A3" s="79"/>
      <c r="B3" s="79"/>
      <c r="C3" s="79"/>
      <c r="D3" s="79"/>
      <c r="E3" s="79"/>
    </row>
    <row r="4" spans="1:5" ht="90" customHeight="1" x14ac:dyDescent="0.15">
      <c r="A4" s="80" t="s">
        <v>44</v>
      </c>
      <c r="B4" s="80"/>
      <c r="C4" s="80"/>
      <c r="D4" s="80"/>
      <c r="E4" s="80"/>
    </row>
    <row r="5" spans="1:5" ht="25" customHeight="1" x14ac:dyDescent="0.15">
      <c r="A5" s="72" t="s">
        <v>39</v>
      </c>
      <c r="B5" s="73"/>
      <c r="C5" s="73"/>
      <c r="D5" s="73"/>
      <c r="E5" s="73"/>
    </row>
    <row r="6" spans="1:5" customFormat="1" ht="50" customHeight="1" x14ac:dyDescent="0.15">
      <c r="A6" s="56" t="s">
        <v>31</v>
      </c>
      <c r="B6" s="57" t="s">
        <v>28</v>
      </c>
      <c r="C6" s="57" t="s">
        <v>29</v>
      </c>
      <c r="D6" s="60" t="s">
        <v>32</v>
      </c>
      <c r="E6" s="60" t="s">
        <v>21</v>
      </c>
    </row>
    <row r="7" spans="1:5" customFormat="1" ht="29" customHeight="1" x14ac:dyDescent="0.15">
      <c r="A7" s="53" t="s">
        <v>47</v>
      </c>
      <c r="B7" s="58" t="s">
        <v>30</v>
      </c>
      <c r="C7" s="69">
        <f>470/2</f>
        <v>235</v>
      </c>
      <c r="D7" s="49">
        <v>0</v>
      </c>
      <c r="E7" s="28">
        <f>C7*D7</f>
        <v>0</v>
      </c>
    </row>
    <row r="8" spans="1:5" customFormat="1" ht="29" customHeight="1" x14ac:dyDescent="0.15">
      <c r="A8" s="54" t="s">
        <v>48</v>
      </c>
      <c r="B8" s="58" t="s">
        <v>30</v>
      </c>
      <c r="C8" s="59">
        <v>30</v>
      </c>
      <c r="D8" s="49">
        <v>0</v>
      </c>
      <c r="E8" s="28">
        <f t="shared" ref="E7:E14" si="0">C8*D8</f>
        <v>0</v>
      </c>
    </row>
    <row r="9" spans="1:5" customFormat="1" ht="37" customHeight="1" x14ac:dyDescent="0.15">
      <c r="A9" s="53" t="s">
        <v>52</v>
      </c>
      <c r="B9" s="58" t="s">
        <v>30</v>
      </c>
      <c r="C9" s="69">
        <f>80/2</f>
        <v>40</v>
      </c>
      <c r="D9" s="49">
        <v>0</v>
      </c>
      <c r="E9" s="28">
        <f t="shared" si="0"/>
        <v>0</v>
      </c>
    </row>
    <row r="10" spans="1:5" customFormat="1" ht="29" customHeight="1" x14ac:dyDescent="0.15">
      <c r="A10" s="55" t="s">
        <v>37</v>
      </c>
      <c r="B10" s="58" t="s">
        <v>30</v>
      </c>
      <c r="C10" s="59">
        <v>50</v>
      </c>
      <c r="D10" s="49">
        <v>0</v>
      </c>
      <c r="E10" s="28">
        <f t="shared" si="0"/>
        <v>0</v>
      </c>
    </row>
    <row r="11" spans="1:5" customFormat="1" ht="29" customHeight="1" x14ac:dyDescent="0.15">
      <c r="A11" s="55" t="s">
        <v>38</v>
      </c>
      <c r="B11" s="58" t="s">
        <v>30</v>
      </c>
      <c r="C11" s="59">
        <v>50</v>
      </c>
      <c r="D11" s="49">
        <v>0</v>
      </c>
      <c r="E11" s="28">
        <f t="shared" si="0"/>
        <v>0</v>
      </c>
    </row>
    <row r="12" spans="1:5" customFormat="1" ht="29" customHeight="1" x14ac:dyDescent="0.15">
      <c r="A12" s="55" t="s">
        <v>35</v>
      </c>
      <c r="B12" s="58" t="s">
        <v>30</v>
      </c>
      <c r="C12" s="59">
        <v>50</v>
      </c>
      <c r="D12" s="49">
        <v>0</v>
      </c>
      <c r="E12" s="28">
        <f t="shared" si="0"/>
        <v>0</v>
      </c>
    </row>
    <row r="13" spans="1:5" customFormat="1" ht="29" customHeight="1" x14ac:dyDescent="0.15">
      <c r="A13" s="55" t="s">
        <v>36</v>
      </c>
      <c r="B13" s="58" t="s">
        <v>30</v>
      </c>
      <c r="C13" s="66">
        <v>50</v>
      </c>
      <c r="D13" s="49">
        <v>0</v>
      </c>
      <c r="E13" s="28">
        <f t="shared" si="0"/>
        <v>0</v>
      </c>
    </row>
    <row r="14" spans="1:5" customFormat="1" ht="29" customHeight="1" x14ac:dyDescent="0.15">
      <c r="A14" s="55" t="s">
        <v>27</v>
      </c>
      <c r="B14" s="58" t="s">
        <v>30</v>
      </c>
      <c r="C14" s="59">
        <v>50</v>
      </c>
      <c r="D14" s="49">
        <v>0</v>
      </c>
      <c r="E14" s="28">
        <f t="shared" si="0"/>
        <v>0</v>
      </c>
    </row>
    <row r="15" spans="1:5" s="64" customFormat="1" ht="29" customHeight="1" x14ac:dyDescent="0.15">
      <c r="A15" s="9"/>
      <c r="B15" s="65"/>
      <c r="C15" s="10"/>
      <c r="E15" s="43">
        <f>SUM(E7:E14)</f>
        <v>0</v>
      </c>
    </row>
    <row r="16" spans="1:5" ht="58" customHeight="1" x14ac:dyDescent="0.15">
      <c r="A16" s="5" t="s">
        <v>16</v>
      </c>
      <c r="B16" s="61" t="s">
        <v>19</v>
      </c>
      <c r="C16" s="62" t="s">
        <v>18</v>
      </c>
      <c r="D16" s="61" t="s">
        <v>17</v>
      </c>
      <c r="E16" s="63" t="s">
        <v>26</v>
      </c>
    </row>
    <row r="17" spans="1:5" ht="25" customHeight="1" x14ac:dyDescent="0.15">
      <c r="A17" s="33" t="s">
        <v>50</v>
      </c>
      <c r="B17" s="34">
        <v>24</v>
      </c>
      <c r="C17" s="49">
        <v>0</v>
      </c>
      <c r="D17" s="35">
        <f>SUM(B17*C17)*12</f>
        <v>0</v>
      </c>
      <c r="E17" s="35">
        <f>D17*2</f>
        <v>0</v>
      </c>
    </row>
    <row r="18" spans="1:5" ht="25" customHeight="1" x14ac:dyDescent="0.15">
      <c r="A18" s="33" t="s">
        <v>54</v>
      </c>
      <c r="B18" s="34">
        <v>600</v>
      </c>
      <c r="C18" s="31">
        <v>0</v>
      </c>
      <c r="D18" s="35">
        <f t="shared" ref="D17:D22" si="1">SUM(B18*C18)*12</f>
        <v>0</v>
      </c>
      <c r="E18" s="35">
        <f t="shared" ref="E17:E22" si="2">D18*2</f>
        <v>0</v>
      </c>
    </row>
    <row r="19" spans="1:5" ht="25" customHeight="1" x14ac:dyDescent="0.15">
      <c r="A19" s="68" t="s">
        <v>51</v>
      </c>
      <c r="B19" s="48">
        <v>75</v>
      </c>
      <c r="C19" s="49">
        <v>0</v>
      </c>
      <c r="D19" s="35">
        <f t="shared" si="1"/>
        <v>0</v>
      </c>
      <c r="E19" s="28">
        <f t="shared" si="2"/>
        <v>0</v>
      </c>
    </row>
    <row r="20" spans="1:5" ht="25" customHeight="1" x14ac:dyDescent="0.15">
      <c r="A20" s="33" t="s">
        <v>12</v>
      </c>
      <c r="B20" s="34">
        <v>24</v>
      </c>
      <c r="C20" s="49">
        <v>0</v>
      </c>
      <c r="D20" s="35">
        <f t="shared" si="1"/>
        <v>0</v>
      </c>
      <c r="E20" s="35">
        <f t="shared" si="2"/>
        <v>0</v>
      </c>
    </row>
    <row r="21" spans="1:5" ht="25" customHeight="1" x14ac:dyDescent="0.15">
      <c r="A21" s="33" t="s">
        <v>11</v>
      </c>
      <c r="B21" s="34">
        <v>250</v>
      </c>
      <c r="C21" s="31">
        <v>0</v>
      </c>
      <c r="D21" s="35">
        <f t="shared" si="1"/>
        <v>0</v>
      </c>
      <c r="E21" s="35">
        <f t="shared" si="2"/>
        <v>0</v>
      </c>
    </row>
    <row r="22" spans="1:5" ht="25" customHeight="1" x14ac:dyDescent="0.15">
      <c r="A22" s="33" t="s">
        <v>14</v>
      </c>
      <c r="B22" s="34">
        <v>50</v>
      </c>
      <c r="C22" s="31">
        <v>0</v>
      </c>
      <c r="D22" s="35">
        <f t="shared" si="1"/>
        <v>0</v>
      </c>
      <c r="E22" s="35">
        <f t="shared" si="2"/>
        <v>0</v>
      </c>
    </row>
    <row r="23" spans="1:5" s="12" customFormat="1" ht="26" customHeight="1" x14ac:dyDescent="0.15">
      <c r="A23" s="9"/>
      <c r="B23" s="9"/>
      <c r="D23" s="11"/>
      <c r="E23" s="43">
        <f>SUM(E17:E22)</f>
        <v>0</v>
      </c>
    </row>
    <row r="24" spans="1:5" s="12" customFormat="1" ht="26" customHeight="1" x14ac:dyDescent="0.15">
      <c r="A24" s="9"/>
      <c r="B24" s="9"/>
      <c r="D24" s="11"/>
      <c r="E24" s="11"/>
    </row>
    <row r="25" spans="1:5" ht="55" customHeight="1" x14ac:dyDescent="0.15">
      <c r="A25" s="5" t="s">
        <v>20</v>
      </c>
      <c r="B25" s="40" t="s">
        <v>19</v>
      </c>
      <c r="C25" s="41" t="s">
        <v>23</v>
      </c>
      <c r="D25" s="42" t="s">
        <v>21</v>
      </c>
      <c r="E25" s="39"/>
    </row>
    <row r="26" spans="1:5" ht="38" customHeight="1" x14ac:dyDescent="0.15">
      <c r="A26" s="32" t="s">
        <v>49</v>
      </c>
      <c r="B26" s="34">
        <v>24</v>
      </c>
      <c r="C26" s="31">
        <v>0</v>
      </c>
      <c r="D26" s="35">
        <f>C26*B26</f>
        <v>0</v>
      </c>
      <c r="E26" s="39"/>
    </row>
    <row r="27" spans="1:5" ht="25" customHeight="1" x14ac:dyDescent="0.15">
      <c r="A27" s="33" t="s">
        <v>13</v>
      </c>
      <c r="B27" s="34">
        <v>24</v>
      </c>
      <c r="C27" s="31">
        <v>0</v>
      </c>
      <c r="D27" s="35">
        <f>C27*B27</f>
        <v>0</v>
      </c>
      <c r="E27" s="39"/>
    </row>
    <row r="28" spans="1:5" ht="25" customHeight="1" x14ac:dyDescent="0.15">
      <c r="A28" s="33" t="s">
        <v>9</v>
      </c>
      <c r="B28" s="34">
        <v>250</v>
      </c>
      <c r="C28" s="31">
        <v>0</v>
      </c>
      <c r="D28" s="35">
        <f>C28*B28</f>
        <v>0</v>
      </c>
      <c r="E28" s="39"/>
    </row>
    <row r="29" spans="1:5" ht="25" customHeight="1" x14ac:dyDescent="0.15">
      <c r="A29" s="33" t="s">
        <v>10</v>
      </c>
      <c r="B29" s="34">
        <v>50</v>
      </c>
      <c r="C29" s="31">
        <v>0</v>
      </c>
      <c r="D29" s="35">
        <f>C29*B29</f>
        <v>0</v>
      </c>
      <c r="E29" s="39"/>
    </row>
    <row r="30" spans="1:5" s="25" customFormat="1" ht="25" customHeight="1" x14ac:dyDescent="0.15">
      <c r="A30" s="44" t="s">
        <v>33</v>
      </c>
      <c r="B30" s="36"/>
      <c r="C30" s="36"/>
      <c r="D30" s="43">
        <f>SUM(D26:D29)</f>
        <v>0</v>
      </c>
    </row>
    <row r="31" spans="1:5" s="12" customFormat="1" ht="25" customHeight="1" x14ac:dyDescent="0.15">
      <c r="A31" s="2"/>
      <c r="B31" s="2"/>
      <c r="C31" s="3"/>
      <c r="D31" s="14"/>
      <c r="E31" s="15"/>
    </row>
    <row r="32" spans="1:5" ht="45" customHeight="1" x14ac:dyDescent="0.15">
      <c r="A32" s="21" t="s">
        <v>0</v>
      </c>
      <c r="B32" s="2"/>
      <c r="C32" s="3"/>
      <c r="D32" s="4"/>
      <c r="E32" s="2"/>
    </row>
    <row r="33" spans="1:5" ht="38" customHeight="1" x14ac:dyDescent="0.15">
      <c r="A33" s="5" t="str">
        <f>A16</f>
        <v>Abonnementkosten</v>
      </c>
      <c r="B33" s="6" t="s">
        <v>19</v>
      </c>
      <c r="C33" s="7" t="str">
        <f>C16</f>
        <v>Prijs per maand</v>
      </c>
      <c r="D33" s="8" t="s">
        <v>17</v>
      </c>
      <c r="E33" s="42" t="s">
        <v>26</v>
      </c>
    </row>
    <row r="34" spans="1:5" ht="25" customHeight="1" x14ac:dyDescent="0.15">
      <c r="A34" s="18" t="str">
        <f>A17</f>
        <v>Abonnementkosten (totaal VASTE KOSTEN per maand, per school / ZAAM incl. licenties, service, onderhoud etc.)</v>
      </c>
      <c r="B34" s="19">
        <f>B17</f>
        <v>24</v>
      </c>
      <c r="C34" s="20">
        <v>0</v>
      </c>
      <c r="D34" s="22">
        <f t="shared" ref="D34:D39" si="3">SUM(B34*C34)*12</f>
        <v>0</v>
      </c>
      <c r="E34" s="35">
        <f t="shared" ref="E34:E39" si="4">D34*2</f>
        <v>0</v>
      </c>
    </row>
    <row r="35" spans="1:5" ht="25" customHeight="1" x14ac:dyDescent="0.15">
      <c r="A35" s="18" t="str">
        <f>A18</f>
        <v>Abonnementkosten per gebruiker inclusief service en onderhoud, per maand te verrekenen naar werkelijk aantal gebruikers.</v>
      </c>
      <c r="B35" s="19">
        <f>B18</f>
        <v>600</v>
      </c>
      <c r="C35" s="20">
        <v>0</v>
      </c>
      <c r="D35" s="22">
        <f t="shared" si="3"/>
        <v>0</v>
      </c>
      <c r="E35" s="35">
        <f t="shared" si="4"/>
        <v>0</v>
      </c>
    </row>
    <row r="36" spans="1:5" ht="25" customHeight="1" x14ac:dyDescent="0.15">
      <c r="A36" s="47" t="s">
        <v>46</v>
      </c>
      <c r="B36" s="19">
        <v>75</v>
      </c>
      <c r="C36" s="20">
        <v>0</v>
      </c>
      <c r="D36" s="22">
        <f t="shared" si="3"/>
        <v>0</v>
      </c>
      <c r="E36" s="28">
        <f t="shared" si="4"/>
        <v>0</v>
      </c>
    </row>
    <row r="37" spans="1:5" ht="25" customHeight="1" x14ac:dyDescent="0.15">
      <c r="A37" s="18" t="str">
        <f>A20</f>
        <v xml:space="preserve">Kosten hoofdtelefoonnummer </v>
      </c>
      <c r="B37" s="19">
        <f>B20</f>
        <v>24</v>
      </c>
      <c r="C37" s="20">
        <v>0</v>
      </c>
      <c r="D37" s="22">
        <f t="shared" si="3"/>
        <v>0</v>
      </c>
      <c r="E37" s="35">
        <f t="shared" si="4"/>
        <v>0</v>
      </c>
    </row>
    <row r="38" spans="1:5" ht="25" customHeight="1" x14ac:dyDescent="0.15">
      <c r="A38" s="18" t="str">
        <f>A21</f>
        <v>Kosten subtelefoonnummers per nummer</v>
      </c>
      <c r="B38" s="19">
        <f>B21</f>
        <v>250</v>
      </c>
      <c r="C38" s="20">
        <v>0</v>
      </c>
      <c r="D38" s="22">
        <f t="shared" si="3"/>
        <v>0</v>
      </c>
      <c r="E38" s="35">
        <f t="shared" si="4"/>
        <v>0</v>
      </c>
    </row>
    <row r="39" spans="1:5" ht="25" customHeight="1" x14ac:dyDescent="0.15">
      <c r="A39" s="18" t="str">
        <f>A22</f>
        <v>Kosten subtelefoonnummers per blok van 10 nummer</v>
      </c>
      <c r="B39" s="19">
        <v>1</v>
      </c>
      <c r="C39" s="20">
        <v>0</v>
      </c>
      <c r="D39" s="22">
        <f t="shared" si="3"/>
        <v>0</v>
      </c>
      <c r="E39" s="35">
        <f t="shared" si="4"/>
        <v>0</v>
      </c>
    </row>
    <row r="40" spans="1:5" s="25" customFormat="1" ht="25" customHeight="1" x14ac:dyDescent="0.15">
      <c r="A40" s="37" t="s">
        <v>1</v>
      </c>
      <c r="B40" s="38"/>
      <c r="C40" s="38"/>
      <c r="D40" s="45"/>
      <c r="E40" s="43">
        <f>SUM(E34:E39)</f>
        <v>0</v>
      </c>
    </row>
    <row r="41" spans="1:5" ht="25" customHeight="1" x14ac:dyDescent="0.15">
      <c r="A41" s="2"/>
      <c r="B41" s="2"/>
      <c r="C41" s="3"/>
      <c r="D41" s="14"/>
      <c r="E41" s="15"/>
    </row>
    <row r="42" spans="1:5" ht="25" customHeight="1" x14ac:dyDescent="0.15">
      <c r="A42" s="21" t="s">
        <v>4</v>
      </c>
      <c r="B42" s="2"/>
      <c r="C42" s="3"/>
      <c r="D42" s="4"/>
      <c r="E42" s="2"/>
    </row>
    <row r="43" spans="1:5" ht="41" customHeight="1" x14ac:dyDescent="0.15">
      <c r="A43" s="5" t="str">
        <f>A33</f>
        <v>Abonnementkosten</v>
      </c>
      <c r="B43" s="6" t="s">
        <v>19</v>
      </c>
      <c r="C43" s="7" t="str">
        <f>C33</f>
        <v>Prijs per maand</v>
      </c>
      <c r="D43" s="8" t="str">
        <f>D33</f>
        <v>Per jaar</v>
      </c>
      <c r="E43" s="8" t="s">
        <v>34</v>
      </c>
    </row>
    <row r="44" spans="1:5" ht="25" customHeight="1" x14ac:dyDescent="0.15">
      <c r="A44" s="18" t="str">
        <f>A34</f>
        <v>Abonnementkosten (totaal VASTE KOSTEN per maand, per school / ZAAM incl. licenties, service, onderhoud etc.)</v>
      </c>
      <c r="B44" s="19">
        <f>B34</f>
        <v>24</v>
      </c>
      <c r="C44" s="20">
        <v>0</v>
      </c>
      <c r="D44" s="28">
        <f t="shared" ref="D44:D49" si="5">SUM(B44*C44)*12</f>
        <v>0</v>
      </c>
      <c r="E44" s="28">
        <f>D44*6</f>
        <v>0</v>
      </c>
    </row>
    <row r="45" spans="1:5" ht="25" customHeight="1" x14ac:dyDescent="0.15">
      <c r="A45" s="18" t="str">
        <f>A35</f>
        <v>Abonnementkosten per gebruiker inclusief service en onderhoud, per maand te verrekenen naar werkelijk aantal gebruikers.</v>
      </c>
      <c r="B45" s="19">
        <f>B35</f>
        <v>600</v>
      </c>
      <c r="C45" s="20">
        <v>0</v>
      </c>
      <c r="D45" s="28">
        <f t="shared" si="5"/>
        <v>0</v>
      </c>
      <c r="E45" s="28">
        <f t="shared" ref="E44:E49" si="6">D45*6</f>
        <v>0</v>
      </c>
    </row>
    <row r="46" spans="1:5" ht="25" customHeight="1" x14ac:dyDescent="0.15">
      <c r="A46" s="47" t="s">
        <v>46</v>
      </c>
      <c r="B46" s="19">
        <v>75</v>
      </c>
      <c r="C46" s="20">
        <v>0</v>
      </c>
      <c r="D46" s="28">
        <f t="shared" si="5"/>
        <v>0</v>
      </c>
      <c r="E46" s="28">
        <f t="shared" si="6"/>
        <v>0</v>
      </c>
    </row>
    <row r="47" spans="1:5" ht="25" customHeight="1" x14ac:dyDescent="0.15">
      <c r="A47" s="18" t="str">
        <f t="shared" ref="A47:B49" si="7">A37</f>
        <v xml:space="preserve">Kosten hoofdtelefoonnummer </v>
      </c>
      <c r="B47" s="19">
        <f t="shared" si="7"/>
        <v>24</v>
      </c>
      <c r="C47" s="20">
        <v>0</v>
      </c>
      <c r="D47" s="28">
        <f t="shared" si="5"/>
        <v>0</v>
      </c>
      <c r="E47" s="28">
        <f t="shared" si="6"/>
        <v>0</v>
      </c>
    </row>
    <row r="48" spans="1:5" ht="25" customHeight="1" x14ac:dyDescent="0.15">
      <c r="A48" s="18" t="str">
        <f t="shared" si="7"/>
        <v>Kosten subtelefoonnummers per nummer</v>
      </c>
      <c r="B48" s="19">
        <f t="shared" si="7"/>
        <v>250</v>
      </c>
      <c r="C48" s="20">
        <v>0</v>
      </c>
      <c r="D48" s="28">
        <f t="shared" si="5"/>
        <v>0</v>
      </c>
      <c r="E48" s="28">
        <f t="shared" si="6"/>
        <v>0</v>
      </c>
    </row>
    <row r="49" spans="1:5" ht="25" customHeight="1" x14ac:dyDescent="0.15">
      <c r="A49" s="18" t="str">
        <f t="shared" si="7"/>
        <v>Kosten subtelefoonnummers per blok van 10 nummer</v>
      </c>
      <c r="B49" s="19">
        <f t="shared" si="7"/>
        <v>1</v>
      </c>
      <c r="C49" s="20">
        <v>0</v>
      </c>
      <c r="D49" s="28">
        <f t="shared" si="5"/>
        <v>0</v>
      </c>
      <c r="E49" s="28">
        <f t="shared" si="6"/>
        <v>0</v>
      </c>
    </row>
    <row r="50" spans="1:5" s="25" customFormat="1" ht="25" customHeight="1" x14ac:dyDescent="0.15">
      <c r="A50" s="37" t="s">
        <v>2</v>
      </c>
      <c r="B50" s="38"/>
      <c r="C50" s="38"/>
      <c r="D50" s="45"/>
      <c r="E50" s="43">
        <f>SUM(E44:E49)</f>
        <v>0</v>
      </c>
    </row>
    <row r="51" spans="1:5" ht="25" customHeight="1" x14ac:dyDescent="0.15">
      <c r="A51" s="2"/>
      <c r="B51" s="13"/>
      <c r="C51" s="16"/>
      <c r="D51" s="14"/>
      <c r="E51" s="15"/>
    </row>
    <row r="52" spans="1:5" s="27" customFormat="1" ht="25" customHeight="1" x14ac:dyDescent="0.15">
      <c r="A52" s="29" t="s">
        <v>8</v>
      </c>
      <c r="B52" s="30" t="s">
        <v>19</v>
      </c>
      <c r="C52" s="30" t="s">
        <v>6</v>
      </c>
      <c r="D52" s="51" t="s">
        <v>22</v>
      </c>
      <c r="E52" s="23"/>
    </row>
    <row r="53" spans="1:5" ht="29" customHeight="1" x14ac:dyDescent="0.15">
      <c r="A53" s="18" t="s">
        <v>15</v>
      </c>
      <c r="B53" s="19">
        <v>1</v>
      </c>
      <c r="C53" s="52">
        <v>0</v>
      </c>
      <c r="D53" s="28">
        <f t="shared" ref="D53:D59" si="8">C53*B53</f>
        <v>0</v>
      </c>
      <c r="E53" s="24"/>
    </row>
    <row r="54" spans="1:5" ht="25" customHeight="1" x14ac:dyDescent="0.15">
      <c r="A54" s="18" t="s">
        <v>5</v>
      </c>
      <c r="B54" s="19">
        <v>40</v>
      </c>
      <c r="C54" s="52">
        <v>0</v>
      </c>
      <c r="D54" s="28">
        <f t="shared" si="8"/>
        <v>0</v>
      </c>
      <c r="E54" s="24"/>
    </row>
    <row r="55" spans="1:5" ht="25" customHeight="1" x14ac:dyDescent="0.15">
      <c r="A55" s="18" t="s">
        <v>40</v>
      </c>
      <c r="B55" s="19">
        <v>100</v>
      </c>
      <c r="C55" s="52">
        <v>0</v>
      </c>
      <c r="D55" s="28">
        <f t="shared" si="8"/>
        <v>0</v>
      </c>
      <c r="E55" s="24"/>
    </row>
    <row r="56" spans="1:5" ht="25" customHeight="1" x14ac:dyDescent="0.15">
      <c r="A56" s="18" t="s">
        <v>7</v>
      </c>
      <c r="B56" s="19">
        <v>200</v>
      </c>
      <c r="C56" s="52">
        <v>0</v>
      </c>
      <c r="D56" s="28">
        <f t="shared" si="8"/>
        <v>0</v>
      </c>
      <c r="E56" s="24"/>
    </row>
    <row r="57" spans="1:5" ht="25" customHeight="1" x14ac:dyDescent="0.15">
      <c r="A57" s="18" t="s">
        <v>41</v>
      </c>
      <c r="B57" s="19">
        <v>50</v>
      </c>
      <c r="C57" s="52">
        <v>0</v>
      </c>
      <c r="D57" s="28">
        <f t="shared" si="8"/>
        <v>0</v>
      </c>
      <c r="E57" s="24"/>
    </row>
    <row r="58" spans="1:5" ht="25" customHeight="1" x14ac:dyDescent="0.15">
      <c r="A58" s="18" t="s">
        <v>42</v>
      </c>
      <c r="B58" s="19">
        <f>B55</f>
        <v>100</v>
      </c>
      <c r="C58" s="52">
        <v>0</v>
      </c>
      <c r="D58" s="28">
        <f t="shared" si="8"/>
        <v>0</v>
      </c>
      <c r="E58" s="24"/>
    </row>
    <row r="59" spans="1:5" ht="25" customHeight="1" x14ac:dyDescent="0.15">
      <c r="A59" s="18" t="s">
        <v>43</v>
      </c>
      <c r="B59" s="19">
        <f>B55</f>
        <v>100</v>
      </c>
      <c r="C59" s="52">
        <v>0</v>
      </c>
      <c r="D59" s="28">
        <f t="shared" si="8"/>
        <v>0</v>
      </c>
      <c r="E59" s="24"/>
    </row>
    <row r="60" spans="1:5" ht="25" customHeight="1" x14ac:dyDescent="0.15">
      <c r="A60" s="37" t="s">
        <v>3</v>
      </c>
      <c r="B60" s="38"/>
      <c r="C60" s="46"/>
      <c r="D60" s="50">
        <f>SUM(D53:D59)</f>
        <v>0</v>
      </c>
    </row>
    <row r="61" spans="1:5" ht="25" customHeight="1" thickBot="1" x14ac:dyDescent="0.2">
      <c r="A61" s="2"/>
      <c r="B61" s="13"/>
      <c r="C61" s="16"/>
      <c r="D61" s="14"/>
      <c r="E61" s="15"/>
    </row>
    <row r="62" spans="1:5" ht="109" customHeight="1" thickBot="1" x14ac:dyDescent="0.2">
      <c r="A62" s="67" t="s">
        <v>45</v>
      </c>
      <c r="B62" s="74">
        <f>(E15+E23+D60+E50+E40+D30)</f>
        <v>0</v>
      </c>
      <c r="C62" s="75"/>
      <c r="D62" s="76" t="s">
        <v>53</v>
      </c>
      <c r="E62" s="77"/>
    </row>
    <row r="63" spans="1:5" ht="115" customHeight="1" x14ac:dyDescent="0.15">
      <c r="A63" s="26" t="s">
        <v>24</v>
      </c>
      <c r="B63" s="70" t="s">
        <v>25</v>
      </c>
      <c r="C63" s="71"/>
    </row>
  </sheetData>
  <mergeCells count="6">
    <mergeCell ref="B63:C63"/>
    <mergeCell ref="A5:E5"/>
    <mergeCell ref="B62:C62"/>
    <mergeCell ref="D62:E62"/>
    <mergeCell ref="A1:E3"/>
    <mergeCell ref="A4:E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Prijzenblad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>Copyright inkoopadviesbureau BiC</dc:description>
  <cp:lastModifiedBy/>
  <dcterms:created xsi:type="dcterms:W3CDTF">2014-10-31T15:34:42Z</dcterms:created>
  <dcterms:modified xsi:type="dcterms:W3CDTF">2022-07-06T08:08:58Z</dcterms:modified>
  <cp:category/>
</cp:coreProperties>
</file>