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0"/>
  <workbookPr filterPrivacy="1" codeName="ThisWorkbook" autoCompressPictures="0"/>
  <xr:revisionPtr revIDLastSave="0" documentId="13_ncr:1_{9EC259C7-19E1-BA42-9ADF-8F330063AB13}" xr6:coauthVersionLast="47" xr6:coauthVersionMax="47" xr10:uidLastSave="{00000000-0000-0000-0000-000000000000}"/>
  <bookViews>
    <workbookView xWindow="28800" yWindow="500" windowWidth="34580" windowHeight="19380" activeTab="5" xr2:uid="{00000000-000D-0000-FFFF-FFFF00000000}"/>
  </bookViews>
  <sheets>
    <sheet name="Beoordelen open vragen" sheetId="6" r:id="rId1"/>
    <sheet name="Beoordelaar 1" sheetId="7" r:id="rId2"/>
    <sheet name="Beoordelaar 2" sheetId="15" r:id="rId3"/>
    <sheet name="Beoordelaar 3" sheetId="16" r:id="rId4"/>
    <sheet name="Consensus" sheetId="9" r:id="rId5"/>
    <sheet name="Eindscores" sheetId="17" r:id="rId6"/>
  </sheets>
  <externalReferences>
    <externalReference r:id="rId7"/>
  </externalReferences>
  <definedNames>
    <definedName name="Score">'Beoordelen open vragen'!$C$3:$C$4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3" i="9" l="1"/>
  <c r="J32" i="9"/>
  <c r="G32" i="9"/>
  <c r="D32" i="9"/>
  <c r="J27" i="9"/>
  <c r="G27" i="9"/>
  <c r="D27" i="9"/>
  <c r="J22" i="9"/>
  <c r="G22" i="9"/>
  <c r="D22" i="9"/>
  <c r="J17" i="9"/>
  <c r="G17" i="9"/>
  <c r="D17" i="9"/>
  <c r="J12" i="9"/>
  <c r="G12" i="9"/>
  <c r="D12" i="9"/>
  <c r="J7" i="9"/>
  <c r="G7" i="9"/>
  <c r="D7" i="9"/>
  <c r="J33" i="9"/>
  <c r="G33" i="9"/>
  <c r="A14" i="16"/>
  <c r="A13" i="16"/>
  <c r="A12" i="16"/>
  <c r="A11" i="16"/>
  <c r="A10" i="16"/>
  <c r="A9" i="16"/>
  <c r="A8" i="16"/>
  <c r="A7" i="16"/>
  <c r="A6" i="16"/>
  <c r="A5" i="16"/>
  <c r="A4" i="16"/>
  <c r="A3" i="16"/>
  <c r="A14" i="15"/>
  <c r="A13" i="15"/>
  <c r="A12" i="15"/>
  <c r="A11" i="15"/>
  <c r="A10" i="15"/>
  <c r="A9" i="15"/>
  <c r="A8" i="15"/>
  <c r="A7" i="15"/>
  <c r="A6" i="15"/>
  <c r="A5" i="15"/>
  <c r="A4" i="15"/>
  <c r="A3" i="15"/>
  <c r="G2" i="17"/>
  <c r="E2" i="17"/>
  <c r="C2" i="17"/>
  <c r="G3" i="17"/>
  <c r="G4" i="17"/>
  <c r="G8" i="17"/>
  <c r="E3" i="17"/>
  <c r="E4" i="17"/>
  <c r="E8" i="17"/>
  <c r="J28" i="9"/>
  <c r="G28" i="9"/>
  <c r="A13" i="7"/>
  <c r="A11" i="7"/>
  <c r="A9" i="7"/>
  <c r="A7" i="7"/>
  <c r="A5" i="7"/>
  <c r="A3" i="7"/>
  <c r="D28" i="9"/>
  <c r="D3" i="9"/>
  <c r="A28" i="9"/>
  <c r="A23" i="9"/>
  <c r="A18" i="9"/>
  <c r="A13" i="9"/>
  <c r="A8" i="9"/>
  <c r="A3" i="9"/>
  <c r="J2" i="9"/>
  <c r="G2" i="9"/>
  <c r="D2" i="9"/>
  <c r="C3" i="17"/>
  <c r="C4" i="17"/>
  <c r="C8" i="17"/>
  <c r="B30" i="9"/>
  <c r="B29" i="9"/>
  <c r="B28" i="9"/>
  <c r="B25" i="9"/>
  <c r="B24" i="9"/>
  <c r="B23" i="9"/>
  <c r="B20" i="9"/>
  <c r="B19" i="9"/>
  <c r="B18" i="9"/>
  <c r="B15" i="9"/>
  <c r="B14" i="9"/>
  <c r="B13" i="9"/>
  <c r="B10" i="9"/>
  <c r="B9" i="9"/>
  <c r="B8" i="9"/>
  <c r="A1" i="9"/>
  <c r="A14" i="7"/>
  <c r="A12" i="7"/>
  <c r="A10" i="7"/>
  <c r="A8" i="7"/>
  <c r="A6" i="7"/>
  <c r="A4" i="7"/>
  <c r="J15" i="9"/>
  <c r="J14" i="9"/>
  <c r="J13" i="9"/>
  <c r="G15" i="9"/>
  <c r="G14" i="9"/>
  <c r="G13" i="9"/>
  <c r="D15" i="9"/>
  <c r="D14" i="9"/>
  <c r="D13" i="9"/>
  <c r="J30" i="9"/>
  <c r="J29" i="9"/>
  <c r="J25" i="9"/>
  <c r="J24" i="9"/>
  <c r="J23" i="9"/>
  <c r="G30" i="9"/>
  <c r="G29" i="9"/>
  <c r="G25" i="9"/>
  <c r="G24" i="9"/>
  <c r="G23" i="9"/>
  <c r="D30" i="9"/>
  <c r="D29" i="9"/>
  <c r="D25" i="9"/>
  <c r="D24" i="9"/>
  <c r="D23" i="9"/>
  <c r="J20" i="9"/>
  <c r="J19" i="9"/>
  <c r="J18" i="9"/>
  <c r="J10" i="9"/>
  <c r="J9" i="9"/>
  <c r="J8" i="9"/>
  <c r="J5" i="9"/>
  <c r="J4" i="9"/>
  <c r="J3" i="9"/>
  <c r="G20" i="9"/>
  <c r="G19" i="9"/>
  <c r="G18" i="9"/>
  <c r="G10" i="9"/>
  <c r="G9" i="9"/>
  <c r="G8" i="9"/>
  <c r="G5" i="9"/>
  <c r="G4" i="9"/>
  <c r="G3" i="9"/>
  <c r="D20" i="9"/>
  <c r="D19" i="9"/>
  <c r="D18" i="9"/>
  <c r="D9" i="9"/>
  <c r="D10" i="9"/>
  <c r="D8" i="9"/>
  <c r="D5" i="9"/>
  <c r="D4" i="9"/>
</calcChain>
</file>

<file path=xl/sharedStrings.xml><?xml version="1.0" encoding="utf-8"?>
<sst xmlns="http://schemas.openxmlformats.org/spreadsheetml/2006/main" count="223" uniqueCount="54">
  <si>
    <t>Vraag</t>
  </si>
  <si>
    <t>Beoordelaar 1</t>
  </si>
  <si>
    <t>Beoordelaar 2</t>
  </si>
  <si>
    <t>Beoordelaar 3</t>
  </si>
  <si>
    <t>Beoordelaar 3: &lt;&lt;&gt;&gt;</t>
  </si>
  <si>
    <t>Beoordeling criterium 1 Open vragen</t>
  </si>
  <si>
    <t>Totaal behaalde waarde subcriterium open vragen:</t>
  </si>
  <si>
    <t>&lt;MOTIVATIE&gt;</t>
  </si>
  <si>
    <t>Score:</t>
  </si>
  <si>
    <t>Consensus:</t>
  </si>
  <si>
    <t>Behaalde waarde vraag 7.1.1:</t>
  </si>
  <si>
    <t>Behaalde waarde vraag 7.1.2:</t>
  </si>
  <si>
    <t>Behaalde waarde vraag 7.1.3:</t>
  </si>
  <si>
    <t>Behaalde waarde vraag 7.1.4:</t>
  </si>
  <si>
    <t>Behaalde waarde vraag 7.1.5:</t>
  </si>
  <si>
    <t>Behaalde waarde vraag 7.1.6:</t>
  </si>
  <si>
    <t>Goed</t>
  </si>
  <si>
    <t>Voldoende</t>
  </si>
  <si>
    <t>Matig</t>
  </si>
  <si>
    <t>Onvoldoende</t>
  </si>
  <si>
    <t>&lt;Motivatie&gt;</t>
  </si>
  <si>
    <t>Inschrijver 1</t>
  </si>
  <si>
    <t>Inschrijver 2</t>
  </si>
  <si>
    <t>Inschrijver 3</t>
  </si>
  <si>
    <t>Beoordelaar 1: &lt;&lt;&gt;&gt;</t>
  </si>
  <si>
    <t>Beoordelaar 2: &lt;&lt;&gt;&gt;</t>
  </si>
  <si>
    <t>Totaalwaarde criterium kwaliteit</t>
  </si>
  <si>
    <t>Onderdeel</t>
  </si>
  <si>
    <t>6.1 Open vragen + toelichting</t>
  </si>
  <si>
    <t>Totaal behaalde waarde criterium kwaliteit:</t>
  </si>
  <si>
    <t>Totaal behaalde waarde criterium prijs:</t>
  </si>
  <si>
    <t>FICTIEVE EINDWAARDE (prijs -/- kwaliteit):</t>
  </si>
  <si>
    <t>KO</t>
  </si>
  <si>
    <t xml:space="preserve">Naast de gestelde eisen uit de onderhavige aanbesteding is de aanbestedende dienst op zoek naar een opdrachtnemer die haar gedurende de periode van de overeenkomst kan voorzien van veel toegevoegde waarde. Hoe meer toegevoegde waarde ten opzichte van wat er al vereist is een inschrijver biedt, hoe hoger zij op dit onderdeel kwaliteit scoort. </t>
  </si>
  <si>
    <t>6.1.1 	PLAN VAN AANPAK (AANVANG DIENSTVERLENING)</t>
  </si>
  <si>
    <t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van de opdrachtgever, haar productieomgeving en kenmerken van de opdrachtgever als sociaal ontwikkelbedrijf? Inschrijver beschrijft daarbij minimaal hoe zij vanuit een partnerschap met een langdurige insteek zich gaat verdiepen over de verschillende vraagstukken teneinde de juiste kandidaten voor de gevraagde profielen te werven;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t>
  </si>
  <si>
    <t>6.1.2	 PROFIELENPOULE</t>
  </si>
  <si>
    <t>Inschrijver dient te beschrijven op maximaal 2 A4 (toe te voegen op TenderNed) op welke wijze inschrijver om gaat met het onderhouden van de poule voor de gevraagde productieprofielen en beschrijft hierbij minimaal de volgende punten:
•	 Hoe zij vorm geeft aan een adequate poule voor de gevraagde productieprofielen om een goede invulling te geven aan de inhuurbehoefte van aanbestedende dienst;
•	 Hoe zij invulling geeft aan het onderhouden van deze poule voor de gevraagde productieprofielen, kijkend naar seizoenswerk, waaronder werken in de avonduren, inzet van scholieren (15 tot 18 jaar), grip op de kosten en de daarbij behorende afbreukrisico’s?;
•	 Hoe zij zorg draagt dat haar eigen poule op peil wordt gehouden qua aantal inzetbare medewerkers en het op niveau houden van de motivatie, kennis en vaardigheden van de medewerkers.</t>
  </si>
  <si>
    <t>6.1.3	 GOED WERKGEVERSCHAP</t>
  </si>
  <si>
    <t>Inschrijver dient te beschrijven op maximaal 2 A4 (toe te voegen op TenderNed) op welke wijze zij invulling geeft aan goed werkgeverschap gericht op haar eigen en toekomstige medewerkers voor de gevraagde profielen. Het doel van deze vraag is dat opdrachtgever van inschrijver wil weten hoe aantrekkelijk zij als werkgever is – in relatie tot de opdrachtgever – en beschrijft hierbij minimaal de volgende punten:
•	 Communicatie (middelen/ frequentie) met in ingezette uitzendkrachten;
•	 Hoe inschrijver zorg draagt voor een goede database met geschikte uitzendkrachten;
•	 De wijze van langdurig binden en motiveren van potentiële kandidaten (binnen de regio Noord-Friesland) aan de organisatie van inschrijver in combinatie met de opdrachtgever als één geheel;
•	 Hoe gaat opdrachtnemer er mee om als opdrachtgever een uitzendkracht-uitvraag heeft met een verzoek dat de uitzendkracht binnen één uur op de werkvloer dient te staan?; 
•	 Hoe voorkomt opdrachtnemer dat een uitzendkracht (vier keer achter elkaar) de werkschoenen vergeet, of (te) vaak te laat komt?</t>
  </si>
  <si>
    <t>6.1.4 	DASHBOARD KLANT- EN MEDEWERKERSERVARINGEN</t>
  </si>
  <si>
    <t>Inschrijver dient te beschrijven op maximaal 2 A4 (toe te voegen op TenderNed) op welke wijze zij informatie verzamelt, analyseert, presenteert en omzet naar (welke) acties, omtrent de ervaringen en tevredenheid van ingezette medewerkers (ingedeeld in functieprofielen) en leidinggevenden. Inschrijver laat daarbij zien in de inschrijving waaruit de meerwaarde hiervan blijkt.</t>
  </si>
  <si>
    <t>6.1.5	 AANPAK WERVING- EN SELECTIEPROCES</t>
  </si>
  <si>
    <t>Inschrijver dient te beschrijven op maximaal 3 A4 (toe te voegen op TenderNed) welke werkwijze zij hanteert bij of voorafgaand van een aanvraag voor uitzendkrachten voor opdrachtgever. Inschrijver beschrijft hierbij minimaal:
•	 op welke wijze zij proactief haar netwerk versterkt en uitbreid;
•	 het intakeproces met de aanvrager; 
•	 de wijze van werven en selecteren, toetsing certificaten en geschiktheid; 
•	 het voorstellen van geschikte kandidaten (waarbij inschrijver duidelijk aangeeft in welke mate de vertegenwoordiger van de inschrijver die de kandidaat voorstelt de kandidaat kent, kan adviseren over inzet en aandachtspunten); 
•	 op welke wijze inschrijver een zoekopdracht afsluit in geval van niet kunnen vervullen van de aanvraag en bij invullen van de aanvraag (monitoren of de plaatsing ook daadwerkelijk aan de verwachtingen van aanvragen en de kandidaat is verlopen);
•	 Op welke wijze inschrijver de kandidaat informeert over de werkomgeving bij Dokwurk en haar doelgroepen.</t>
  </si>
  <si>
    <t>6.1.6 	ADMINISTRATIEF (DIGITAAL) PROCES</t>
  </si>
  <si>
    <t>Inschrijver dient te beschrijven op maximaal 3 A4 (toe te voegen op TenderNed) welke werkwijze zij hanteert bij het administratieve proces. Inschrijver beschrijft hierbij minimaal:
•	 Op welke wijze wordt een aanvraag in behandeling genomen?
•	 Op welke wijze wordt een aanvraag goedgekeurd door de bij de opdrachtgever aangewezen persoon?
•	 Op welke (digitale) wijze verwerkt inschrijver de werkbriefjes en facturering?;
•	 Op welke wijze registreert opdrachtnemer klachten, uitgegeven middelen, inzet en overige managementinformatie? 
Tijdens de toelichting geeft inschrijver een live demo van de hiervoor gevraagde oplossingen.</t>
  </si>
  <si>
    <t>6.1.1</t>
  </si>
  <si>
    <t>6.1.2</t>
  </si>
  <si>
    <t>6.1.3</t>
  </si>
  <si>
    <t>6.1.4</t>
  </si>
  <si>
    <t>6.1.5</t>
  </si>
  <si>
    <t>6.1.6</t>
  </si>
  <si>
    <t>Uitmuntend</t>
  </si>
  <si>
    <t>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</si>
</sst>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quot;€&quot;\ \-#,##0"/>
    <numFmt numFmtId="165" formatCode="&quot;€&quot;\ #,##0_-"/>
    <numFmt numFmtId="166" formatCode="#,##0.00_ ;\-#,##0.00\ "/>
    <numFmt numFmtId="167" formatCode="#,##0_ ;\-#,##0\ "/>
    <numFmt numFmtId="168" formatCode="&quot;€&quot;\ #,##0.00"/>
    <numFmt numFmtId="169" formatCode="&quot;€&quot;\ #,##0.000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0"/>
      <name val="Verdana"/>
      <family val="2"/>
    </font>
    <font>
      <b/>
      <sz val="10"/>
      <color theme="0"/>
      <name val="Verdana"/>
      <family val="2"/>
    </font>
    <font>
      <b/>
      <sz val="11"/>
      <color theme="1"/>
      <name val="Verdana"/>
      <family val="2"/>
    </font>
    <font>
      <b/>
      <sz val="12"/>
      <color theme="1"/>
      <name val="Calibri"/>
      <family val="2"/>
      <scheme val="minor"/>
    </font>
    <font>
      <sz val="10"/>
      <color theme="1"/>
      <name val="Calibri"/>
      <family val="2"/>
      <scheme val="minor"/>
    </font>
    <font>
      <b/>
      <sz val="9"/>
      <color theme="1"/>
      <name val="Verdana"/>
      <family val="2"/>
    </font>
    <font>
      <sz val="10"/>
      <color rgb="FF454545"/>
      <name val="Helvetica Neue"/>
      <family val="2"/>
    </font>
    <font>
      <sz val="8"/>
      <name val="Calibri"/>
      <family val="2"/>
      <scheme val="minor"/>
    </font>
    <font>
      <sz val="9"/>
      <color theme="1"/>
      <name val="Calibri"/>
      <family val="2"/>
      <scheme val="minor"/>
    </font>
    <font>
      <b/>
      <sz val="9"/>
      <color rgb="FFFF0000"/>
      <name val="Verdana"/>
      <family val="2"/>
    </font>
    <font>
      <sz val="9"/>
      <color rgb="FFFF0000"/>
      <name val="Verdana"/>
      <family val="2"/>
    </font>
    <font>
      <sz val="9"/>
      <color theme="6" tint="0.39997558519241921"/>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2">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8" xfId="0" applyFont="1" applyFill="1" applyBorder="1" applyAlignment="1" applyProtection="1">
      <alignment horizontal="left" vertical="center" indent="1"/>
    </xf>
    <xf numFmtId="0" fontId="2" fillId="2" borderId="8" xfId="0" applyFont="1" applyFill="1" applyBorder="1" applyAlignment="1" applyProtection="1">
      <alignment horizontal="left" vertical="center" wrapText="1" indent="1"/>
    </xf>
    <xf numFmtId="0" fontId="2" fillId="2" borderId="8" xfId="0" applyFont="1" applyFill="1" applyBorder="1" applyAlignment="1" applyProtection="1"/>
    <xf numFmtId="167" fontId="8" fillId="4" borderId="1" xfId="0" applyNumberFormat="1" applyFont="1" applyFill="1" applyBorder="1" applyAlignment="1" applyProtection="1">
      <alignment horizontal="center" vertical="center" wrapText="1"/>
      <protection locked="0"/>
    </xf>
    <xf numFmtId="0" fontId="10" fillId="4" borderId="3" xfId="0" applyFont="1" applyFill="1" applyBorder="1" applyAlignment="1">
      <alignment horizontal="right" vertical="center"/>
    </xf>
    <xf numFmtId="164" fontId="8" fillId="4" borderId="1" xfId="0" applyNumberFormat="1" applyFont="1" applyFill="1" applyBorder="1" applyAlignment="1" applyProtection="1">
      <alignment horizontal="center" vertical="center" wrapText="1"/>
    </xf>
    <xf numFmtId="0" fontId="10" fillId="4" borderId="6" xfId="0" applyFont="1" applyFill="1" applyBorder="1" applyAlignment="1">
      <alignment horizontal="right" vertical="center"/>
    </xf>
    <xf numFmtId="0" fontId="2" fillId="5" borderId="1" xfId="0" applyFont="1" applyFill="1" applyBorder="1" applyAlignment="1">
      <alignment vertical="center"/>
    </xf>
    <xf numFmtId="166" fontId="2" fillId="6"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0" fontId="2" fillId="2" borderId="8" xfId="0" applyFont="1" applyFill="1" applyBorder="1" applyAlignment="1">
      <alignment vertical="center"/>
    </xf>
    <xf numFmtId="0" fontId="10" fillId="2" borderId="8" xfId="0" applyFont="1" applyFill="1" applyBorder="1" applyAlignment="1">
      <alignment horizontal="right" vertical="center"/>
    </xf>
    <xf numFmtId="0" fontId="4" fillId="2" borderId="8" xfId="0" applyFont="1" applyFill="1" applyBorder="1" applyAlignment="1">
      <alignment horizontal="left" vertical="center"/>
    </xf>
    <xf numFmtId="164" fontId="4" fillId="3" borderId="8" xfId="0" applyNumberFormat="1" applyFont="1" applyFill="1" applyBorder="1" applyAlignment="1">
      <alignment horizontal="center" vertical="center"/>
    </xf>
    <xf numFmtId="166" fontId="2" fillId="6" borderId="9"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2" fillId="4" borderId="2" xfId="0" applyFont="1" applyFill="1" applyBorder="1" applyAlignment="1" applyProtection="1"/>
    <xf numFmtId="0" fontId="3" fillId="4" borderId="2" xfId="0" applyFont="1" applyFill="1" applyBorder="1" applyAlignment="1" applyProtection="1">
      <alignment horizontal="left" vertical="center" indent="1"/>
    </xf>
    <xf numFmtId="0" fontId="4" fillId="2" borderId="8" xfId="0" applyFont="1" applyFill="1" applyBorder="1" applyAlignment="1" applyProtection="1">
      <alignment horizontal="left" vertical="center" indent="1"/>
    </xf>
    <xf numFmtId="0" fontId="12" fillId="0" borderId="0" xfId="0" applyFont="1"/>
    <xf numFmtId="0" fontId="1" fillId="7" borderId="9"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12" xfId="0" applyFont="1" applyFill="1" applyBorder="1" applyAlignment="1" applyProtection="1">
      <alignment vertical="center"/>
    </xf>
    <xf numFmtId="0" fontId="11" fillId="0" borderId="0" xfId="0" applyFont="1" applyProtection="1"/>
    <xf numFmtId="0" fontId="2" fillId="5" borderId="6" xfId="0" applyFont="1" applyFill="1" applyBorder="1" applyAlignment="1" applyProtection="1">
      <alignment vertical="center" wrapText="1"/>
    </xf>
    <xf numFmtId="0" fontId="9" fillId="3" borderId="1" xfId="0" applyFont="1" applyFill="1" applyBorder="1" applyAlignment="1" applyProtection="1">
      <alignment vertical="center"/>
    </xf>
    <xf numFmtId="0" fontId="2" fillId="5" borderId="6" xfId="0" applyNumberFormat="1" applyFont="1" applyFill="1" applyBorder="1" applyAlignment="1" applyProtection="1">
      <alignment vertical="center" wrapText="1"/>
    </xf>
    <xf numFmtId="0" fontId="3" fillId="5" borderId="2" xfId="0" applyFont="1" applyFill="1" applyBorder="1" applyAlignment="1">
      <alignment vertical="center"/>
    </xf>
    <xf numFmtId="0" fontId="9" fillId="0" borderId="8" xfId="0" applyFont="1" applyBorder="1" applyAlignment="1">
      <alignment horizontal="left" vertical="center" indent="1"/>
    </xf>
    <xf numFmtId="0" fontId="9" fillId="5" borderId="3" xfId="0" applyFont="1" applyFill="1"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9" fillId="0" borderId="8" xfId="0" applyFont="1" applyBorder="1" applyAlignment="1">
      <alignment horizontal="left" vertical="center"/>
    </xf>
    <xf numFmtId="0" fontId="3" fillId="8" borderId="1" xfId="0" applyFont="1" applyFill="1" applyBorder="1" applyAlignment="1">
      <alignment vertical="center" wrapText="1"/>
    </xf>
    <xf numFmtId="168" fontId="3" fillId="8" borderId="7" xfId="0" applyNumberFormat="1" applyFont="1" applyFill="1" applyBorder="1" applyAlignment="1">
      <alignment horizontal="center" vertical="center" wrapText="1"/>
    </xf>
    <xf numFmtId="0" fontId="12" fillId="0" borderId="0" xfId="0" applyFont="1" applyAlignment="1">
      <alignment wrapText="1"/>
    </xf>
    <xf numFmtId="0" fontId="3" fillId="4" borderId="1" xfId="0" applyFont="1" applyFill="1" applyBorder="1" applyAlignment="1">
      <alignment horizontal="right" vertical="center"/>
    </xf>
    <xf numFmtId="168" fontId="3" fillId="4" borderId="1" xfId="0" applyNumberFormat="1" applyFont="1" applyFill="1" applyBorder="1" applyAlignment="1">
      <alignment horizontal="center" vertical="center"/>
    </xf>
    <xf numFmtId="0" fontId="3" fillId="8" borderId="1" xfId="0" applyFont="1" applyFill="1" applyBorder="1" applyAlignment="1">
      <alignment horizontal="right" vertical="center"/>
    </xf>
    <xf numFmtId="168" fontId="3" fillId="8" borderId="1" xfId="0" applyNumberFormat="1" applyFont="1" applyFill="1" applyBorder="1" applyAlignment="1" applyProtection="1">
      <alignment horizontal="center" vertical="center"/>
      <protection locked="0"/>
    </xf>
    <xf numFmtId="0" fontId="3" fillId="7" borderId="1" xfId="0" applyFont="1" applyFill="1" applyBorder="1" applyAlignment="1">
      <alignment horizontal="left" vertical="center"/>
    </xf>
    <xf numFmtId="168" fontId="3" fillId="7" borderId="1" xfId="0" applyNumberFormat="1" applyFont="1" applyFill="1" applyBorder="1" applyAlignment="1">
      <alignment horizontal="center" vertical="center"/>
    </xf>
    <xf numFmtId="169" fontId="9" fillId="0" borderId="8" xfId="0" applyNumberFormat="1" applyFont="1" applyBorder="1" applyAlignment="1">
      <alignment horizontal="left" vertical="center"/>
    </xf>
    <xf numFmtId="0" fontId="14" fillId="0" borderId="0" xfId="0" applyFont="1"/>
    <xf numFmtId="1" fontId="3" fillId="2" borderId="4" xfId="0" applyNumberFormat="1" applyFont="1" applyFill="1" applyBorder="1" applyAlignment="1" applyProtection="1">
      <alignment horizontal="center" vertical="center" wrapText="1"/>
      <protection locked="0"/>
    </xf>
    <xf numFmtId="1" fontId="3" fillId="2" borderId="3" xfId="0" applyNumberFormat="1" applyFont="1" applyFill="1" applyBorder="1" applyAlignment="1" applyProtection="1">
      <alignment horizontal="center" vertical="center" wrapText="1"/>
    </xf>
    <xf numFmtId="1" fontId="2" fillId="2" borderId="8" xfId="0" applyNumberFormat="1" applyFont="1" applyFill="1" applyBorder="1" applyAlignment="1" applyProtection="1">
      <alignment horizontal="left" vertical="center" wrapText="1"/>
    </xf>
    <xf numFmtId="165" fontId="3" fillId="2" borderId="3"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2" fillId="4" borderId="4" xfId="0" applyFont="1" applyFill="1" applyBorder="1" applyAlignment="1" applyProtection="1">
      <alignment wrapText="1"/>
    </xf>
    <xf numFmtId="0" fontId="2" fillId="2" borderId="8" xfId="0" applyFont="1" applyFill="1" applyBorder="1" applyAlignment="1" applyProtection="1">
      <alignment wrapText="1"/>
    </xf>
    <xf numFmtId="0" fontId="2" fillId="4" borderId="3" xfId="0" applyFont="1" applyFill="1" applyBorder="1" applyAlignment="1" applyProtection="1">
      <alignment wrapText="1"/>
    </xf>
    <xf numFmtId="0" fontId="16" fillId="0" borderId="0" xfId="0" applyFont="1"/>
    <xf numFmtId="0" fontId="13" fillId="5" borderId="1" xfId="0" applyFont="1" applyFill="1" applyBorder="1" applyAlignment="1">
      <alignment vertical="center"/>
    </xf>
    <xf numFmtId="0" fontId="13" fillId="6" borderId="1" xfId="0" applyFont="1" applyFill="1" applyBorder="1"/>
    <xf numFmtId="168" fontId="17" fillId="6" borderId="1" xfId="0" applyNumberFormat="1" applyFont="1" applyFill="1" applyBorder="1" applyAlignment="1">
      <alignment horizontal="center" vertical="center"/>
    </xf>
    <xf numFmtId="168" fontId="7" fillId="6" borderId="1" xfId="0" applyNumberFormat="1" applyFont="1" applyFill="1" applyBorder="1" applyAlignment="1">
      <alignment horizontal="center" vertical="center"/>
    </xf>
    <xf numFmtId="168" fontId="18" fillId="6" borderId="1" xfId="0" applyNumberFormat="1" applyFont="1" applyFill="1" applyBorder="1" applyAlignment="1">
      <alignment horizontal="center" vertical="center"/>
    </xf>
    <xf numFmtId="0" fontId="19" fillId="5" borderId="1" xfId="0" applyFont="1" applyFill="1" applyBorder="1"/>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7" fillId="8" borderId="2"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8" borderId="3"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165" fontId="3" fillId="6" borderId="2" xfId="0" applyNumberFormat="1" applyFont="1" applyFill="1" applyBorder="1" applyAlignment="1" applyProtection="1">
      <alignment horizontal="center" vertical="center" wrapText="1"/>
      <protection locked="0"/>
    </xf>
    <xf numFmtId="165" fontId="3" fillId="6" borderId="3" xfId="0" applyNumberFormat="1" applyFont="1" applyFill="1" applyBorder="1" applyAlignment="1" applyProtection="1">
      <alignment horizontal="center" vertical="center" wrapText="1"/>
      <protection locked="0"/>
    </xf>
    <xf numFmtId="165" fontId="3" fillId="6" borderId="11" xfId="0" applyNumberFormat="1" applyFont="1" applyFill="1" applyBorder="1" applyAlignment="1" applyProtection="1">
      <alignment horizontal="center" vertical="center" wrapText="1"/>
      <protection locked="0"/>
    </xf>
    <xf numFmtId="165" fontId="3" fillId="6" borderId="5" xfId="0" applyNumberFormat="1" applyFont="1" applyFill="1" applyBorder="1" applyAlignment="1" applyProtection="1">
      <alignment horizontal="center" vertical="center" wrapText="1"/>
      <protection locked="0"/>
    </xf>
    <xf numFmtId="165" fontId="3" fillId="6" borderId="4" xfId="0" applyNumberFormat="1" applyFont="1" applyFill="1" applyBorder="1" applyAlignment="1" applyProtection="1">
      <alignment horizontal="center" vertical="center" wrapText="1"/>
      <protection locked="0"/>
    </xf>
    <xf numFmtId="165" fontId="4" fillId="3" borderId="4"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4" borderId="4" xfId="0" applyNumberFormat="1" applyFont="1" applyFill="1" applyBorder="1" applyAlignment="1" applyProtection="1">
      <alignment horizontal="center" vertical="center"/>
    </xf>
    <xf numFmtId="165" fontId="3" fillId="4" borderId="3" xfId="0" applyNumberFormat="1"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xf>
    <xf numFmtId="0" fontId="1" fillId="7" borderId="10" xfId="0" applyFont="1" applyFill="1" applyBorder="1" applyAlignment="1" applyProtection="1">
      <alignment horizontal="center" vertical="center"/>
    </xf>
    <xf numFmtId="0" fontId="1" fillId="7" borderId="5" xfId="0" applyFont="1" applyFill="1" applyBorder="1" applyAlignment="1" applyProtection="1">
      <alignment horizontal="center" vertical="center"/>
    </xf>
    <xf numFmtId="0" fontId="10" fillId="4" borderId="2" xfId="0" applyFont="1" applyFill="1" applyBorder="1" applyAlignment="1">
      <alignment horizontal="right" vertical="center"/>
    </xf>
    <xf numFmtId="0" fontId="10" fillId="4" borderId="3" xfId="0" applyFont="1" applyFill="1" applyBorder="1" applyAlignment="1">
      <alignment horizontal="righ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5" borderId="9" xfId="0" applyFont="1" applyFill="1" applyBorder="1" applyAlignment="1">
      <alignment horizontal="left" vertical="center"/>
    </xf>
    <xf numFmtId="166" fontId="2" fillId="6" borderId="7" xfId="0" applyNumberFormat="1" applyFont="1" applyFill="1" applyBorder="1" applyAlignment="1">
      <alignment horizontal="center" vertical="center" wrapText="1"/>
    </xf>
    <xf numFmtId="166" fontId="2" fillId="6" borderId="8"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Library/Dropbox%20BIC%20BV/BiC%20bv%20Dropbox/BiC%20Leeuwarden/BiC%20Leeuwarden/BiC_consultancy/SOPOH%20Stichting%20Openbaar%20Primair%20Onderwijs%20Haarlemmermeer/MVOA%20ARBO%202021/aanbestedingsdocument%20en%20bijlagen/definitief/Bijlage%207%20Beoordelingsformulier%20kwaliteit.xlsx?6FE972F5" TargetMode="External"/><Relationship Id="rId1" Type="http://schemas.openxmlformats.org/officeDocument/2006/relationships/externalLinkPath" Target="file:///6FE972F5/Bijlage%207%20Beoordelingsformulier%20kwalite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oordelen open vragen"/>
      <sheetName val="Beoordelen interview"/>
      <sheetName val="Beoordelaar 1"/>
      <sheetName val="Beoordelaar 2"/>
      <sheetName val="Beoordelaar 3"/>
      <sheetName val="Beoordelaar 4"/>
      <sheetName val="Beoordelaar 5"/>
      <sheetName val="Consensus"/>
      <sheetName val="Eindscores"/>
    </sheetNames>
    <sheetDataSet>
      <sheetData sheetId="0" refreshError="1"/>
      <sheetData sheetId="1" refreshError="1"/>
      <sheetData sheetId="2">
        <row r="1">
          <cell r="C1" t="str">
            <v>Inschrijver 1</v>
          </cell>
          <cell r="F1" t="str">
            <v>Inschrijver 2</v>
          </cell>
          <cell r="I1" t="str">
            <v>Inschrijver 3</v>
          </cell>
        </row>
      </sheetData>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H22"/>
  <sheetViews>
    <sheetView showGridLines="0" zoomScale="120" zoomScaleNormal="120" workbookViewId="0">
      <selection activeCell="A15" sqref="A15"/>
    </sheetView>
  </sheetViews>
  <sheetFormatPr baseColWidth="10" defaultColWidth="8.83203125" defaultRowHeight="15" x14ac:dyDescent="0.2"/>
  <cols>
    <col min="1" max="1" width="18.83203125" customWidth="1"/>
    <col min="2" max="2" width="18.83203125" style="25" customWidth="1"/>
    <col min="3" max="7" width="18.83203125" customWidth="1"/>
  </cols>
  <sheetData>
    <row r="1" spans="1:7" ht="30" customHeight="1" x14ac:dyDescent="0.2">
      <c r="A1" s="73" t="s">
        <v>5</v>
      </c>
      <c r="B1" s="74"/>
      <c r="C1" s="74"/>
      <c r="D1" s="74"/>
      <c r="E1" s="74"/>
      <c r="F1" s="74"/>
      <c r="G1" s="75"/>
    </row>
    <row r="2" spans="1:7" s="1" customFormat="1" ht="65" customHeight="1" x14ac:dyDescent="0.2">
      <c r="A2" s="76" t="s">
        <v>33</v>
      </c>
      <c r="B2" s="77"/>
      <c r="C2" s="77"/>
      <c r="D2" s="77"/>
      <c r="E2" s="77"/>
      <c r="F2" s="77"/>
      <c r="G2" s="78"/>
    </row>
    <row r="3" spans="1:7" s="1" customFormat="1" ht="20" customHeight="1" x14ac:dyDescent="0.2">
      <c r="A3" s="70" t="s">
        <v>34</v>
      </c>
      <c r="B3" s="71"/>
      <c r="C3" s="71"/>
      <c r="D3" s="71"/>
      <c r="E3" s="71"/>
      <c r="F3" s="71"/>
      <c r="G3" s="71"/>
    </row>
    <row r="4" spans="1:7" s="1" customFormat="1" ht="188" customHeight="1" x14ac:dyDescent="0.2">
      <c r="A4" s="67" t="s">
        <v>35</v>
      </c>
      <c r="B4" s="68"/>
      <c r="C4" s="68"/>
      <c r="D4" s="68"/>
      <c r="E4" s="68"/>
      <c r="F4" s="68"/>
      <c r="G4" s="69"/>
    </row>
    <row r="5" spans="1:7" s="1" customFormat="1" ht="20" customHeight="1" x14ac:dyDescent="0.2">
      <c r="A5" s="70" t="s">
        <v>36</v>
      </c>
      <c r="B5" s="71"/>
      <c r="C5" s="71"/>
      <c r="D5" s="71"/>
      <c r="E5" s="71"/>
      <c r="F5" s="71"/>
      <c r="G5" s="72"/>
    </row>
    <row r="6" spans="1:7" s="1" customFormat="1" ht="122" customHeight="1" x14ac:dyDescent="0.2">
      <c r="A6" s="67" t="s">
        <v>37</v>
      </c>
      <c r="B6" s="68"/>
      <c r="C6" s="68"/>
      <c r="D6" s="68"/>
      <c r="E6" s="68"/>
      <c r="F6" s="68"/>
      <c r="G6" s="69"/>
    </row>
    <row r="7" spans="1:7" s="1" customFormat="1" ht="20" customHeight="1" x14ac:dyDescent="0.2">
      <c r="A7" s="70" t="s">
        <v>38</v>
      </c>
      <c r="B7" s="71"/>
      <c r="C7" s="71"/>
      <c r="D7" s="71"/>
      <c r="E7" s="71"/>
      <c r="F7" s="71"/>
      <c r="G7" s="72"/>
    </row>
    <row r="8" spans="1:7" s="1" customFormat="1" ht="155" customHeight="1" x14ac:dyDescent="0.2">
      <c r="A8" s="67" t="s">
        <v>39</v>
      </c>
      <c r="B8" s="68"/>
      <c r="C8" s="68"/>
      <c r="D8" s="68"/>
      <c r="E8" s="68"/>
      <c r="F8" s="68"/>
      <c r="G8" s="69"/>
    </row>
    <row r="9" spans="1:7" s="1" customFormat="1" ht="20" customHeight="1" x14ac:dyDescent="0.2">
      <c r="A9" s="70" t="s">
        <v>40</v>
      </c>
      <c r="B9" s="71"/>
      <c r="C9" s="71"/>
      <c r="D9" s="71"/>
      <c r="E9" s="71"/>
      <c r="F9" s="71"/>
      <c r="G9" s="72"/>
    </row>
    <row r="10" spans="1:7" s="1" customFormat="1" ht="79" customHeight="1" x14ac:dyDescent="0.2">
      <c r="A10" s="67" t="s">
        <v>41</v>
      </c>
      <c r="B10" s="68"/>
      <c r="C10" s="68"/>
      <c r="D10" s="68"/>
      <c r="E10" s="68"/>
      <c r="F10" s="68"/>
      <c r="G10" s="69"/>
    </row>
    <row r="11" spans="1:7" s="1" customFormat="1" ht="20" customHeight="1" x14ac:dyDescent="0.2">
      <c r="A11" s="70" t="s">
        <v>42</v>
      </c>
      <c r="B11" s="71"/>
      <c r="C11" s="71"/>
      <c r="D11" s="71"/>
      <c r="E11" s="71"/>
      <c r="F11" s="71"/>
      <c r="G11" s="72"/>
    </row>
    <row r="12" spans="1:7" s="1" customFormat="1" ht="133" customHeight="1" x14ac:dyDescent="0.2">
      <c r="A12" s="67" t="s">
        <v>43</v>
      </c>
      <c r="B12" s="68"/>
      <c r="C12" s="68"/>
      <c r="D12" s="68"/>
      <c r="E12" s="68"/>
      <c r="F12" s="68"/>
      <c r="G12" s="69"/>
    </row>
    <row r="13" spans="1:7" s="1" customFormat="1" ht="20" customHeight="1" x14ac:dyDescent="0.2">
      <c r="A13" s="70" t="s">
        <v>44</v>
      </c>
      <c r="B13" s="71"/>
      <c r="C13" s="71"/>
      <c r="D13" s="71"/>
      <c r="E13" s="71"/>
      <c r="F13" s="71"/>
      <c r="G13" s="72"/>
    </row>
    <row r="14" spans="1:7" s="1" customFormat="1" ht="120" customHeight="1" x14ac:dyDescent="0.2">
      <c r="A14" s="67" t="s">
        <v>45</v>
      </c>
      <c r="B14" s="68"/>
      <c r="C14" s="68"/>
      <c r="D14" s="68"/>
      <c r="E14" s="68"/>
      <c r="F14" s="68"/>
      <c r="G14" s="69"/>
    </row>
    <row r="15" spans="1:7" ht="30" customHeight="1" x14ac:dyDescent="0.2">
      <c r="A15" s="64" t="s">
        <v>53</v>
      </c>
      <c r="B15" s="59" t="s">
        <v>46</v>
      </c>
      <c r="C15" s="59" t="s">
        <v>47</v>
      </c>
      <c r="D15" s="59" t="s">
        <v>48</v>
      </c>
      <c r="E15" s="59" t="s">
        <v>49</v>
      </c>
      <c r="F15" s="59" t="s">
        <v>50</v>
      </c>
      <c r="G15" s="59" t="s">
        <v>51</v>
      </c>
    </row>
    <row r="16" spans="1:7" ht="28" customHeight="1" x14ac:dyDescent="0.2">
      <c r="A16" s="60" t="s">
        <v>52</v>
      </c>
      <c r="B16" s="62">
        <v>8000</v>
      </c>
      <c r="C16" s="62">
        <v>12000</v>
      </c>
      <c r="D16" s="62">
        <v>8000</v>
      </c>
      <c r="E16" s="62">
        <v>2000</v>
      </c>
      <c r="F16" s="62">
        <v>4400</v>
      </c>
      <c r="G16" s="62">
        <v>8000</v>
      </c>
    </row>
    <row r="17" spans="1:8" ht="28" customHeight="1" x14ac:dyDescent="0.2">
      <c r="A17" s="60" t="s">
        <v>16</v>
      </c>
      <c r="B17" s="62">
        <v>5600</v>
      </c>
      <c r="C17" s="62">
        <v>8400</v>
      </c>
      <c r="D17" s="62">
        <v>5600</v>
      </c>
      <c r="E17" s="62">
        <v>1400</v>
      </c>
      <c r="F17" s="62">
        <v>3080</v>
      </c>
      <c r="G17" s="62">
        <v>5600</v>
      </c>
    </row>
    <row r="18" spans="1:8" ht="28" customHeight="1" x14ac:dyDescent="0.2">
      <c r="A18" s="60" t="s">
        <v>17</v>
      </c>
      <c r="B18" s="62">
        <v>0</v>
      </c>
      <c r="C18" s="62">
        <v>0</v>
      </c>
      <c r="D18" s="62">
        <v>0</v>
      </c>
      <c r="E18" s="62">
        <v>0</v>
      </c>
      <c r="F18" s="62">
        <v>0</v>
      </c>
      <c r="G18" s="62">
        <v>0</v>
      </c>
    </row>
    <row r="19" spans="1:8" ht="28" customHeight="1" x14ac:dyDescent="0.2">
      <c r="A19" s="60" t="s">
        <v>18</v>
      </c>
      <c r="B19" s="63">
        <v>-24000</v>
      </c>
      <c r="C19" s="63">
        <v>-36000</v>
      </c>
      <c r="D19" s="63">
        <v>-24000</v>
      </c>
      <c r="E19" s="63">
        <v>-6000</v>
      </c>
      <c r="F19" s="63">
        <v>-13200</v>
      </c>
      <c r="G19" s="63">
        <v>-24000</v>
      </c>
    </row>
    <row r="20" spans="1:8" ht="28" customHeight="1" x14ac:dyDescent="0.2">
      <c r="A20" s="60" t="s">
        <v>19</v>
      </c>
      <c r="B20" s="61" t="s">
        <v>32</v>
      </c>
      <c r="C20" s="61" t="s">
        <v>32</v>
      </c>
      <c r="D20" s="61" t="s">
        <v>32</v>
      </c>
      <c r="E20" s="61" t="s">
        <v>32</v>
      </c>
      <c r="F20" s="61" t="s">
        <v>32</v>
      </c>
      <c r="G20" s="61" t="s">
        <v>32</v>
      </c>
    </row>
    <row r="21" spans="1:8" ht="20" customHeight="1" x14ac:dyDescent="0.2">
      <c r="A21" s="65"/>
      <c r="B21" s="66"/>
      <c r="C21" s="66"/>
      <c r="D21" s="66"/>
      <c r="E21" s="66"/>
      <c r="F21" s="66"/>
      <c r="G21" s="66"/>
    </row>
    <row r="22" spans="1:8" x14ac:dyDescent="0.2">
      <c r="A22" s="58"/>
      <c r="B22" s="58"/>
      <c r="C22" s="58"/>
      <c r="D22" s="58"/>
      <c r="E22" s="58"/>
      <c r="F22" s="58"/>
      <c r="G22" s="58"/>
      <c r="H22" s="58"/>
    </row>
  </sheetData>
  <sheetProtection algorithmName="SHA-512" hashValue="mSjR7igrQU8j2Sf48a5UUNbwUo+APKFCdbrYGQsteqcZE/E6K/3TcxCpr7C5j2TdMPxEFravaNkUEbaMukgOiQ==" saltValue="Hzuryhp0g5iCj+0Two5PQQ==" spinCount="100000" sheet="1" objects="1" scenarios="1"/>
  <mergeCells count="15">
    <mergeCell ref="A21:G21"/>
    <mergeCell ref="A12:G12"/>
    <mergeCell ref="A13:G13"/>
    <mergeCell ref="A14:G14"/>
    <mergeCell ref="A1:G1"/>
    <mergeCell ref="A2:G2"/>
    <mergeCell ref="A3:G3"/>
    <mergeCell ref="A4:G4"/>
    <mergeCell ref="A5:G5"/>
    <mergeCell ref="A6:G6"/>
    <mergeCell ref="A7:G7"/>
    <mergeCell ref="A8:G8"/>
    <mergeCell ref="A9:G9"/>
    <mergeCell ref="A10:G10"/>
    <mergeCell ref="A11:G11"/>
  </mergeCells>
  <phoneticPr fontId="15" type="noConversion"/>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5"/>
  <sheetViews>
    <sheetView showGridLines="0" zoomScaleNormal="100" zoomScalePageLayoutView="85" workbookViewId="0">
      <pane xSplit="1" ySplit="2" topLeftCell="B10" activePane="bottomRight" state="frozen"/>
      <selection pane="topRight" activeCell="B1" sqref="B1"/>
      <selection pane="bottomLeft" activeCell="A3" sqref="A3"/>
      <selection pane="bottomRight" activeCell="A4" sqref="A4"/>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1" t="s">
        <v>24</v>
      </c>
      <c r="B1" s="24"/>
      <c r="C1" s="84" t="s">
        <v>21</v>
      </c>
      <c r="D1" s="85"/>
      <c r="E1" s="24"/>
      <c r="F1" s="84" t="s">
        <v>22</v>
      </c>
      <c r="G1" s="85"/>
      <c r="H1" s="24"/>
      <c r="I1" s="84" t="s">
        <v>23</v>
      </c>
      <c r="J1" s="85"/>
      <c r="K1" s="2"/>
    </row>
    <row r="2" spans="1:11" ht="28" customHeight="1" x14ac:dyDescent="0.15">
      <c r="A2" s="23" t="s">
        <v>0</v>
      </c>
      <c r="B2" s="6"/>
      <c r="C2" s="86" t="s">
        <v>8</v>
      </c>
      <c r="D2" s="87"/>
      <c r="E2" s="6"/>
      <c r="F2" s="88" t="s">
        <v>8</v>
      </c>
      <c r="G2" s="87"/>
      <c r="H2" s="6"/>
      <c r="I2" s="88" t="s">
        <v>8</v>
      </c>
      <c r="J2" s="87"/>
    </row>
    <row r="3" spans="1:11" ht="20" customHeight="1" x14ac:dyDescent="0.15">
      <c r="A3" s="31" t="str">
        <f>'Beoordelen open vragen'!A3</f>
        <v>6.1.1 	PLAN VAN AANPAK (AANVANG DIENSTVERLENING)</v>
      </c>
      <c r="B3" s="7"/>
      <c r="C3" s="50" t="s">
        <v>8</v>
      </c>
      <c r="D3" s="51"/>
      <c r="E3" s="52"/>
      <c r="F3" s="50" t="s">
        <v>8</v>
      </c>
      <c r="G3" s="51"/>
      <c r="H3" s="52"/>
      <c r="I3" s="50" t="s">
        <v>8</v>
      </c>
      <c r="J3" s="53"/>
    </row>
    <row r="4" spans="1:11" ht="213" customHeight="1" x14ac:dyDescent="0.15">
      <c r="A4" s="30" t="str">
        <f>'Beoordelen open vragen'!A4:A4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van de opdrachtgever, haar productieomgeving en kenmerken van de opdrachtgever als sociaal ontwikkelbedrijf? Inschrijver beschrijft daarbij minimaal hoe zij vanuit een partnerschap met een langdurige insteek zich gaat verdiepen over de verschillende vraagstukken teneinde de juiste kandidaten voor de gevraagde profielen te werven;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7"/>
      <c r="C4" s="81" t="s">
        <v>7</v>
      </c>
      <c r="D4" s="82"/>
      <c r="E4" s="54"/>
      <c r="F4" s="79" t="s">
        <v>7</v>
      </c>
      <c r="G4" s="80"/>
      <c r="H4" s="54"/>
      <c r="I4" s="79" t="s">
        <v>7</v>
      </c>
      <c r="J4" s="80"/>
    </row>
    <row r="5" spans="1:11" ht="20" customHeight="1" x14ac:dyDescent="0.15">
      <c r="A5" s="31" t="str">
        <f>'Beoordelen open vragen'!A5</f>
        <v>6.1.2	 PROFIELENPOULE</v>
      </c>
      <c r="B5" s="7"/>
      <c r="C5" s="50" t="s">
        <v>8</v>
      </c>
      <c r="D5" s="51"/>
      <c r="E5" s="52"/>
      <c r="F5" s="50" t="s">
        <v>8</v>
      </c>
      <c r="G5" s="51"/>
      <c r="H5" s="52"/>
      <c r="I5" s="50" t="s">
        <v>8</v>
      </c>
      <c r="J5" s="53"/>
    </row>
    <row r="6" spans="1:11" ht="141" customHeight="1" x14ac:dyDescent="0.15">
      <c r="A6" s="30" t="str">
        <f>'Beoordelen open vragen'!A6:A6</f>
        <v>Inschrijver dient te beschrijven op maximaal 2 A4 (toe te voegen op TenderNed) op welke wijze inschrijver om gaat met het onderhouden van de poule voor de gevraagde productieprofielen en beschrijft hierbij minimaal de volgende punten:
•	 Hoe zij vorm geeft aan een adequate poule voor de gevraagde productieprofielen om een goede invulling te geven aan de inhuurbehoefte van aanbestedende dienst;
•	 Hoe zij invulling geeft aan het onderhouden van deze poule voor de gevraagde productieprofielen, kijkend naar seizoenswerk, waaronder werken in de avonduren, inzet van scholieren (15 tot 18 jaar), grip op de kosten en de daarbij behorende afbreukrisico’s?;
•	 Hoe zij zorg draagt dat haar eigen poule op peil wordt gehouden qua aantal inzetbare medewerkers en het op niveau houden van de motivatie, kennis en vaardigheden van de medewerkers.</v>
      </c>
      <c r="B6" s="7"/>
      <c r="C6" s="83" t="s">
        <v>7</v>
      </c>
      <c r="D6" s="80"/>
      <c r="E6" s="54"/>
      <c r="F6" s="79" t="s">
        <v>7</v>
      </c>
      <c r="G6" s="80"/>
      <c r="H6" s="54"/>
      <c r="I6" s="79" t="s">
        <v>7</v>
      </c>
      <c r="J6" s="80"/>
    </row>
    <row r="7" spans="1:11" ht="20" customHeight="1" x14ac:dyDescent="0.15">
      <c r="A7" s="31" t="str">
        <f>'Beoordelen open vragen'!A7</f>
        <v>6.1.3	 GOED WERKGEVERSCHAP</v>
      </c>
      <c r="B7" s="7"/>
      <c r="C7" s="50" t="s">
        <v>8</v>
      </c>
      <c r="D7" s="51"/>
      <c r="E7" s="52"/>
      <c r="F7" s="50" t="s">
        <v>8</v>
      </c>
      <c r="G7" s="51"/>
      <c r="H7" s="52"/>
      <c r="I7" s="50" t="s">
        <v>8</v>
      </c>
      <c r="J7" s="53"/>
    </row>
    <row r="8" spans="1:11" ht="166" customHeight="1" x14ac:dyDescent="0.15">
      <c r="A8" s="30" t="str">
        <f>'Beoordelen open vragen'!A8</f>
        <v>Inschrijver dient te beschrijven op maximaal 2 A4 (toe te voegen op TenderNed) op welke wijze zij invulling geeft aan goed werkgeverschap gericht op haar eigen en toekomstige medewerkers voor de gevraagde profielen. Het doel van deze vraag is dat opdrachtgever van inschrijver wil weten hoe aantrekkelijk zij als werkgever is – in relatie tot de opdrachtgever – en beschrijft hierbij minimaal de volgende punten:
•	 Communicatie (middelen/ frequentie) met in ingezette uitzendkrachten;
•	 Hoe inschrijver zorg draagt voor een goede database met geschikte uitzendkrachten;
•	 De wijze van langdurig binden en motiveren van potentiële kandidaten (binnen de regio Noord-Friesland) aan de organisatie van inschrijver in combinatie met de opdrachtgever als één geheel;
•	 Hoe gaat opdrachtnemer er mee om als opdrachtgever een uitzendkracht-uitvraag heeft met een verzoek dat de uitzendkracht binnen één uur op de werkvloer dient te staan?; 
•	 Hoe voorkomt opdrachtnemer dat een uitzendkracht (vier keer achter elkaar) de werkschoenen vergeet, of (te) vaak te laat komt?</v>
      </c>
      <c r="B8" s="7"/>
      <c r="C8" s="83" t="s">
        <v>7</v>
      </c>
      <c r="D8" s="80"/>
      <c r="E8" s="54"/>
      <c r="F8" s="79" t="s">
        <v>7</v>
      </c>
      <c r="G8" s="80"/>
      <c r="H8" s="54"/>
      <c r="I8" s="79" t="s">
        <v>7</v>
      </c>
      <c r="J8" s="80"/>
    </row>
    <row r="9" spans="1:11" ht="20" customHeight="1" x14ac:dyDescent="0.15">
      <c r="A9" s="31" t="str">
        <f>'Beoordelen open vragen'!A9</f>
        <v>6.1.4 	DASHBOARD KLANT- EN MEDEWERKERSERVARINGEN</v>
      </c>
      <c r="B9" s="7"/>
      <c r="C9" s="50" t="s">
        <v>8</v>
      </c>
      <c r="D9" s="51"/>
      <c r="E9" s="52"/>
      <c r="F9" s="50" t="s">
        <v>8</v>
      </c>
      <c r="G9" s="51"/>
      <c r="H9" s="52"/>
      <c r="I9" s="50" t="s">
        <v>8</v>
      </c>
      <c r="J9" s="53"/>
    </row>
    <row r="10" spans="1:11" ht="145" customHeight="1" x14ac:dyDescent="0.15">
      <c r="A10" s="30" t="str">
        <f>'Beoordelen open vragen'!A10:A10</f>
        <v>Inschrijver dient te beschrijven op maximaal 2 A4 (toe te voegen op TenderNed) op welke wijze zij informatie verzamelt, analyseert, presenteert en omzet naar (welke) acties, omtrent de ervaringen en tevredenheid van ingezette medewerkers (ingedeeld in functieprofielen) en leidinggevenden. Inschrijver laat daarbij zien in de inschrijving waaruit de meerwaarde hiervan blijkt.</v>
      </c>
      <c r="B10" s="7"/>
      <c r="C10" s="83" t="s">
        <v>7</v>
      </c>
      <c r="D10" s="80"/>
      <c r="E10" s="54"/>
      <c r="F10" s="79" t="s">
        <v>7</v>
      </c>
      <c r="G10" s="80"/>
      <c r="H10" s="54"/>
      <c r="I10" s="79" t="s">
        <v>7</v>
      </c>
      <c r="J10" s="80"/>
    </row>
    <row r="11" spans="1:11" ht="20" customHeight="1" x14ac:dyDescent="0.15">
      <c r="A11" s="31" t="str">
        <f>'Beoordelen open vragen'!A11</f>
        <v>6.1.5	 AANPAK WERVING- EN SELECTIEPROCES</v>
      </c>
      <c r="B11" s="7"/>
      <c r="C11" s="50" t="s">
        <v>8</v>
      </c>
      <c r="D11" s="51"/>
      <c r="E11" s="52"/>
      <c r="F11" s="50" t="s">
        <v>8</v>
      </c>
      <c r="G11" s="51"/>
      <c r="H11" s="52"/>
      <c r="I11" s="50" t="s">
        <v>8</v>
      </c>
      <c r="J11" s="53"/>
    </row>
    <row r="12" spans="1:11" ht="159" customHeight="1" x14ac:dyDescent="0.15">
      <c r="A12" s="32" t="str">
        <f>'Beoordelen open vragen'!A12</f>
        <v>Inschrijver dient te beschrijven op maximaal 3 A4 (toe te voegen op TenderNed) welke werkwijze zij hanteert bij of voorafgaand van een aanvraag voor uitzendkrachten voor opdrachtgever. Inschrijver beschrijft hierbij minimaal:
•	 op welke wijze zij proactief haar netwerk versterkt en uitbreid;
•	 het intakeproces met de aanvrager; 
•	 de wijze van werven en selecteren, toetsing certificaten en geschiktheid; 
•	 het voorstellen van geschikte kandidaten (waarbij inschrijver duidelijk aangeeft in welke mate de vertegenwoordiger van de inschrijver die de kandidaat voorstelt de kandidaat kent, kan adviseren over inzet en aandachtspunten); 
•	 op welke wijze inschrijver een zoekopdracht afsluit in geval van niet kunnen vervullen van de aanvraag en bij invullen van de aanvraag (monitoren of de plaatsing ook daadwerkelijk aan de verwachtingen van aanvragen en de kandidaat is verlopen);
•	 Op welke wijze inschrijver de kandidaat informeert over de werkomgeving bij Dokwurk en haar doelgroepen.</v>
      </c>
      <c r="B12" s="7"/>
      <c r="C12" s="83" t="s">
        <v>7</v>
      </c>
      <c r="D12" s="80"/>
      <c r="E12" s="54"/>
      <c r="F12" s="83" t="s">
        <v>7</v>
      </c>
      <c r="G12" s="80"/>
      <c r="H12" s="54"/>
      <c r="I12" s="83" t="s">
        <v>7</v>
      </c>
      <c r="J12" s="80"/>
    </row>
    <row r="13" spans="1:11" ht="20" customHeight="1" x14ac:dyDescent="0.15">
      <c r="A13" s="31" t="str">
        <f>'Beoordelen open vragen'!A13</f>
        <v>6.1.6 	ADMINISTRATIEF (DIGITAAL) PROCES</v>
      </c>
      <c r="B13" s="7"/>
      <c r="C13" s="50" t="s">
        <v>8</v>
      </c>
      <c r="D13" s="51"/>
      <c r="E13" s="52"/>
      <c r="F13" s="50" t="s">
        <v>8</v>
      </c>
      <c r="G13" s="51"/>
      <c r="H13" s="52"/>
      <c r="I13" s="50" t="s">
        <v>8</v>
      </c>
      <c r="J13" s="53"/>
    </row>
    <row r="14" spans="1:11" ht="130.25" customHeight="1" x14ac:dyDescent="0.15">
      <c r="A14" s="30" t="str">
        <f>'Beoordelen open vragen'!A14</f>
        <v>Inschrijver dient te beschrijven op maximaal 3 A4 (toe te voegen op TenderNed) welke werkwijze zij hanteert bij het administratieve proces. Inschrijver beschrijft hierbij minimaal:
•	 Op welke wijze wordt een aanvraag in behandeling genomen?
•	 Op welke wijze wordt een aanvraag goedgekeurd door de bij de opdrachtgever aangewezen persoon?
•	 Op welke (digitale) wijze verwerkt inschrijver de werkbriefjes en facturering?;
•	 Op welke wijze registreert opdrachtnemer klachten, uitgegeven middelen, inzet en overige managementinformatie? 
Tijdens de toelichting geeft inschrijver een live demo van de hiervoor gevraagde oplossingen.</v>
      </c>
      <c r="B14" s="7"/>
      <c r="C14" s="83" t="s">
        <v>7</v>
      </c>
      <c r="D14" s="80"/>
      <c r="E14" s="54"/>
      <c r="F14" s="83" t="s">
        <v>7</v>
      </c>
      <c r="G14" s="80"/>
      <c r="H14" s="54"/>
      <c r="I14" s="83" t="s">
        <v>7</v>
      </c>
      <c r="J14" s="80"/>
    </row>
    <row r="15" spans="1:11" ht="20" customHeight="1" x14ac:dyDescent="0.15">
      <c r="A15" s="22"/>
      <c r="B15" s="8"/>
      <c r="C15" s="55"/>
      <c r="D15" s="55"/>
      <c r="E15" s="56"/>
      <c r="F15" s="55"/>
      <c r="G15" s="55"/>
      <c r="H15" s="56"/>
      <c r="I15" s="55"/>
      <c r="J15" s="57"/>
    </row>
  </sheetData>
  <sheetProtection algorithmName="SHA-512" hashValue="R1J15IGKLbvA+9VCJKjyWohWmMYo7wqaDlx2XMHcW9khCRYZrpfFrnVnygS7cV3uHAh5MQkP+MVW2xBSGXTv0g==" saltValue="ya3HIxPaOra7VWVtjH8L2Q==" spinCount="100000" sheet="1" objects="1" scenarios="1"/>
  <mergeCells count="24">
    <mergeCell ref="C14:D14"/>
    <mergeCell ref="F14:G14"/>
    <mergeCell ref="I14:J14"/>
    <mergeCell ref="F12:G12"/>
    <mergeCell ref="I12:J12"/>
    <mergeCell ref="C12:D12"/>
    <mergeCell ref="I1:J1"/>
    <mergeCell ref="I4:J4"/>
    <mergeCell ref="I6:J6"/>
    <mergeCell ref="I10:J10"/>
    <mergeCell ref="C2:D2"/>
    <mergeCell ref="I2:J2"/>
    <mergeCell ref="C1:D1"/>
    <mergeCell ref="F1:G1"/>
    <mergeCell ref="F4:G4"/>
    <mergeCell ref="F6:G6"/>
    <mergeCell ref="F10:G10"/>
    <mergeCell ref="F2:G2"/>
    <mergeCell ref="C8:D8"/>
    <mergeCell ref="F8:G8"/>
    <mergeCell ref="I8:J8"/>
    <mergeCell ref="C4:D4"/>
    <mergeCell ref="C6:D6"/>
    <mergeCell ref="C10:D10"/>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19F89B07-A5E5-B74A-90FC-00A79981F151}">
          <x14:formula1>
            <xm:f>'Beoordelen open vragen'!$A$16:$A$20</xm:f>
          </x14:formula1>
          <xm:sqref>C3 I13 F13 C13 I11 F11 C11 I9 F9 C9 I7 F7 C7 I5 F5 C5 I3 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showGridLines="0" zoomScaleNormal="100" zoomScalePageLayoutView="85"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1" t="s">
        <v>25</v>
      </c>
      <c r="B1" s="24"/>
      <c r="C1" s="84" t="s">
        <v>21</v>
      </c>
      <c r="D1" s="85"/>
      <c r="E1" s="24"/>
      <c r="F1" s="84" t="s">
        <v>22</v>
      </c>
      <c r="G1" s="85"/>
      <c r="H1" s="24"/>
      <c r="I1" s="84" t="s">
        <v>23</v>
      </c>
      <c r="J1" s="85"/>
      <c r="K1" s="2"/>
    </row>
    <row r="2" spans="1:11" ht="28" customHeight="1" x14ac:dyDescent="0.15">
      <c r="A2" s="23" t="s">
        <v>0</v>
      </c>
      <c r="B2" s="6"/>
      <c r="C2" s="86" t="s">
        <v>8</v>
      </c>
      <c r="D2" s="87"/>
      <c r="E2" s="6"/>
      <c r="F2" s="88" t="s">
        <v>8</v>
      </c>
      <c r="G2" s="87"/>
      <c r="H2" s="6"/>
      <c r="I2" s="88" t="s">
        <v>8</v>
      </c>
      <c r="J2" s="87"/>
    </row>
    <row r="3" spans="1:11" ht="20" customHeight="1" x14ac:dyDescent="0.15">
      <c r="A3" s="31" t="str">
        <f>'Beoordelen open vragen'!A3</f>
        <v>6.1.1 	PLAN VAN AANPAK (AANVANG DIENSTVERLENING)</v>
      </c>
      <c r="B3" s="7"/>
      <c r="C3" s="50" t="s">
        <v>8</v>
      </c>
      <c r="D3" s="51"/>
      <c r="E3" s="52"/>
      <c r="F3" s="50" t="s">
        <v>8</v>
      </c>
      <c r="G3" s="51"/>
      <c r="H3" s="52"/>
      <c r="I3" s="50" t="s">
        <v>8</v>
      </c>
      <c r="J3" s="53"/>
    </row>
    <row r="4" spans="1:11" ht="213" customHeight="1" x14ac:dyDescent="0.15">
      <c r="A4" s="30" t="str">
        <f>'Beoordelen open vragen'!A4:A4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van de opdrachtgever, haar productieomgeving en kenmerken van de opdrachtgever als sociaal ontwikkelbedrijf? Inschrijver beschrijft daarbij minimaal hoe zij vanuit een partnerschap met een langdurige insteek zich gaat verdiepen over de verschillende vraagstukken teneinde de juiste kandidaten voor de gevraagde profielen te werven;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7"/>
      <c r="C4" s="81" t="s">
        <v>7</v>
      </c>
      <c r="D4" s="82"/>
      <c r="E4" s="54"/>
      <c r="F4" s="79" t="s">
        <v>7</v>
      </c>
      <c r="G4" s="80"/>
      <c r="H4" s="54"/>
      <c r="I4" s="79" t="s">
        <v>7</v>
      </c>
      <c r="J4" s="80"/>
    </row>
    <row r="5" spans="1:11" ht="20" customHeight="1" x14ac:dyDescent="0.15">
      <c r="A5" s="31" t="str">
        <f>'Beoordelen open vragen'!A5</f>
        <v>6.1.2	 PROFIELENPOULE</v>
      </c>
      <c r="B5" s="7"/>
      <c r="C5" s="50" t="s">
        <v>8</v>
      </c>
      <c r="D5" s="51"/>
      <c r="E5" s="52"/>
      <c r="F5" s="50" t="s">
        <v>8</v>
      </c>
      <c r="G5" s="51"/>
      <c r="H5" s="52"/>
      <c r="I5" s="50" t="s">
        <v>8</v>
      </c>
      <c r="J5" s="53"/>
    </row>
    <row r="6" spans="1:11" ht="141" customHeight="1" x14ac:dyDescent="0.15">
      <c r="A6" s="30" t="str">
        <f>'Beoordelen open vragen'!A6:A6</f>
        <v>Inschrijver dient te beschrijven op maximaal 2 A4 (toe te voegen op TenderNed) op welke wijze inschrijver om gaat met het onderhouden van de poule voor de gevraagde productieprofielen en beschrijft hierbij minimaal de volgende punten:
•	 Hoe zij vorm geeft aan een adequate poule voor de gevraagde productieprofielen om een goede invulling te geven aan de inhuurbehoefte van aanbestedende dienst;
•	 Hoe zij invulling geeft aan het onderhouden van deze poule voor de gevraagde productieprofielen, kijkend naar seizoenswerk, waaronder werken in de avonduren, inzet van scholieren (15 tot 18 jaar), grip op de kosten en de daarbij behorende afbreukrisico’s?;
•	 Hoe zij zorg draagt dat haar eigen poule op peil wordt gehouden qua aantal inzetbare medewerkers en het op niveau houden van de motivatie, kennis en vaardigheden van de medewerkers.</v>
      </c>
      <c r="B6" s="7"/>
      <c r="C6" s="83" t="s">
        <v>7</v>
      </c>
      <c r="D6" s="80"/>
      <c r="E6" s="54"/>
      <c r="F6" s="79" t="s">
        <v>7</v>
      </c>
      <c r="G6" s="80"/>
      <c r="H6" s="54"/>
      <c r="I6" s="79" t="s">
        <v>7</v>
      </c>
      <c r="J6" s="80"/>
    </row>
    <row r="7" spans="1:11" ht="20" customHeight="1" x14ac:dyDescent="0.15">
      <c r="A7" s="31" t="str">
        <f>'Beoordelen open vragen'!A7</f>
        <v>6.1.3	 GOED WERKGEVERSCHAP</v>
      </c>
      <c r="B7" s="7"/>
      <c r="C7" s="50" t="s">
        <v>8</v>
      </c>
      <c r="D7" s="51"/>
      <c r="E7" s="52"/>
      <c r="F7" s="50" t="s">
        <v>8</v>
      </c>
      <c r="G7" s="51"/>
      <c r="H7" s="52"/>
      <c r="I7" s="50" t="s">
        <v>8</v>
      </c>
      <c r="J7" s="53"/>
    </row>
    <row r="8" spans="1:11" ht="166" customHeight="1" x14ac:dyDescent="0.15">
      <c r="A8" s="30" t="str">
        <f>'Beoordelen open vragen'!A8</f>
        <v>Inschrijver dient te beschrijven op maximaal 2 A4 (toe te voegen op TenderNed) op welke wijze zij invulling geeft aan goed werkgeverschap gericht op haar eigen en toekomstige medewerkers voor de gevraagde profielen. Het doel van deze vraag is dat opdrachtgever van inschrijver wil weten hoe aantrekkelijk zij als werkgever is – in relatie tot de opdrachtgever – en beschrijft hierbij minimaal de volgende punten:
•	 Communicatie (middelen/ frequentie) met in ingezette uitzendkrachten;
•	 Hoe inschrijver zorg draagt voor een goede database met geschikte uitzendkrachten;
•	 De wijze van langdurig binden en motiveren van potentiële kandidaten (binnen de regio Noord-Friesland) aan de organisatie van inschrijver in combinatie met de opdrachtgever als één geheel;
•	 Hoe gaat opdrachtnemer er mee om als opdrachtgever een uitzendkracht-uitvraag heeft met een verzoek dat de uitzendkracht binnen één uur op de werkvloer dient te staan?; 
•	 Hoe voorkomt opdrachtnemer dat een uitzendkracht (vier keer achter elkaar) de werkschoenen vergeet, of (te) vaak te laat komt?</v>
      </c>
      <c r="B8" s="7"/>
      <c r="C8" s="83" t="s">
        <v>7</v>
      </c>
      <c r="D8" s="80"/>
      <c r="E8" s="54"/>
      <c r="F8" s="79" t="s">
        <v>7</v>
      </c>
      <c r="G8" s="80"/>
      <c r="H8" s="54"/>
      <c r="I8" s="79" t="s">
        <v>7</v>
      </c>
      <c r="J8" s="80"/>
    </row>
    <row r="9" spans="1:11" ht="20" customHeight="1" x14ac:dyDescent="0.15">
      <c r="A9" s="31" t="str">
        <f>'Beoordelen open vragen'!A9</f>
        <v>6.1.4 	DASHBOARD KLANT- EN MEDEWERKERSERVARINGEN</v>
      </c>
      <c r="B9" s="7"/>
      <c r="C9" s="50" t="s">
        <v>8</v>
      </c>
      <c r="D9" s="51"/>
      <c r="E9" s="52"/>
      <c r="F9" s="50" t="s">
        <v>8</v>
      </c>
      <c r="G9" s="51"/>
      <c r="H9" s="52"/>
      <c r="I9" s="50" t="s">
        <v>8</v>
      </c>
      <c r="J9" s="53"/>
    </row>
    <row r="10" spans="1:11" ht="145" customHeight="1" x14ac:dyDescent="0.15">
      <c r="A10" s="30" t="str">
        <f>'Beoordelen open vragen'!A10:A10</f>
        <v>Inschrijver dient te beschrijven op maximaal 2 A4 (toe te voegen op TenderNed) op welke wijze zij informatie verzamelt, analyseert, presenteert en omzet naar (welke) acties, omtrent de ervaringen en tevredenheid van ingezette medewerkers (ingedeeld in functieprofielen) en leidinggevenden. Inschrijver laat daarbij zien in de inschrijving waaruit de meerwaarde hiervan blijkt.</v>
      </c>
      <c r="B10" s="7"/>
      <c r="C10" s="83" t="s">
        <v>7</v>
      </c>
      <c r="D10" s="80"/>
      <c r="E10" s="54"/>
      <c r="F10" s="79" t="s">
        <v>7</v>
      </c>
      <c r="G10" s="80"/>
      <c r="H10" s="54"/>
      <c r="I10" s="79" t="s">
        <v>7</v>
      </c>
      <c r="J10" s="80"/>
    </row>
    <row r="11" spans="1:11" ht="20" customHeight="1" x14ac:dyDescent="0.15">
      <c r="A11" s="31" t="str">
        <f>'Beoordelen open vragen'!A11</f>
        <v>6.1.5	 AANPAK WERVING- EN SELECTIEPROCES</v>
      </c>
      <c r="B11" s="7"/>
      <c r="C11" s="50" t="s">
        <v>8</v>
      </c>
      <c r="D11" s="51"/>
      <c r="E11" s="52"/>
      <c r="F11" s="50" t="s">
        <v>8</v>
      </c>
      <c r="G11" s="51"/>
      <c r="H11" s="52"/>
      <c r="I11" s="50" t="s">
        <v>8</v>
      </c>
      <c r="J11" s="53"/>
    </row>
    <row r="12" spans="1:11" ht="159" customHeight="1" x14ac:dyDescent="0.15">
      <c r="A12" s="32" t="str">
        <f>'Beoordelen open vragen'!A12</f>
        <v>Inschrijver dient te beschrijven op maximaal 3 A4 (toe te voegen op TenderNed) welke werkwijze zij hanteert bij of voorafgaand van een aanvraag voor uitzendkrachten voor opdrachtgever. Inschrijver beschrijft hierbij minimaal:
•	 op welke wijze zij proactief haar netwerk versterkt en uitbreid;
•	 het intakeproces met de aanvrager; 
•	 de wijze van werven en selecteren, toetsing certificaten en geschiktheid; 
•	 het voorstellen van geschikte kandidaten (waarbij inschrijver duidelijk aangeeft in welke mate de vertegenwoordiger van de inschrijver die de kandidaat voorstelt de kandidaat kent, kan adviseren over inzet en aandachtspunten); 
•	 op welke wijze inschrijver een zoekopdracht afsluit in geval van niet kunnen vervullen van de aanvraag en bij invullen van de aanvraag (monitoren of de plaatsing ook daadwerkelijk aan de verwachtingen van aanvragen en de kandidaat is verlopen);
•	 Op welke wijze inschrijver de kandidaat informeert over de werkomgeving bij Dokwurk en haar doelgroepen.</v>
      </c>
      <c r="B12" s="7"/>
      <c r="C12" s="83" t="s">
        <v>7</v>
      </c>
      <c r="D12" s="80"/>
      <c r="E12" s="54"/>
      <c r="F12" s="83" t="s">
        <v>7</v>
      </c>
      <c r="G12" s="80"/>
      <c r="H12" s="54"/>
      <c r="I12" s="83" t="s">
        <v>7</v>
      </c>
      <c r="J12" s="80"/>
    </row>
    <row r="13" spans="1:11" ht="20" customHeight="1" x14ac:dyDescent="0.15">
      <c r="A13" s="31" t="str">
        <f>'Beoordelen open vragen'!A13</f>
        <v>6.1.6 	ADMINISTRATIEF (DIGITAAL) PROCES</v>
      </c>
      <c r="B13" s="7"/>
      <c r="C13" s="50" t="s">
        <v>8</v>
      </c>
      <c r="D13" s="51"/>
      <c r="E13" s="52"/>
      <c r="F13" s="50" t="s">
        <v>8</v>
      </c>
      <c r="G13" s="51"/>
      <c r="H13" s="52"/>
      <c r="I13" s="50" t="s">
        <v>8</v>
      </c>
      <c r="J13" s="53"/>
    </row>
    <row r="14" spans="1:11" ht="130.25" customHeight="1" x14ac:dyDescent="0.15">
      <c r="A14" s="30" t="str">
        <f>'Beoordelen open vragen'!A14</f>
        <v>Inschrijver dient te beschrijven op maximaal 3 A4 (toe te voegen op TenderNed) welke werkwijze zij hanteert bij het administratieve proces. Inschrijver beschrijft hierbij minimaal:
•	 Op welke wijze wordt een aanvraag in behandeling genomen?
•	 Op welke wijze wordt een aanvraag goedgekeurd door de bij de opdrachtgever aangewezen persoon?
•	 Op welke (digitale) wijze verwerkt inschrijver de werkbriefjes en facturering?;
•	 Op welke wijze registreert opdrachtnemer klachten, uitgegeven middelen, inzet en overige managementinformatie? 
Tijdens de toelichting geeft inschrijver een live demo van de hiervoor gevraagde oplossingen.</v>
      </c>
      <c r="B14" s="7"/>
      <c r="C14" s="83" t="s">
        <v>7</v>
      </c>
      <c r="D14" s="80"/>
      <c r="E14" s="54"/>
      <c r="F14" s="83" t="s">
        <v>7</v>
      </c>
      <c r="G14" s="80"/>
      <c r="H14" s="54"/>
      <c r="I14" s="83" t="s">
        <v>7</v>
      </c>
      <c r="J14" s="80"/>
    </row>
    <row r="15" spans="1:11" ht="20" customHeight="1" x14ac:dyDescent="0.15">
      <c r="A15" s="22"/>
      <c r="B15" s="8"/>
      <c r="C15" s="55"/>
      <c r="D15" s="55"/>
      <c r="E15" s="56"/>
      <c r="F15" s="55"/>
      <c r="G15" s="55"/>
      <c r="H15" s="56"/>
      <c r="I15" s="55"/>
      <c r="J15" s="57"/>
    </row>
  </sheetData>
  <sheetProtection algorithmName="SHA-512" hashValue="VIy2+CDW3zMGr+olwMJM2ophJKR40FEDiGXhVlrDf46lVIm3BVyl+8kPkYXKiEL4S7wSQWklRiw++ONswXpvNg==" saltValue="ZwKunIgk/QdaReCj5qTHGg==" spinCount="100000" sheet="1" objects="1" scenarios="1"/>
  <mergeCells count="24">
    <mergeCell ref="C12:D12"/>
    <mergeCell ref="F12:G12"/>
    <mergeCell ref="I12:J12"/>
    <mergeCell ref="C14:D14"/>
    <mergeCell ref="F14:G14"/>
    <mergeCell ref="I14:J14"/>
    <mergeCell ref="I6:J6"/>
    <mergeCell ref="C10:D10"/>
    <mergeCell ref="F10:G10"/>
    <mergeCell ref="I10:J10"/>
    <mergeCell ref="C6:D6"/>
    <mergeCell ref="F6:G6"/>
    <mergeCell ref="C8:D8"/>
    <mergeCell ref="F8:G8"/>
    <mergeCell ref="I8:J8"/>
    <mergeCell ref="I1:J1"/>
    <mergeCell ref="C4:D4"/>
    <mergeCell ref="F4:G4"/>
    <mergeCell ref="I4:J4"/>
    <mergeCell ref="C1:D1"/>
    <mergeCell ref="F1:G1"/>
    <mergeCell ref="C2:D2"/>
    <mergeCell ref="F2:G2"/>
    <mergeCell ref="I2:J2"/>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A629C8D9-1EB7-F14C-ACE3-5F11F1101149}">
          <x14:formula1>
            <xm:f>'Beoordelen open vragen'!$A$16:$A$20</xm:f>
          </x14:formula1>
          <xm:sqref>C3 I13 F13 C13 I11 F11 C11 I9 F9 C9 I7 F7 C7 I5 F5 C5 I3 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
  <sheetViews>
    <sheetView showGridLines="0" zoomScaleNormal="100" zoomScalePageLayoutView="85" workbookViewId="0">
      <selection activeCell="Q10" sqref="Q10"/>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1" t="s">
        <v>4</v>
      </c>
      <c r="B1" s="24"/>
      <c r="C1" s="84" t="s">
        <v>21</v>
      </c>
      <c r="D1" s="85"/>
      <c r="E1" s="24"/>
      <c r="F1" s="84" t="s">
        <v>22</v>
      </c>
      <c r="G1" s="85"/>
      <c r="H1" s="24"/>
      <c r="I1" s="84" t="s">
        <v>23</v>
      </c>
      <c r="J1" s="85"/>
      <c r="K1" s="2"/>
    </row>
    <row r="2" spans="1:11" ht="28" customHeight="1" x14ac:dyDescent="0.15">
      <c r="A2" s="23" t="s">
        <v>0</v>
      </c>
      <c r="B2" s="6"/>
      <c r="C2" s="86" t="s">
        <v>8</v>
      </c>
      <c r="D2" s="87"/>
      <c r="E2" s="6"/>
      <c r="F2" s="88" t="s">
        <v>8</v>
      </c>
      <c r="G2" s="87"/>
      <c r="H2" s="6"/>
      <c r="I2" s="88" t="s">
        <v>8</v>
      </c>
      <c r="J2" s="87"/>
    </row>
    <row r="3" spans="1:11" ht="20" customHeight="1" x14ac:dyDescent="0.15">
      <c r="A3" s="31" t="str">
        <f>'Beoordelen open vragen'!A3</f>
        <v>6.1.1 	PLAN VAN AANPAK (AANVANG DIENSTVERLENING)</v>
      </c>
      <c r="B3" s="7"/>
      <c r="C3" s="50" t="s">
        <v>8</v>
      </c>
      <c r="D3" s="51"/>
      <c r="E3" s="52"/>
      <c r="F3" s="50" t="s">
        <v>8</v>
      </c>
      <c r="G3" s="51"/>
      <c r="H3" s="52"/>
      <c r="I3" s="50" t="s">
        <v>8</v>
      </c>
      <c r="J3" s="53"/>
    </row>
    <row r="4" spans="1:11" ht="213" customHeight="1" x14ac:dyDescent="0.15">
      <c r="A4" s="30" t="str">
        <f>'Beoordelen open vragen'!A4:A4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van de opdrachtgever, haar productieomgeving en kenmerken van de opdrachtgever als sociaal ontwikkelbedrijf? Inschrijver beschrijft daarbij minimaal hoe zij vanuit een partnerschap met een langdurige insteek zich gaat verdiepen over de verschillende vraagstukken teneinde de juiste kandidaten voor de gevraagde profielen te werven;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7"/>
      <c r="C4" s="81" t="s">
        <v>7</v>
      </c>
      <c r="D4" s="82"/>
      <c r="E4" s="54"/>
      <c r="F4" s="79" t="s">
        <v>7</v>
      </c>
      <c r="G4" s="80"/>
      <c r="H4" s="54"/>
      <c r="I4" s="79" t="s">
        <v>7</v>
      </c>
      <c r="J4" s="80"/>
    </row>
    <row r="5" spans="1:11" ht="20" customHeight="1" x14ac:dyDescent="0.15">
      <c r="A5" s="31" t="str">
        <f>'Beoordelen open vragen'!A5</f>
        <v>6.1.2	 PROFIELENPOULE</v>
      </c>
      <c r="B5" s="7"/>
      <c r="C5" s="50" t="s">
        <v>8</v>
      </c>
      <c r="D5" s="51"/>
      <c r="E5" s="52"/>
      <c r="F5" s="50" t="s">
        <v>8</v>
      </c>
      <c r="G5" s="51"/>
      <c r="H5" s="52"/>
      <c r="I5" s="50" t="s">
        <v>8</v>
      </c>
      <c r="J5" s="53"/>
    </row>
    <row r="6" spans="1:11" ht="141" customHeight="1" x14ac:dyDescent="0.15">
      <c r="A6" s="30" t="str">
        <f>'Beoordelen open vragen'!A6:A6</f>
        <v>Inschrijver dient te beschrijven op maximaal 2 A4 (toe te voegen op TenderNed) op welke wijze inschrijver om gaat met het onderhouden van de poule voor de gevraagde productieprofielen en beschrijft hierbij minimaal de volgende punten:
•	 Hoe zij vorm geeft aan een adequate poule voor de gevraagde productieprofielen om een goede invulling te geven aan de inhuurbehoefte van aanbestedende dienst;
•	 Hoe zij invulling geeft aan het onderhouden van deze poule voor de gevraagde productieprofielen, kijkend naar seizoenswerk, waaronder werken in de avonduren, inzet van scholieren (15 tot 18 jaar), grip op de kosten en de daarbij behorende afbreukrisico’s?;
•	 Hoe zij zorg draagt dat haar eigen poule op peil wordt gehouden qua aantal inzetbare medewerkers en het op niveau houden van de motivatie, kennis en vaardigheden van de medewerkers.</v>
      </c>
      <c r="B6" s="7"/>
      <c r="C6" s="83" t="s">
        <v>7</v>
      </c>
      <c r="D6" s="80"/>
      <c r="E6" s="54"/>
      <c r="F6" s="79" t="s">
        <v>7</v>
      </c>
      <c r="G6" s="80"/>
      <c r="H6" s="54"/>
      <c r="I6" s="79" t="s">
        <v>7</v>
      </c>
      <c r="J6" s="80"/>
    </row>
    <row r="7" spans="1:11" ht="20" customHeight="1" x14ac:dyDescent="0.15">
      <c r="A7" s="31" t="str">
        <f>'Beoordelen open vragen'!A7</f>
        <v>6.1.3	 GOED WERKGEVERSCHAP</v>
      </c>
      <c r="B7" s="7"/>
      <c r="C7" s="50" t="s">
        <v>8</v>
      </c>
      <c r="D7" s="51"/>
      <c r="E7" s="52"/>
      <c r="F7" s="50" t="s">
        <v>8</v>
      </c>
      <c r="G7" s="51"/>
      <c r="H7" s="52"/>
      <c r="I7" s="50" t="s">
        <v>8</v>
      </c>
      <c r="J7" s="53"/>
    </row>
    <row r="8" spans="1:11" ht="166" customHeight="1" x14ac:dyDescent="0.15">
      <c r="A8" s="30" t="str">
        <f>'Beoordelen open vragen'!A8</f>
        <v>Inschrijver dient te beschrijven op maximaal 2 A4 (toe te voegen op TenderNed) op welke wijze zij invulling geeft aan goed werkgeverschap gericht op haar eigen en toekomstige medewerkers voor de gevraagde profielen. Het doel van deze vraag is dat opdrachtgever van inschrijver wil weten hoe aantrekkelijk zij als werkgever is – in relatie tot de opdrachtgever – en beschrijft hierbij minimaal de volgende punten:
•	 Communicatie (middelen/ frequentie) met in ingezette uitzendkrachten;
•	 Hoe inschrijver zorg draagt voor een goede database met geschikte uitzendkrachten;
•	 De wijze van langdurig binden en motiveren van potentiële kandidaten (binnen de regio Noord-Friesland) aan de organisatie van inschrijver in combinatie met de opdrachtgever als één geheel;
•	 Hoe gaat opdrachtnemer er mee om als opdrachtgever een uitzendkracht-uitvraag heeft met een verzoek dat de uitzendkracht binnen één uur op de werkvloer dient te staan?; 
•	 Hoe voorkomt opdrachtnemer dat een uitzendkracht (vier keer achter elkaar) de werkschoenen vergeet, of (te) vaak te laat komt?</v>
      </c>
      <c r="B8" s="7"/>
      <c r="C8" s="83" t="s">
        <v>7</v>
      </c>
      <c r="D8" s="80"/>
      <c r="E8" s="54"/>
      <c r="F8" s="79" t="s">
        <v>7</v>
      </c>
      <c r="G8" s="80"/>
      <c r="H8" s="54"/>
      <c r="I8" s="79" t="s">
        <v>7</v>
      </c>
      <c r="J8" s="80"/>
    </row>
    <row r="9" spans="1:11" ht="20" customHeight="1" x14ac:dyDescent="0.15">
      <c r="A9" s="31" t="str">
        <f>'Beoordelen open vragen'!A9</f>
        <v>6.1.4 	DASHBOARD KLANT- EN MEDEWERKERSERVARINGEN</v>
      </c>
      <c r="B9" s="7"/>
      <c r="C9" s="50" t="s">
        <v>8</v>
      </c>
      <c r="D9" s="51"/>
      <c r="E9" s="52"/>
      <c r="F9" s="50" t="s">
        <v>8</v>
      </c>
      <c r="G9" s="51"/>
      <c r="H9" s="52"/>
      <c r="I9" s="50" t="s">
        <v>8</v>
      </c>
      <c r="J9" s="53"/>
    </row>
    <row r="10" spans="1:11" ht="145" customHeight="1" x14ac:dyDescent="0.15">
      <c r="A10" s="30" t="str">
        <f>'Beoordelen open vragen'!A10:A10</f>
        <v>Inschrijver dient te beschrijven op maximaal 2 A4 (toe te voegen op TenderNed) op welke wijze zij informatie verzamelt, analyseert, presenteert en omzet naar (welke) acties, omtrent de ervaringen en tevredenheid van ingezette medewerkers (ingedeeld in functieprofielen) en leidinggevenden. Inschrijver laat daarbij zien in de inschrijving waaruit de meerwaarde hiervan blijkt.</v>
      </c>
      <c r="B10" s="7"/>
      <c r="C10" s="83" t="s">
        <v>7</v>
      </c>
      <c r="D10" s="80"/>
      <c r="E10" s="54"/>
      <c r="F10" s="79" t="s">
        <v>7</v>
      </c>
      <c r="G10" s="80"/>
      <c r="H10" s="54"/>
      <c r="I10" s="79" t="s">
        <v>7</v>
      </c>
      <c r="J10" s="80"/>
    </row>
    <row r="11" spans="1:11" ht="20" customHeight="1" x14ac:dyDescent="0.15">
      <c r="A11" s="31" t="str">
        <f>'Beoordelen open vragen'!A11</f>
        <v>6.1.5	 AANPAK WERVING- EN SELECTIEPROCES</v>
      </c>
      <c r="B11" s="7"/>
      <c r="C11" s="50" t="s">
        <v>8</v>
      </c>
      <c r="D11" s="51"/>
      <c r="E11" s="52"/>
      <c r="F11" s="50" t="s">
        <v>8</v>
      </c>
      <c r="G11" s="51"/>
      <c r="H11" s="52"/>
      <c r="I11" s="50" t="s">
        <v>8</v>
      </c>
      <c r="J11" s="53"/>
    </row>
    <row r="12" spans="1:11" ht="159" customHeight="1" x14ac:dyDescent="0.15">
      <c r="A12" s="32" t="str">
        <f>'Beoordelen open vragen'!A12</f>
        <v>Inschrijver dient te beschrijven op maximaal 3 A4 (toe te voegen op TenderNed) welke werkwijze zij hanteert bij of voorafgaand van een aanvraag voor uitzendkrachten voor opdrachtgever. Inschrijver beschrijft hierbij minimaal:
•	 op welke wijze zij proactief haar netwerk versterkt en uitbreid;
•	 het intakeproces met de aanvrager; 
•	 de wijze van werven en selecteren, toetsing certificaten en geschiktheid; 
•	 het voorstellen van geschikte kandidaten (waarbij inschrijver duidelijk aangeeft in welke mate de vertegenwoordiger van de inschrijver die de kandidaat voorstelt de kandidaat kent, kan adviseren over inzet en aandachtspunten); 
•	 op welke wijze inschrijver een zoekopdracht afsluit in geval van niet kunnen vervullen van de aanvraag en bij invullen van de aanvraag (monitoren of de plaatsing ook daadwerkelijk aan de verwachtingen van aanvragen en de kandidaat is verlopen);
•	 Op welke wijze inschrijver de kandidaat informeert over de werkomgeving bij Dokwurk en haar doelgroepen.</v>
      </c>
      <c r="B12" s="7"/>
      <c r="C12" s="83" t="s">
        <v>7</v>
      </c>
      <c r="D12" s="80"/>
      <c r="E12" s="54"/>
      <c r="F12" s="83" t="s">
        <v>7</v>
      </c>
      <c r="G12" s="80"/>
      <c r="H12" s="54"/>
      <c r="I12" s="83" t="s">
        <v>7</v>
      </c>
      <c r="J12" s="80"/>
    </row>
    <row r="13" spans="1:11" ht="20" customHeight="1" x14ac:dyDescent="0.15">
      <c r="A13" s="31" t="str">
        <f>'Beoordelen open vragen'!A13</f>
        <v>6.1.6 	ADMINISTRATIEF (DIGITAAL) PROCES</v>
      </c>
      <c r="B13" s="7"/>
      <c r="C13" s="50" t="s">
        <v>8</v>
      </c>
      <c r="D13" s="51"/>
      <c r="E13" s="52"/>
      <c r="F13" s="50" t="s">
        <v>8</v>
      </c>
      <c r="G13" s="51"/>
      <c r="H13" s="52"/>
      <c r="I13" s="50" t="s">
        <v>8</v>
      </c>
      <c r="J13" s="53"/>
    </row>
    <row r="14" spans="1:11" ht="130.25" customHeight="1" x14ac:dyDescent="0.15">
      <c r="A14" s="30" t="str">
        <f>'Beoordelen open vragen'!A14</f>
        <v>Inschrijver dient te beschrijven op maximaal 3 A4 (toe te voegen op TenderNed) welke werkwijze zij hanteert bij het administratieve proces. Inschrijver beschrijft hierbij minimaal:
•	 Op welke wijze wordt een aanvraag in behandeling genomen?
•	 Op welke wijze wordt een aanvraag goedgekeurd door de bij de opdrachtgever aangewezen persoon?
•	 Op welke (digitale) wijze verwerkt inschrijver de werkbriefjes en facturering?;
•	 Op welke wijze registreert opdrachtnemer klachten, uitgegeven middelen, inzet en overige managementinformatie? 
Tijdens de toelichting geeft inschrijver een live demo van de hiervoor gevraagde oplossingen.</v>
      </c>
      <c r="B14" s="7"/>
      <c r="C14" s="83" t="s">
        <v>7</v>
      </c>
      <c r="D14" s="80"/>
      <c r="E14" s="54"/>
      <c r="F14" s="83" t="s">
        <v>7</v>
      </c>
      <c r="G14" s="80"/>
      <c r="H14" s="54"/>
      <c r="I14" s="83" t="s">
        <v>7</v>
      </c>
      <c r="J14" s="80"/>
    </row>
    <row r="15" spans="1:11" ht="20" customHeight="1" x14ac:dyDescent="0.15">
      <c r="A15" s="22"/>
      <c r="B15" s="8"/>
      <c r="C15" s="55"/>
      <c r="D15" s="55"/>
      <c r="E15" s="56"/>
      <c r="F15" s="55"/>
      <c r="G15" s="55"/>
      <c r="H15" s="56"/>
      <c r="I15" s="55"/>
      <c r="J15" s="57"/>
    </row>
  </sheetData>
  <sheetProtection algorithmName="SHA-512" hashValue="QCi4Id3pSBLU1xPz/hQoTZRBfNAMCwBmi4GNOVy65c7GzL+VmIvThHwEGx+CdJ6c9dBrI8VMb/HjVjmtII7R0w==" saltValue="4K17o/z/sB1ZLbIf0WvwkQ==" spinCount="100000" sheet="1" objects="1" scenarios="1"/>
  <mergeCells count="24">
    <mergeCell ref="C12:D12"/>
    <mergeCell ref="F12:G12"/>
    <mergeCell ref="I12:J12"/>
    <mergeCell ref="C14:D14"/>
    <mergeCell ref="F14:G14"/>
    <mergeCell ref="I14:J14"/>
    <mergeCell ref="I6:J6"/>
    <mergeCell ref="C10:D10"/>
    <mergeCell ref="F10:G10"/>
    <mergeCell ref="I10:J10"/>
    <mergeCell ref="C6:D6"/>
    <mergeCell ref="F6:G6"/>
    <mergeCell ref="C8:D8"/>
    <mergeCell ref="F8:G8"/>
    <mergeCell ref="I8:J8"/>
    <mergeCell ref="I1:J1"/>
    <mergeCell ref="C4:D4"/>
    <mergeCell ref="F4:G4"/>
    <mergeCell ref="I4:J4"/>
    <mergeCell ref="C1:D1"/>
    <mergeCell ref="F1:G1"/>
    <mergeCell ref="C2:D2"/>
    <mergeCell ref="F2:G2"/>
    <mergeCell ref="I2:J2"/>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6F39F5D1-4ED1-CE4B-8A53-3BA55DF48B19}">
          <x14:formula1>
            <xm:f>'Beoordelen open vragen'!$A$16:$A$20</xm:f>
          </x14:formula1>
          <xm:sqref>C3 I13 F13 C13 I11 F11 C11 I9 F9 C9 I7 F7 C7 I5 F5 C5 I3 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33"/>
  <sheetViews>
    <sheetView showGridLines="0" workbookViewId="0">
      <selection activeCell="G7" sqref="G7"/>
    </sheetView>
  </sheetViews>
  <sheetFormatPr baseColWidth="10" defaultColWidth="8.83203125" defaultRowHeight="15" x14ac:dyDescent="0.2"/>
  <cols>
    <col min="1" max="1" width="68.83203125" bestFit="1" customWidth="1"/>
    <col min="2" max="2" width="30.6640625" customWidth="1"/>
    <col min="3" max="3" width="1.83203125" customWidth="1"/>
    <col min="4" max="4" width="20.83203125" customWidth="1"/>
    <col min="5" max="5" width="25.83203125" customWidth="1"/>
    <col min="6" max="6" width="1.83203125" customWidth="1"/>
    <col min="7" max="7" width="20.83203125" customWidth="1"/>
    <col min="8" max="8" width="25.83203125" customWidth="1"/>
    <col min="9" max="9" width="1.83203125" customWidth="1"/>
    <col min="10" max="10" width="20.83203125" customWidth="1"/>
    <col min="11" max="11" width="25.83203125" customWidth="1"/>
  </cols>
  <sheetData>
    <row r="1" spans="1:11" ht="25.25" customHeight="1" x14ac:dyDescent="0.2">
      <c r="A1" s="98" t="str">
        <f>'Beoordelen open vragen'!A1</f>
        <v>Beoordeling criterium 1 Open vragen</v>
      </c>
      <c r="B1" s="99"/>
      <c r="C1" s="99"/>
      <c r="D1" s="99"/>
      <c r="E1" s="99"/>
      <c r="F1" s="99"/>
      <c r="G1" s="99"/>
      <c r="H1" s="99"/>
      <c r="I1" s="99"/>
      <c r="J1" s="99"/>
      <c r="K1" s="100"/>
    </row>
    <row r="2" spans="1:11" s="29" customFormat="1" ht="40" customHeight="1" x14ac:dyDescent="0.2">
      <c r="A2" s="26" t="s">
        <v>0</v>
      </c>
      <c r="B2" s="26"/>
      <c r="C2" s="27"/>
      <c r="D2" s="89" t="str">
        <f>'Beoordelaar 1'!C1</f>
        <v>Inschrijver 1</v>
      </c>
      <c r="E2" s="90"/>
      <c r="F2" s="28"/>
      <c r="G2" s="89" t="str">
        <f>'Beoordelaar 1'!F1</f>
        <v>Inschrijver 2</v>
      </c>
      <c r="H2" s="90"/>
      <c r="I2" s="28"/>
      <c r="J2" s="89" t="str">
        <f>'Beoordelaar 1'!I1</f>
        <v>Inschrijver 3</v>
      </c>
      <c r="K2" s="90"/>
    </row>
    <row r="3" spans="1:11" ht="25" customHeight="1" x14ac:dyDescent="0.2">
      <c r="A3" s="93" t="str">
        <f>'Beoordelen open vragen'!A3</f>
        <v>6.1.1 	PLAN VAN AANPAK (AANVANG DIENSTVERLENING)</v>
      </c>
      <c r="B3" s="13" t="s">
        <v>1</v>
      </c>
      <c r="C3" s="16"/>
      <c r="D3" s="20" t="str">
        <f>'Beoordelaar 1'!C3</f>
        <v>Score:</v>
      </c>
      <c r="E3" s="96" t="s">
        <v>20</v>
      </c>
      <c r="F3" s="16"/>
      <c r="G3" s="20" t="str">
        <f>'Beoordelaar 1'!F3</f>
        <v>Score:</v>
      </c>
      <c r="H3" s="96" t="s">
        <v>20</v>
      </c>
      <c r="I3" s="16"/>
      <c r="J3" s="20" t="str">
        <f>'Beoordelaar 1'!I3</f>
        <v>Score:</v>
      </c>
      <c r="K3" s="96" t="s">
        <v>20</v>
      </c>
    </row>
    <row r="4" spans="1:11" ht="25" customHeight="1" x14ac:dyDescent="0.2">
      <c r="A4" s="94"/>
      <c r="B4" s="13" t="s">
        <v>2</v>
      </c>
      <c r="C4" s="16"/>
      <c r="D4" s="14" t="str">
        <f>'Beoordelaar 2'!C3</f>
        <v>Score:</v>
      </c>
      <c r="E4" s="97"/>
      <c r="F4" s="16"/>
      <c r="G4" s="14" t="str">
        <f>'Beoordelaar 2'!F3</f>
        <v>Score:</v>
      </c>
      <c r="H4" s="97"/>
      <c r="I4" s="16"/>
      <c r="J4" s="14" t="str">
        <f>'Beoordelaar 2'!I3</f>
        <v>Score:</v>
      </c>
      <c r="K4" s="97"/>
    </row>
    <row r="5" spans="1:11" ht="25" customHeight="1" x14ac:dyDescent="0.2">
      <c r="A5" s="95"/>
      <c r="B5" s="13" t="s">
        <v>3</v>
      </c>
      <c r="C5" s="16"/>
      <c r="D5" s="14" t="str">
        <f>'Beoordelaar 3'!C3</f>
        <v>Score:</v>
      </c>
      <c r="E5" s="97"/>
      <c r="F5" s="16"/>
      <c r="G5" s="14" t="str">
        <f>'Beoordelaar 3'!F3</f>
        <v>Score:</v>
      </c>
      <c r="H5" s="97"/>
      <c r="I5" s="16"/>
      <c r="J5" s="14" t="str">
        <f>'Beoordelaar 3'!I3</f>
        <v>Score:</v>
      </c>
      <c r="K5" s="97"/>
    </row>
    <row r="6" spans="1:11" ht="20" customHeight="1" x14ac:dyDescent="0.2">
      <c r="A6" s="91" t="s">
        <v>9</v>
      </c>
      <c r="B6" s="92"/>
      <c r="C6" s="17"/>
      <c r="D6" s="9" t="s">
        <v>53</v>
      </c>
      <c r="E6" s="97"/>
      <c r="F6" s="17"/>
      <c r="G6" s="9" t="s">
        <v>53</v>
      </c>
      <c r="H6" s="97"/>
      <c r="I6" s="17"/>
      <c r="J6" s="9" t="s">
        <v>53</v>
      </c>
      <c r="K6" s="97"/>
    </row>
    <row r="7" spans="1:11" ht="20" customHeight="1" x14ac:dyDescent="0.2">
      <c r="A7" s="12"/>
      <c r="B7" s="10" t="s">
        <v>10</v>
      </c>
      <c r="C7" s="17"/>
      <c r="D7" s="11" t="str">
        <f>IF(D6="Onvoldoende","KNOCK OUT",IF(D6="Matig","-€ 24.000",IF(D6="Voldoende","€ 0",IF(D6="Goed","€ 5.600",IF(D6="Uitmuntend","€ 8.000"," ")))))</f>
        <v xml:space="preserve"> </v>
      </c>
      <c r="E7" s="97"/>
      <c r="F7" s="17"/>
      <c r="G7" s="11" t="str">
        <f>IF(G6="Onvoldoende","KNOCK OUT",IF(G6="Matig","-€ 24.000",IF(G6="Voldoende","€ 0",IF(G6="Goed","€ 5.600",IF(G6="Uitmuntend","€ 8.000"," ")))))</f>
        <v xml:space="preserve"> </v>
      </c>
      <c r="H7" s="97"/>
      <c r="I7" s="17"/>
      <c r="J7" s="11" t="str">
        <f>IF(J6="Onvoldoende","KNOCK OUT",IF(J6="Matig","-€ 24.000",IF(J6="Voldoende","€ 0",IF(J6="Goed","€ 5.600",IF(J6="Uitmuntend","€ 8.000"," ")))))</f>
        <v xml:space="preserve"> </v>
      </c>
      <c r="K7" s="97"/>
    </row>
    <row r="8" spans="1:11" ht="25" customHeight="1" x14ac:dyDescent="0.2">
      <c r="A8" s="93" t="str">
        <f>'Beoordelen open vragen'!A5</f>
        <v>6.1.2	 PROFIELENPOULE</v>
      </c>
      <c r="B8" s="13" t="str">
        <f>$B$3</f>
        <v>Beoordelaar 1</v>
      </c>
      <c r="C8" s="16"/>
      <c r="D8" s="14" t="str">
        <f>'Beoordelaar 1'!C5</f>
        <v>Score:</v>
      </c>
      <c r="E8" s="96" t="s">
        <v>20</v>
      </c>
      <c r="F8" s="16"/>
      <c r="G8" s="14" t="str">
        <f>'Beoordelaar 1'!F5</f>
        <v>Score:</v>
      </c>
      <c r="H8" s="96" t="s">
        <v>20</v>
      </c>
      <c r="I8" s="16"/>
      <c r="J8" s="14" t="str">
        <f>'Beoordelaar 1'!I5</f>
        <v>Score:</v>
      </c>
      <c r="K8" s="96" t="s">
        <v>20</v>
      </c>
    </row>
    <row r="9" spans="1:11" ht="25" customHeight="1" x14ac:dyDescent="0.2">
      <c r="A9" s="94"/>
      <c r="B9" s="13" t="str">
        <f>$B$4</f>
        <v>Beoordelaar 2</v>
      </c>
      <c r="C9" s="16"/>
      <c r="D9" s="14" t="str">
        <f>'Beoordelaar 2'!C5</f>
        <v>Score:</v>
      </c>
      <c r="E9" s="97"/>
      <c r="F9" s="16"/>
      <c r="G9" s="14" t="str">
        <f>'Beoordelaar 2'!F5</f>
        <v>Score:</v>
      </c>
      <c r="H9" s="97"/>
      <c r="I9" s="16"/>
      <c r="J9" s="14" t="str">
        <f>'Beoordelaar 2'!I5</f>
        <v>Score:</v>
      </c>
      <c r="K9" s="97"/>
    </row>
    <row r="10" spans="1:11" ht="25" customHeight="1" x14ac:dyDescent="0.2">
      <c r="A10" s="95"/>
      <c r="B10" s="13" t="str">
        <f>$B$5</f>
        <v>Beoordelaar 3</v>
      </c>
      <c r="C10" s="16"/>
      <c r="D10" s="14" t="str">
        <f>'Beoordelaar 3'!C5</f>
        <v>Score:</v>
      </c>
      <c r="E10" s="97"/>
      <c r="F10" s="16"/>
      <c r="G10" s="14" t="str">
        <f>'Beoordelaar 3'!F5</f>
        <v>Score:</v>
      </c>
      <c r="H10" s="97"/>
      <c r="I10" s="16"/>
      <c r="J10" s="14" t="str">
        <f>'Beoordelaar 3'!I5</f>
        <v>Score:</v>
      </c>
      <c r="K10" s="97"/>
    </row>
    <row r="11" spans="1:11" ht="20" customHeight="1" x14ac:dyDescent="0.2">
      <c r="A11" s="91" t="s">
        <v>9</v>
      </c>
      <c r="B11" s="92"/>
      <c r="C11" s="17"/>
      <c r="D11" s="9" t="s">
        <v>53</v>
      </c>
      <c r="E11" s="97"/>
      <c r="F11" s="17"/>
      <c r="G11" s="9" t="s">
        <v>53</v>
      </c>
      <c r="H11" s="97"/>
      <c r="I11" s="17"/>
      <c r="J11" s="9" t="s">
        <v>53</v>
      </c>
      <c r="K11" s="97"/>
    </row>
    <row r="12" spans="1:11" ht="20" customHeight="1" x14ac:dyDescent="0.2">
      <c r="A12" s="12"/>
      <c r="B12" s="10" t="s">
        <v>11</v>
      </c>
      <c r="C12" s="17"/>
      <c r="D12" s="11" t="str">
        <f>IF(D11="Onvoldoende","KNOCK OUT",IF(D11="Matig","-€ 36.000",IF(D11="Voldoende","€ 0",IF(D11="Goed","€ 8.400",IF(D11="Uitmuntend","€ 12.000"," ")))))</f>
        <v xml:space="preserve"> </v>
      </c>
      <c r="E12" s="97"/>
      <c r="F12" s="17"/>
      <c r="G12" s="11" t="str">
        <f>IF(G11="Onvoldoende","KNOCK OUT",IF(G11="Matig","-€ 36.000",IF(G11="Voldoende","€ 0",IF(G11="Goed","€ 8.400",IF(G11="Uitmuntend","€ 12.000"," ")))))</f>
        <v xml:space="preserve"> </v>
      </c>
      <c r="H12" s="97"/>
      <c r="I12" s="17"/>
      <c r="J12" s="11" t="str">
        <f>IF(J11="Onvoldoende","KNOCK OUT",IF(J11="Matig","-€ 36.000",IF(J11="Voldoende","€ 0",IF(J11="Goed","€ 8.400",IF(J11="Uitmuntend","€ 12.000"," ")))))</f>
        <v xml:space="preserve"> </v>
      </c>
      <c r="K12" s="97"/>
    </row>
    <row r="13" spans="1:11" ht="25" customHeight="1" x14ac:dyDescent="0.2">
      <c r="A13" s="93" t="str">
        <f>'Beoordelen open vragen'!A7</f>
        <v>6.1.3	 GOED WERKGEVERSCHAP</v>
      </c>
      <c r="B13" s="13" t="str">
        <f>$B$3</f>
        <v>Beoordelaar 1</v>
      </c>
      <c r="C13" s="16"/>
      <c r="D13" s="14" t="str">
        <f>'Beoordelaar 1'!C7</f>
        <v>Score:</v>
      </c>
      <c r="E13" s="96" t="s">
        <v>20</v>
      </c>
      <c r="F13" s="16"/>
      <c r="G13" s="14" t="str">
        <f>'Beoordelaar 1'!F7</f>
        <v>Score:</v>
      </c>
      <c r="H13" s="96" t="s">
        <v>20</v>
      </c>
      <c r="I13" s="16"/>
      <c r="J13" s="14" t="str">
        <f>'Beoordelaar 1'!I7</f>
        <v>Score:</v>
      </c>
      <c r="K13" s="96" t="s">
        <v>20</v>
      </c>
    </row>
    <row r="14" spans="1:11" ht="25" customHeight="1" x14ac:dyDescent="0.2">
      <c r="A14" s="94"/>
      <c r="B14" s="13" t="str">
        <f>$B$4</f>
        <v>Beoordelaar 2</v>
      </c>
      <c r="C14" s="16"/>
      <c r="D14" s="14" t="str">
        <f>'Beoordelaar 2'!C7</f>
        <v>Score:</v>
      </c>
      <c r="E14" s="97"/>
      <c r="F14" s="16"/>
      <c r="G14" s="14" t="str">
        <f>'Beoordelaar 2'!F7</f>
        <v>Score:</v>
      </c>
      <c r="H14" s="97"/>
      <c r="I14" s="16"/>
      <c r="J14" s="14" t="str">
        <f>'Beoordelaar 2'!I7</f>
        <v>Score:</v>
      </c>
      <c r="K14" s="97"/>
    </row>
    <row r="15" spans="1:11" ht="25" customHeight="1" x14ac:dyDescent="0.2">
      <c r="A15" s="95"/>
      <c r="B15" s="13" t="str">
        <f>$B$5</f>
        <v>Beoordelaar 3</v>
      </c>
      <c r="C15" s="16"/>
      <c r="D15" s="14" t="str">
        <f>'Beoordelaar 3'!C7</f>
        <v>Score:</v>
      </c>
      <c r="E15" s="97"/>
      <c r="F15" s="16"/>
      <c r="G15" s="14" t="str">
        <f>'Beoordelaar 3'!F7</f>
        <v>Score:</v>
      </c>
      <c r="H15" s="97"/>
      <c r="I15" s="16"/>
      <c r="J15" s="14" t="str">
        <f>'Beoordelaar 3'!I7</f>
        <v>Score:</v>
      </c>
      <c r="K15" s="97"/>
    </row>
    <row r="16" spans="1:11" ht="20" customHeight="1" x14ac:dyDescent="0.2">
      <c r="A16" s="91" t="s">
        <v>9</v>
      </c>
      <c r="B16" s="92"/>
      <c r="C16" s="17"/>
      <c r="D16" s="9" t="s">
        <v>53</v>
      </c>
      <c r="E16" s="97"/>
      <c r="F16" s="17"/>
      <c r="G16" s="9" t="s">
        <v>53</v>
      </c>
      <c r="H16" s="97"/>
      <c r="I16" s="17"/>
      <c r="J16" s="9" t="s">
        <v>53</v>
      </c>
      <c r="K16" s="97"/>
    </row>
    <row r="17" spans="1:11" ht="20" customHeight="1" x14ac:dyDescent="0.2">
      <c r="A17" s="12"/>
      <c r="B17" s="10" t="s">
        <v>12</v>
      </c>
      <c r="C17" s="17"/>
      <c r="D17" s="11" t="str">
        <f>IF(D16="Onvoldoende","KNOCK OUT",IF(D16="Matig","-€ 24.000",IF(D16="Voldoende","€ 0",IF(D16="Goed","€ 5.600",IF(D16="Uitmuntend","€ 8.000"," ")))))</f>
        <v xml:space="preserve"> </v>
      </c>
      <c r="E17" s="97"/>
      <c r="F17" s="17"/>
      <c r="G17" s="11" t="str">
        <f>IF(G16="Onvoldoende","KNOCK OUT",IF(G16="Matig","-€ 24.000",IF(G16="Voldoende","€ 0",IF(G16="Goed","€ 5.600",IF(G16="Uitmuntend","€ 8.000"," ")))))</f>
        <v xml:space="preserve"> </v>
      </c>
      <c r="H17" s="97"/>
      <c r="I17" s="17"/>
      <c r="J17" s="11" t="str">
        <f>IF(J16="Onvoldoende","KNOCK OUT",IF(J16="Matig","-€ 24.000",IF(J16="Voldoende","€ 0",IF(J16="Goed","€ 5.600",IF(J16="Uitmuntend","€ 8.000"," ")))))</f>
        <v xml:space="preserve"> </v>
      </c>
      <c r="K17" s="97"/>
    </row>
    <row r="18" spans="1:11" ht="25" customHeight="1" x14ac:dyDescent="0.2">
      <c r="A18" s="93" t="str">
        <f>'Beoordelen open vragen'!A9</f>
        <v>6.1.4 	DASHBOARD KLANT- EN MEDEWERKERSERVARINGEN</v>
      </c>
      <c r="B18" s="13" t="str">
        <f>$B$3</f>
        <v>Beoordelaar 1</v>
      </c>
      <c r="C18" s="16"/>
      <c r="D18" s="14" t="str">
        <f>'Beoordelaar 1'!C9</f>
        <v>Score:</v>
      </c>
      <c r="E18" s="96" t="s">
        <v>20</v>
      </c>
      <c r="F18" s="16"/>
      <c r="G18" s="14" t="str">
        <f>'Beoordelaar 1'!F9</f>
        <v>Score:</v>
      </c>
      <c r="H18" s="96" t="s">
        <v>20</v>
      </c>
      <c r="I18" s="16"/>
      <c r="J18" s="14" t="str">
        <f>'Beoordelaar 1'!I9</f>
        <v>Score:</v>
      </c>
      <c r="K18" s="96" t="s">
        <v>20</v>
      </c>
    </row>
    <row r="19" spans="1:11" ht="25" customHeight="1" x14ac:dyDescent="0.2">
      <c r="A19" s="94"/>
      <c r="B19" s="13" t="str">
        <f>$B$4</f>
        <v>Beoordelaar 2</v>
      </c>
      <c r="C19" s="16"/>
      <c r="D19" s="14" t="str">
        <f>'Beoordelaar 2'!C9</f>
        <v>Score:</v>
      </c>
      <c r="E19" s="97"/>
      <c r="F19" s="16"/>
      <c r="G19" s="14" t="str">
        <f>'Beoordelaar 2'!F9</f>
        <v>Score:</v>
      </c>
      <c r="H19" s="97"/>
      <c r="I19" s="16"/>
      <c r="J19" s="14" t="str">
        <f>'Beoordelaar 2'!I9</f>
        <v>Score:</v>
      </c>
      <c r="K19" s="97"/>
    </row>
    <row r="20" spans="1:11" ht="25" customHeight="1" x14ac:dyDescent="0.2">
      <c r="A20" s="95"/>
      <c r="B20" s="13" t="str">
        <f>$B$5</f>
        <v>Beoordelaar 3</v>
      </c>
      <c r="C20" s="16"/>
      <c r="D20" s="14" t="str">
        <f>'Beoordelaar 3'!C9</f>
        <v>Score:</v>
      </c>
      <c r="E20" s="97"/>
      <c r="F20" s="16"/>
      <c r="G20" s="14" t="str">
        <f>'Beoordelaar 3'!F9</f>
        <v>Score:</v>
      </c>
      <c r="H20" s="97"/>
      <c r="I20" s="16"/>
      <c r="J20" s="14" t="str">
        <f>'Beoordelaar 3'!I9</f>
        <v>Score:</v>
      </c>
      <c r="K20" s="97"/>
    </row>
    <row r="21" spans="1:11" ht="20" customHeight="1" x14ac:dyDescent="0.2">
      <c r="A21" s="91" t="s">
        <v>9</v>
      </c>
      <c r="B21" s="92"/>
      <c r="C21" s="17"/>
      <c r="D21" s="9" t="s">
        <v>53</v>
      </c>
      <c r="E21" s="97"/>
      <c r="F21" s="17"/>
      <c r="G21" s="9" t="s">
        <v>53</v>
      </c>
      <c r="H21" s="97"/>
      <c r="I21" s="17"/>
      <c r="J21" s="9" t="s">
        <v>53</v>
      </c>
      <c r="K21" s="97"/>
    </row>
    <row r="22" spans="1:11" ht="20" customHeight="1" x14ac:dyDescent="0.2">
      <c r="A22" s="12"/>
      <c r="B22" s="10" t="s">
        <v>13</v>
      </c>
      <c r="C22" s="17"/>
      <c r="D22" s="11" t="str">
        <f>IF(D21="Onvoldoende","KNOCK OUT",IF(D21="Matig","-€ 6.000",IF(D21="Voldoende","€ 0",IF(D21="Goed","€ 1.400",IF(D21="Uitmuntend","€ 2.000"," ")))))</f>
        <v xml:space="preserve"> </v>
      </c>
      <c r="E22" s="97"/>
      <c r="F22" s="17"/>
      <c r="G22" s="11" t="str">
        <f>IF(G21="Onvoldoende","KNOCK OUT",IF(G21="Matig","-€ 6.000",IF(G21="Voldoende","€ 0",IF(G21="Goed","€ 1.400",IF(G21="Uitmuntend","€ 2.000"," ")))))</f>
        <v xml:space="preserve"> </v>
      </c>
      <c r="H22" s="97"/>
      <c r="I22" s="17"/>
      <c r="J22" s="11" t="str">
        <f>IF(J21="Onvoldoende","KNOCK OUT",IF(J21="Matig","-€ 6.000",IF(J21="Voldoende","€ 0",IF(J21="Goed","€ 1.400",IF(J21="Uitmuntend","€ 2.000"," ")))))</f>
        <v xml:space="preserve"> </v>
      </c>
      <c r="K22" s="97"/>
    </row>
    <row r="23" spans="1:11" ht="25" customHeight="1" x14ac:dyDescent="0.2">
      <c r="A23" s="93" t="str">
        <f>'Beoordelen open vragen'!A11</f>
        <v>6.1.5	 AANPAK WERVING- EN SELECTIEPROCES</v>
      </c>
      <c r="B23" s="13" t="str">
        <f>$B$3</f>
        <v>Beoordelaar 1</v>
      </c>
      <c r="C23" s="16"/>
      <c r="D23" s="14" t="str">
        <f>'Beoordelaar 1'!C11</f>
        <v>Score:</v>
      </c>
      <c r="E23" s="96" t="s">
        <v>20</v>
      </c>
      <c r="F23" s="16"/>
      <c r="G23" s="14" t="str">
        <f>'Beoordelaar 1'!F11</f>
        <v>Score:</v>
      </c>
      <c r="H23" s="96" t="s">
        <v>20</v>
      </c>
      <c r="I23" s="16"/>
      <c r="J23" s="14" t="str">
        <f>'Beoordelaar 1'!I11</f>
        <v>Score:</v>
      </c>
      <c r="K23" s="96" t="s">
        <v>20</v>
      </c>
    </row>
    <row r="24" spans="1:11" ht="25" customHeight="1" x14ac:dyDescent="0.2">
      <c r="A24" s="94"/>
      <c r="B24" s="13" t="str">
        <f>$B$4</f>
        <v>Beoordelaar 2</v>
      </c>
      <c r="C24" s="16"/>
      <c r="D24" s="14" t="str">
        <f>'Beoordelaar 2'!C11</f>
        <v>Score:</v>
      </c>
      <c r="E24" s="97"/>
      <c r="F24" s="16"/>
      <c r="G24" s="14" t="str">
        <f>'Beoordelaar 2'!F11</f>
        <v>Score:</v>
      </c>
      <c r="H24" s="97"/>
      <c r="I24" s="16"/>
      <c r="J24" s="14" t="str">
        <f>'Beoordelaar 2'!I11</f>
        <v>Score:</v>
      </c>
      <c r="K24" s="97"/>
    </row>
    <row r="25" spans="1:11" ht="25" customHeight="1" x14ac:dyDescent="0.2">
      <c r="A25" s="95"/>
      <c r="B25" s="13" t="str">
        <f>$B$5</f>
        <v>Beoordelaar 3</v>
      </c>
      <c r="C25" s="16"/>
      <c r="D25" s="14" t="str">
        <f>'Beoordelaar 3'!C11</f>
        <v>Score:</v>
      </c>
      <c r="E25" s="97"/>
      <c r="F25" s="16"/>
      <c r="G25" s="14" t="str">
        <f>'Beoordelaar 3'!F11</f>
        <v>Score:</v>
      </c>
      <c r="H25" s="97"/>
      <c r="I25" s="16"/>
      <c r="J25" s="14" t="str">
        <f>'Beoordelaar 3'!I11</f>
        <v>Score:</v>
      </c>
      <c r="K25" s="97"/>
    </row>
    <row r="26" spans="1:11" ht="20" customHeight="1" x14ac:dyDescent="0.2">
      <c r="A26" s="91" t="s">
        <v>9</v>
      </c>
      <c r="B26" s="92"/>
      <c r="C26" s="17"/>
      <c r="D26" s="9" t="s">
        <v>53</v>
      </c>
      <c r="E26" s="97"/>
      <c r="F26" s="17"/>
      <c r="G26" s="9" t="s">
        <v>53</v>
      </c>
      <c r="H26" s="97"/>
      <c r="I26" s="17"/>
      <c r="J26" s="9" t="s">
        <v>53</v>
      </c>
      <c r="K26" s="97"/>
    </row>
    <row r="27" spans="1:11" ht="20" customHeight="1" x14ac:dyDescent="0.2">
      <c r="A27" s="12"/>
      <c r="B27" s="10" t="s">
        <v>14</v>
      </c>
      <c r="C27" s="17"/>
      <c r="D27" s="11" t="str">
        <f>IF(D26="Onvoldoende","KNOCK OUT",IF(D26="Matig","-€ 13.200",IF(D26="Voldoende","€ 0",IF(D26="Goed","€ 3.080",IF(D26="Uitmuntend","€ 4.400"," ")))))</f>
        <v xml:space="preserve"> </v>
      </c>
      <c r="E27" s="97"/>
      <c r="F27" s="17"/>
      <c r="G27" s="11" t="str">
        <f>IF(G26="Onvoldoende","KNOCK OUT",IF(G26="Matig","-€ 13.200",IF(G26="Voldoende","€ 0",IF(G26="Goed","€ 3.080",IF(G26="Uitmuntend","€ 4.400"," ")))))</f>
        <v xml:space="preserve"> </v>
      </c>
      <c r="H27" s="97"/>
      <c r="I27" s="17"/>
      <c r="J27" s="11" t="str">
        <f>IF(J26="Onvoldoende","KNOCK OUT",IF(J26="Matig","-€ 13.200",IF(J26="Voldoende","€ 0",IF(J26="Goed","€ 3.080",IF(J26="Uitmuntend","€ 4.400"," ")))))</f>
        <v xml:space="preserve"> </v>
      </c>
      <c r="K27" s="97"/>
    </row>
    <row r="28" spans="1:11" ht="25" customHeight="1" x14ac:dyDescent="0.2">
      <c r="A28" s="93" t="str">
        <f>'Beoordelen open vragen'!A13</f>
        <v>6.1.6 	ADMINISTRATIEF (DIGITAAL) PROCES</v>
      </c>
      <c r="B28" s="13" t="str">
        <f>$B$3</f>
        <v>Beoordelaar 1</v>
      </c>
      <c r="C28" s="16"/>
      <c r="D28" s="14" t="str">
        <f>'Beoordelaar 1'!C13</f>
        <v>Score:</v>
      </c>
      <c r="E28" s="96" t="s">
        <v>20</v>
      </c>
      <c r="F28" s="16"/>
      <c r="G28" s="14" t="str">
        <f>'Beoordelaar 1'!F13</f>
        <v>Score:</v>
      </c>
      <c r="H28" s="96" t="s">
        <v>20</v>
      </c>
      <c r="I28" s="16"/>
      <c r="J28" s="14" t="str">
        <f>'Beoordelaar 1'!I13</f>
        <v>Score:</v>
      </c>
      <c r="K28" s="96" t="s">
        <v>20</v>
      </c>
    </row>
    <row r="29" spans="1:11" ht="25" customHeight="1" x14ac:dyDescent="0.2">
      <c r="A29" s="94"/>
      <c r="B29" s="13" t="str">
        <f>$B$4</f>
        <v>Beoordelaar 2</v>
      </c>
      <c r="C29" s="16"/>
      <c r="D29" s="14" t="str">
        <f>'Beoordelaar 2'!C13</f>
        <v>Score:</v>
      </c>
      <c r="E29" s="97"/>
      <c r="F29" s="16"/>
      <c r="G29" s="14" t="str">
        <f>'Beoordelaar 2'!F13</f>
        <v>Score:</v>
      </c>
      <c r="H29" s="97"/>
      <c r="I29" s="16"/>
      <c r="J29" s="14" t="str">
        <f>'Beoordelaar 2'!I13</f>
        <v>Score:</v>
      </c>
      <c r="K29" s="97"/>
    </row>
    <row r="30" spans="1:11" ht="25" customHeight="1" x14ac:dyDescent="0.2">
      <c r="A30" s="95"/>
      <c r="B30" s="13" t="str">
        <f>$B$5</f>
        <v>Beoordelaar 3</v>
      </c>
      <c r="C30" s="16"/>
      <c r="D30" s="14" t="str">
        <f>'Beoordelaar 3'!C13</f>
        <v>Score:</v>
      </c>
      <c r="E30" s="97"/>
      <c r="F30" s="16"/>
      <c r="G30" s="14" t="str">
        <f>'Beoordelaar 3'!F13</f>
        <v>Score:</v>
      </c>
      <c r="H30" s="97"/>
      <c r="I30" s="16"/>
      <c r="J30" s="14" t="str">
        <f>'Beoordelaar 3'!I13</f>
        <v>Score:</v>
      </c>
      <c r="K30" s="97"/>
    </row>
    <row r="31" spans="1:11" ht="20" customHeight="1" x14ac:dyDescent="0.2">
      <c r="A31" s="91" t="s">
        <v>9</v>
      </c>
      <c r="B31" s="92"/>
      <c r="C31" s="17"/>
      <c r="D31" s="9" t="s">
        <v>53</v>
      </c>
      <c r="E31" s="97"/>
      <c r="F31" s="17"/>
      <c r="G31" s="9" t="s">
        <v>53</v>
      </c>
      <c r="H31" s="97"/>
      <c r="I31" s="17"/>
      <c r="J31" s="9" t="s">
        <v>53</v>
      </c>
      <c r="K31" s="97"/>
    </row>
    <row r="32" spans="1:11" ht="20" customHeight="1" x14ac:dyDescent="0.2">
      <c r="A32" s="12"/>
      <c r="B32" s="10" t="s">
        <v>15</v>
      </c>
      <c r="C32" s="17"/>
      <c r="D32" s="11" t="str">
        <f>IF(D31="Onvoldoende","KNOCK OUT",IF(D31="Matig","-€ 24.000",IF(D31="Voldoende","€ 0",IF(D31="Goed","€ 5.600",IF(D31="Uitmuntend","€ 8.000"," ")))))</f>
        <v xml:space="preserve"> </v>
      </c>
      <c r="E32" s="97"/>
      <c r="F32" s="17"/>
      <c r="G32" s="11" t="str">
        <f>IF(G31="Onvoldoende","KNOCK OUT",IF(G31="Matig","-€ 24.000",IF(G31="Voldoende","€ 0",IF(G31="Goed","€ 5.600",IF(G31="Uitmuntend","€ 8.000"," ")))))</f>
        <v xml:space="preserve"> </v>
      </c>
      <c r="H32" s="97"/>
      <c r="I32" s="17"/>
      <c r="J32" s="11" t="str">
        <f>IF(J31="Onvoldoende","KNOCK OUT",IF(J31="Matig","-€ 24.000",IF(J31="Voldoende","€ 0",IF(J31="Goed","€ 5.600",IF(J31="Uitmuntend","€ 8.000"," ")))))</f>
        <v xml:space="preserve"> </v>
      </c>
      <c r="K32" s="97"/>
    </row>
    <row r="33" spans="1:11" ht="40" customHeight="1" x14ac:dyDescent="0.2">
      <c r="A33" s="101" t="s">
        <v>6</v>
      </c>
      <c r="B33" s="101"/>
      <c r="C33" s="18"/>
      <c r="D33" s="15" t="e">
        <f>D7+D12+D22+D27+D32+D17</f>
        <v>#VALUE!</v>
      </c>
      <c r="E33" s="19"/>
      <c r="F33" s="18"/>
      <c r="G33" s="15" t="e">
        <f>G7+G12+G22+G27+G32+G17</f>
        <v>#VALUE!</v>
      </c>
      <c r="H33" s="19"/>
      <c r="I33" s="18"/>
      <c r="J33" s="15" t="e">
        <f>J7+J12+J22+J27+J32+J17</f>
        <v>#VALUE!</v>
      </c>
      <c r="K33" s="19"/>
    </row>
  </sheetData>
  <sheetProtection algorithmName="SHA-512" hashValue="qc/G82lIbJCzU2LGDmWjJzeFiJKP08Fj8NEY9sAimD6OQr7UdWD5pDgZ6axVrNCUURwHtBVC/67uha1+GwzoGg==" saltValue="7gf+Zyk6XMhgMuifiFUdFw==" spinCount="100000" sheet="1" objects="1" scenarios="1"/>
  <mergeCells count="35">
    <mergeCell ref="A33:B33"/>
    <mergeCell ref="K8:K12"/>
    <mergeCell ref="K13:K17"/>
    <mergeCell ref="K18:K22"/>
    <mergeCell ref="K23:K27"/>
    <mergeCell ref="K28:K32"/>
    <mergeCell ref="E28:E32"/>
    <mergeCell ref="J2:K2"/>
    <mergeCell ref="A1:K1"/>
    <mergeCell ref="E3:E7"/>
    <mergeCell ref="K3:K7"/>
    <mergeCell ref="A21:B21"/>
    <mergeCell ref="A13:A15"/>
    <mergeCell ref="A16:B16"/>
    <mergeCell ref="A3:A5"/>
    <mergeCell ref="A8:A10"/>
    <mergeCell ref="A18:A20"/>
    <mergeCell ref="H3:H7"/>
    <mergeCell ref="H8:H12"/>
    <mergeCell ref="H13:H17"/>
    <mergeCell ref="H18:H22"/>
    <mergeCell ref="E8:E12"/>
    <mergeCell ref="E13:E17"/>
    <mergeCell ref="D2:E2"/>
    <mergeCell ref="G2:H2"/>
    <mergeCell ref="A26:B26"/>
    <mergeCell ref="A31:B31"/>
    <mergeCell ref="A23:A25"/>
    <mergeCell ref="H23:H27"/>
    <mergeCell ref="H28:H32"/>
    <mergeCell ref="E18:E22"/>
    <mergeCell ref="E23:E27"/>
    <mergeCell ref="A6:B6"/>
    <mergeCell ref="A11:B11"/>
    <mergeCell ref="A28:A30"/>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B1A84F6-40C3-2D49-9EAF-3FEAF7CE6503}">
          <x14:formula1>
            <xm:f>'Beoordelen open vragen'!$A$15:$A$20</xm:f>
          </x14:formula1>
          <xm:sqref>D6 G6 J6 D11 G11 J11 D16 G16 J16 D21 G21 J21 D26 G26 J26 D31 G31 J31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2A61-631D-3649-84CB-6F02552F1052}">
  <dimension ref="A1:G18"/>
  <sheetViews>
    <sheetView showGridLines="0" tabSelected="1" zoomScale="130" zoomScaleNormal="130" workbookViewId="0">
      <selection activeCell="E17" sqref="E17"/>
    </sheetView>
  </sheetViews>
  <sheetFormatPr baseColWidth="10" defaultRowHeight="14" x14ac:dyDescent="0.2"/>
  <cols>
    <col min="1" max="1" width="64.6640625" style="25" customWidth="1"/>
    <col min="2" max="2" width="2.83203125" style="25" customWidth="1"/>
    <col min="3" max="3" width="24.5" style="25" customWidth="1"/>
    <col min="4" max="4" width="2.83203125" style="25" customWidth="1"/>
    <col min="5" max="5" width="24.5" style="25" customWidth="1"/>
    <col min="6" max="6" width="2.83203125" style="25" customWidth="1"/>
    <col min="7" max="7" width="24.5" style="25" customWidth="1"/>
    <col min="8" max="16384" width="10.83203125" style="25"/>
  </cols>
  <sheetData>
    <row r="1" spans="1:7" ht="27" customHeight="1" x14ac:dyDescent="0.2">
      <c r="A1" s="33" t="s">
        <v>26</v>
      </c>
      <c r="B1" s="34"/>
      <c r="C1" s="35"/>
      <c r="D1" s="34"/>
      <c r="E1" s="35"/>
      <c r="F1" s="34"/>
      <c r="G1" s="35"/>
    </row>
    <row r="2" spans="1:7" ht="27" customHeight="1" x14ac:dyDescent="0.2">
      <c r="A2" s="36" t="s">
        <v>27</v>
      </c>
      <c r="B2" s="34"/>
      <c r="C2" s="37" t="str">
        <f>'[1]Beoordelaar 1'!C1:D1</f>
        <v>Inschrijver 1</v>
      </c>
      <c r="D2" s="38"/>
      <c r="E2" s="37" t="str">
        <f>'[1]Beoordelaar 1'!F1</f>
        <v>Inschrijver 2</v>
      </c>
      <c r="F2" s="38"/>
      <c r="G2" s="37" t="str">
        <f>'[1]Beoordelaar 1'!I1</f>
        <v>Inschrijver 3</v>
      </c>
    </row>
    <row r="3" spans="1:7" s="41" customFormat="1" ht="27" customHeight="1" x14ac:dyDescent="0.2">
      <c r="A3" s="39" t="s">
        <v>28</v>
      </c>
      <c r="B3" s="34"/>
      <c r="C3" s="40" t="e">
        <f>Consensus!D33</f>
        <v>#VALUE!</v>
      </c>
      <c r="D3" s="38"/>
      <c r="E3" s="40" t="e">
        <f>Consensus!G33</f>
        <v>#VALUE!</v>
      </c>
      <c r="F3" s="38"/>
      <c r="G3" s="40" t="e">
        <f>Consensus!J33</f>
        <v>#VALUE!</v>
      </c>
    </row>
    <row r="4" spans="1:7" ht="27" customHeight="1" x14ac:dyDescent="0.2">
      <c r="A4" s="42" t="s">
        <v>29</v>
      </c>
      <c r="B4" s="34"/>
      <c r="C4" s="43" t="e">
        <f>C3</f>
        <v>#VALUE!</v>
      </c>
      <c r="D4" s="38"/>
      <c r="E4" s="43" t="e">
        <f>E3</f>
        <v>#VALUE!</v>
      </c>
      <c r="F4" s="38"/>
      <c r="G4" s="43" t="e">
        <f>G3</f>
        <v>#VALUE!</v>
      </c>
    </row>
    <row r="5" spans="1:7" ht="14" customHeight="1" x14ac:dyDescent="0.2"/>
    <row r="6" spans="1:7" ht="27" customHeight="1" x14ac:dyDescent="0.2">
      <c r="A6" s="44" t="s">
        <v>30</v>
      </c>
      <c r="B6" s="34"/>
      <c r="C6" s="45">
        <v>0</v>
      </c>
      <c r="D6" s="38"/>
      <c r="E6" s="45">
        <v>0</v>
      </c>
      <c r="F6" s="38"/>
      <c r="G6" s="45">
        <v>0</v>
      </c>
    </row>
    <row r="7" spans="1:7" ht="15" customHeight="1" x14ac:dyDescent="0.2"/>
    <row r="8" spans="1:7" ht="27" customHeight="1" x14ac:dyDescent="0.2">
      <c r="A8" s="46" t="s">
        <v>31</v>
      </c>
      <c r="B8" s="34"/>
      <c r="C8" s="47" t="e">
        <f>C6-C4</f>
        <v>#VALUE!</v>
      </c>
      <c r="D8" s="48"/>
      <c r="E8" s="47" t="e">
        <f>E6-E4</f>
        <v>#VALUE!</v>
      </c>
      <c r="F8" s="48"/>
      <c r="G8" s="47" t="e">
        <f>G6-G4</f>
        <v>#VALUE!</v>
      </c>
    </row>
    <row r="15" spans="1:7" x14ac:dyDescent="0.2">
      <c r="C15" s="49"/>
    </row>
    <row r="16" spans="1:7" x14ac:dyDescent="0.2">
      <c r="C16" s="49"/>
    </row>
    <row r="17" spans="3:3" x14ac:dyDescent="0.2">
      <c r="C17" s="49"/>
    </row>
    <row r="18" spans="3:3" x14ac:dyDescent="0.2">
      <c r="C18" s="49"/>
    </row>
  </sheetData>
  <sheetProtection algorithmName="SHA-512" hashValue="QMmqqtKBSa6qUNMu+a2OXnj1Xt7K4iKeS8j9+dLiFSlORS5ofkl+zZJ3OtFQcLVO4F+841I6+4lKBHFfLU1j8w==" saltValue="S9+Khas71RGybJck4ED0q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open vragen</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2022-05-03T09:16:46Z</dcterms:modified>
  <cp:category/>
</cp:coreProperties>
</file>