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2 PC filters/"/>
    </mc:Choice>
  </mc:AlternateContent>
  <xr:revisionPtr revIDLastSave="132" documentId="8_{F99EEA7B-A198-4D5D-BBA5-CA2DF09B11F4}" xr6:coauthVersionLast="47" xr6:coauthVersionMax="47" xr10:uidLastSave="{BABD9809-EE34-4A6E-8003-00F08BCE9AFC}"/>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G4" i="4" l="1"/>
  <c r="D8" i="5"/>
  <c r="D7" i="5"/>
  <c r="D6" i="5"/>
  <c r="D5" i="5"/>
  <c r="G14" i="4"/>
  <c r="G18" i="4"/>
  <c r="G11" i="4"/>
  <c r="G16" i="4"/>
  <c r="G19" i="4"/>
  <c r="G5" i="4"/>
  <c r="D10" i="5"/>
  <c r="G15" i="4"/>
  <c r="G12" i="4" l="1"/>
  <c r="B24" i="2"/>
  <c r="D12" i="5" l="1"/>
  <c r="D11" i="5"/>
  <c r="D17" i="5"/>
  <c r="G9" i="4"/>
  <c r="D16" i="5"/>
  <c r="D9" i="5"/>
  <c r="D4" i="5"/>
  <c r="G8" i="4"/>
  <c r="G7" i="4"/>
  <c r="D19" i="5" l="1"/>
  <c r="D20" i="5" s="1"/>
  <c r="D21" i="5" s="1"/>
  <c r="B16" i="2" s="1"/>
  <c r="G21" i="4"/>
  <c r="B17" i="2" s="1"/>
  <c r="B18" i="2" l="1"/>
</calcChain>
</file>

<file path=xl/sharedStrings.xml><?xml version="1.0" encoding="utf-8"?>
<sst xmlns="http://schemas.openxmlformats.org/spreadsheetml/2006/main" count="144" uniqueCount="128">
  <si>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</si>
  <si>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</si>
  <si>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</si>
  <si>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</si>
  <si>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</si>
  <si>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</si>
  <si>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</si>
  <si>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</si>
  <si>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</si>
  <si>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</si>
  <si>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</si>
  <si>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</si>
  <si>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</si>
  <si>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</si>
  <si>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</si>
  <si>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</si>
  <si>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</si>
  <si>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</si>
  <si>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</si>
  <si>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</si>
  <si>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family val="2"/>
      </rPr>
      <t>Onderbouwing geschiktheid</t>
    </r>
    <r>
      <rPr>
        <sz val="10"/>
        <color theme="1"/>
        <rFont val="Arial"/>
        <family val="2"/>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family val="2"/>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</si>
  <si>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</si>
  <si>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</si>
  <si>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</si>
  <si>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</si>
  <si>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</si>
  <si>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</si>
  <si>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</si>
  <si>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</si>
  <si>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</si>
  <si>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</si>
  <si>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</si>
  <si>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</si>
  <si>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</si>
  <si>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</si>
  <si>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</si>
  <si>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</si>
  <si>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</si>
  <si>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</si>
  <si>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</si>
  <si>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</si>
  <si>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</si>
  <si>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</si>
  <si>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</si>
  <si>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</si>
  <si>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</si>
  <si>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</si>
  <si>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</si>
  <si>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</si>
  <si>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</si>
  <si>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</si>
  <si>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</si>
  <si>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family val="2"/>
      </rPr>
      <t xml:space="preserve">Zo niet, dan vult u hier -10 in, wat resulteert in een fictieve bijtelling van € 500. </t>
    </r>
    <r>
      <rPr>
        <sz val="10"/>
        <color theme="1"/>
        <rFont val="Arial"/>
        <family val="2"/>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</si>
  <si>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</si>
  <si>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</si>
  <si>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</si>
  <si>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</si>
  <si>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</si>
  <si>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</si>
  <si>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</si>
  <si>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</si>
  <si>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</si>
  <si>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</si>
  <si>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</si>
  <si>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</si>
  <si>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</si>
  <si>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</si>
  <si>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</si>
  <si>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</si>
  <si>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</si>
  <si>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</si>
  <si>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</si>
  <si>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</si>
  <si>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</si>
  <si>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</si>
  <si>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</si>
  <si>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</si>
  <si>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</si>
  <si>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</si>
  <si>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</si>
  <si>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</si>
  <si>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</si>
  <si>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</si>
  <si>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AM Partnerschap</t>
  </si>
  <si>
    <t>Relatiemonitor</t>
  </si>
  <si>
    <t>passief (1), 
reactief (2), 
actief (3) of 
proactief (4)</t>
  </si>
  <si>
    <t xml:space="preserve">Thermometer </t>
  </si>
  <si>
    <t>Tussen de 2,0 en 3,9</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</si>
  <si>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</si>
  <si>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</si>
  <si>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</si>
  <si>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</si>
  <si>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</si>
  <si>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</si>
  <si>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</si>
  <si>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Werkvoorbereider/calculator</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</si>
  <si>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</si>
  <si>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</si>
  <si>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</si>
  <si>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</si>
  <si>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</si>
  <si>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</si>
  <si>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</si>
  <si>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</si>
  <si>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Onderhoudstechnicus WTB</t>
  </si>
  <si>
    <t>60 maanden</t>
  </si>
  <si>
    <t>Zie de Thermometer. Doe uw eigen beoordeling en leg die vast (gedocumenteerd!), tel de cijfers op en deel deze door 10. Geef hier het gemiddelde cijfer (2 tot en met 3,9, afgerond op 1 decimaal) wat u toezegt, onderbouwd door uw eigen beoordeling. Iedere volle punt betekent € 50.000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</si>
  <si>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Vul 0 in als u dit NIET wilt aanbieden.
Vul 1 in als u dit (60 maanden garantie) wel aanbiedt.
Indien aanwezig (1) dan is de fictieve korting € 5.000</t>
  </si>
  <si>
    <t>Geef hier aan waarom deze referentie passend is bij het gevraagde in onze offerteaanvraag. Betrek bij de onderbouwing uw kennis van de luchtbehandeling van WSHD ZO.</t>
  </si>
  <si>
    <r>
      <rPr>
        <b/>
        <sz val="10"/>
        <color rgb="FF000000"/>
        <rFont val="Arial"/>
        <family val="2"/>
      </rPr>
      <t>Ervaring met precies dezelfde technologie zoals geïnstalleerd bij WSHD op locatie Dokhaven en toegang tot alle onderdelen voor de betreffende installaties.</t>
    </r>
    <r>
      <rPr>
        <sz val="10"/>
        <color rgb="FF000000"/>
        <rFont val="Arial"/>
        <family val="2"/>
      </rPr>
      <t xml:space="preserve"> 
Vul hieronder in:
De organisatie, naam en het telefoonnummer van de  opdrachtgever waarbij u naar ieders tevredenheid de hier bedoelde waarde levert (of de laatste 5 jaren geleverd heeft). De referent geeft toestemming dat wij hem hiervoor zullen benaderen.</t>
    </r>
  </si>
  <si>
    <t>02b PoCo inschrijfformulier luchtbehandeling ZO</t>
  </si>
  <si>
    <t>Partnerschap</t>
  </si>
  <si>
    <t>Meer dan 3 jaar ervaring</t>
  </si>
  <si>
    <t>Vul 0 in als u dit NIET wilt aanbieden.
Vul 1 in als u dit (ervaring met prestatiecontract) wel aanbiedt.
Indien aanwezig (1) dan is de fictieve korting € 15.000</t>
  </si>
  <si>
    <t>Ervaring met prestatiecontract voor luchtbehandelingsinstallaties bij soortgelijke opdrachtgever</t>
  </si>
  <si>
    <t>*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 Ervaring met precies dezelfde technologie zoals geïnstalleerd bij WSHD op locatie Dokhaven en toegang tot alle onderdelen voor de betreffende installaties.</t>
  </si>
  <si>
    <t>Onderhoudstechnicus met &gt;10 jr ervaring luchtbehandelingssystemen**</t>
  </si>
  <si>
    <t>Vul 0 in als u dit niet kunt aantonen.
Vul 1 in als u dit wel kunt aantonen.
Indien aanwezig (1) dan is de fictieve korting € 15.000</t>
  </si>
  <si>
    <t>Specialist (assetmanagement, RAMS manager, etc.)</t>
  </si>
  <si>
    <t xml:space="preserve">Geef het aantal minuten op voor de aanrijtijd bij storingen en calamiteiten (kantooruren) op locatie Dokhaven. Per minuut is de fictieve bijtelling € 100  </t>
  </si>
  <si>
    <t xml:space="preserve">Geef het aantal minuten op voor de aanrijtijd bij storingen en calamiteiten (24/7, buiten kantooruren) op locatie Dokhaven. Per minuut is de fictieve bijtelling € 10  </t>
  </si>
  <si>
    <t>Aanrijtijd bij storingen en calamiteiten (kantooruren)</t>
  </si>
  <si>
    <t>Aanrijtijd bij storingen en calamiteiten (24/7, buiten kantooruren)</t>
  </si>
  <si>
    <t>TN  360030</t>
  </si>
  <si>
    <t>ontwerper/tekenaar</t>
  </si>
  <si>
    <t>uitvoerder</t>
  </si>
  <si>
    <t>constructeur</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</si>
  <si>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€ 500. 
Voorbeeld: u had een verzuim van 5,2% en een verloop van 2,6%, samen 7,8%. Dat is 8 procentpunten. De bijtelling op uw inschrijfprijs is dan 8 x 500 = € 4.000.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</si>
</sst>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quot;€&quot;\ #,##0.00"/>
  </numFmts>
  <fonts count="14" x14ac:knownFonts="1">
    <font>
      <sz val="10"/>
      <color rgb="FF000000"/>
      <name val="Arial"/>
    </font>
    <font>
      <b/>
      <sz val="10"/>
      <color theme="1"/>
      <name val="Arial"/>
      <family val="2"/>
    </font>
    <font>
      <sz val="10"/>
      <color theme="1"/>
      <name val="Arial"/>
      <family val="2"/>
    </font>
    <font>
      <sz val="10"/>
      <name val="Arial"/>
      <family val="2"/>
    </font>
    <font>
      <u/>
      <sz val="10"/>
      <color rgb="FF1155CC"/>
      <name val="Arial"/>
      <family val="2"/>
    </font>
    <font>
      <u/>
      <sz val="10"/>
      <color theme="10"/>
      <name val="Arial"/>
      <family val="2"/>
    </font>
    <font>
      <b/>
      <sz val="10"/>
      <color rgb="FF000000"/>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amily val="2"/>
    </font>
    <font>
      <sz val="10"/>
      <color rgb="FF000000"/>
      <name val="Arial"/>
      <family val="2"/>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9">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7" fillId="0" borderId="0" xfId="0" applyFont="1"/>
    <xf numFmtId="0" fontId="10" fillId="0" borderId="0" xfId="0" applyFont="1"/>
    <xf numFmtId="0" fontId="7" fillId="0" borderId="0" xfId="0" applyFont="1" applyAlignment="1">
      <alignment vertical="top" wrapText="1"/>
    </xf>
    <xf numFmtId="44" fontId="0" fillId="0" borderId="0" xfId="1" applyFont="1"/>
    <xf numFmtId="44" fontId="2" fillId="0" borderId="0" xfId="1" applyFont="1"/>
    <xf numFmtId="44" fontId="1" fillId="0" borderId="0" xfId="1" applyFont="1"/>
    <xf numFmtId="0" fontId="0" fillId="0" borderId="0" xfId="0" applyAlignment="1">
      <alignment wrapText="1"/>
    </xf>
    <xf numFmtId="0" fontId="10" fillId="0" borderId="0" xfId="0" applyFont="1" applyAlignment="1">
      <alignment vertical="top" wrapText="1"/>
    </xf>
    <xf numFmtId="0" fontId="10" fillId="0" borderId="2" xfId="0" applyFont="1" applyBorder="1"/>
    <xf numFmtId="0" fontId="13" fillId="0" borderId="0" xfId="0" applyFont="1"/>
    <xf numFmtId="164" fontId="7" fillId="0" borderId="0" xfId="0" applyNumberFormat="1" applyFont="1" applyAlignment="1">
      <alignment vertical="top" wrapText="1"/>
    </xf>
    <xf numFmtId="0" fontId="7" fillId="0" borderId="0" xfId="0" applyFont="1" applyAlignment="1">
      <alignment vertical="top" wrapText="1"/>
    </xf>
    <xf numFmtId="0" fontId="10" fillId="0" borderId="0" xfId="0" applyFont="1" applyAlignment="1">
      <alignment wrapText="1"/>
    </xf>
    <xf numFmtId="0" fontId="0" fillId="0" borderId="0" xfId="0" applyProtection="1"/>
    <xf numFmtId="0" fontId="8" fillId="0" borderId="0" xfId="0" applyFont="1" applyProtection="1"/>
    <xf numFmtId="0" fontId="9" fillId="0" borderId="0" xfId="0" applyFont="1" applyProtection="1"/>
    <xf numFmtId="0" fontId="2" fillId="0" borderId="0" xfId="0" applyFont="1" applyProtection="1"/>
    <xf numFmtId="0" fontId="7" fillId="0" borderId="0" xfId="0" applyFont="1" applyProtection="1"/>
    <xf numFmtId="164" fontId="2" fillId="0" borderId="0" xfId="0" applyNumberFormat="1" applyFont="1" applyProtection="1"/>
    <xf numFmtId="0" fontId="10" fillId="0" borderId="0" xfId="0" applyFont="1" applyProtection="1"/>
    <xf numFmtId="0" fontId="10" fillId="0" borderId="2" xfId="0" applyFont="1" applyBorder="1" applyProtection="1"/>
    <xf numFmtId="0" fontId="2" fillId="4" borderId="4" xfId="0" applyFont="1" applyFill="1" applyBorder="1" applyProtection="1">
      <protection locked="0"/>
    </xf>
    <xf numFmtId="0" fontId="7" fillId="0" borderId="0" xfId="0" applyFont="1" applyAlignment="1">
      <alignment vertical="top" wrapText="1"/>
    </xf>
    <xf numFmtId="165" fontId="2" fillId="4" borderId="4" xfId="0" applyNumberFormat="1" applyFont="1" applyFill="1" applyBorder="1" applyProtection="1">
      <protection locked="0"/>
    </xf>
    <xf numFmtId="0" fontId="7" fillId="5" borderId="5" xfId="0" applyFont="1" applyFill="1" applyBorder="1" applyAlignment="1" applyProtection="1">
      <alignment vertical="top" wrapText="1"/>
    </xf>
    <xf numFmtId="0" fontId="3" fillId="6" borderId="6" xfId="0" applyFont="1" applyFill="1" applyBorder="1" applyAlignment="1" applyProtection="1"/>
    <xf numFmtId="0" fontId="7" fillId="0" borderId="0" xfId="0" applyFont="1" applyAlignment="1">
      <alignment vertical="top" wrapText="1"/>
    </xf>
    <xf numFmtId="0" fontId="0" fillId="0" borderId="0" xfId="0" applyAlignment="1"/>
    <xf numFmtId="0" fontId="0" fillId="0" borderId="0" xfId="0" applyAlignment="1">
      <alignment horizontal="left"/>
    </xf>
  </cellXfs>
  <cellStyles count="2">
    <cellStyle name="Standaard" xfId="0" builtinId="0"/>
    <cellStyle name="Valuta" xfId="1"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B11" sqref="B11"/>
    </sheetView>
  </sheetViews>
  <sheetFormatPr defaultColWidth="14.42578125" defaultRowHeight="15" customHeight="1" x14ac:dyDescent="0.2"/>
  <cols>
    <col min="1" max="1" width="21.28515625" style="33" customWidth="1"/>
    <col min="2" max="2" width="67.85546875" style="33" customWidth="1"/>
    <col min="3" max="16384" width="14.42578125" style="33"/>
  </cols>
  <sheetData>
    <row r="1" spans="1:2" ht="60" customHeight="1" thickBot="1" x14ac:dyDescent="0.25">
      <c r="A1" s="44" t="s">
        <v>0</v>
      </c>
      <c r="B1" s="45"/>
    </row>
    <row r="2" spans="1:2" ht="15.75" customHeight="1" x14ac:dyDescent="0.2"/>
    <row r="3" spans="1:2" s="35" customFormat="1" ht="15.75" customHeight="1" x14ac:dyDescent="0.2">
      <c r="A3" s="34" t="s">
        <v>1</v>
      </c>
      <c r="B3" s="34" t="s">
        <v>110</v>
      </c>
    </row>
    <row r="4" spans="1:2" ht="15.75" customHeight="1" x14ac:dyDescent="0.2">
      <c r="A4" s="36" t="s">
        <v>2</v>
      </c>
      <c r="B4" s="37" t="s">
        <v>123</v>
      </c>
    </row>
    <row r="5" spans="1:2" ht="15.75" customHeight="1" x14ac:dyDescent="0.2"/>
    <row r="6" spans="1:2" ht="15.75" customHeight="1" x14ac:dyDescent="0.2">
      <c r="A6" s="36" t="s">
        <v>3</v>
      </c>
      <c r="B6" s="41"/>
    </row>
    <row r="7" spans="1:2" ht="15.75" customHeight="1" x14ac:dyDescent="0.2">
      <c r="A7" s="36" t="s">
        <v>4</v>
      </c>
      <c r="B7" s="41"/>
    </row>
    <row r="8" spans="1:2" ht="15.75" customHeight="1" x14ac:dyDescent="0.2">
      <c r="A8" s="36" t="s">
        <v>5</v>
      </c>
      <c r="B8" s="41"/>
    </row>
    <row r="9" spans="1:2" ht="15.75" customHeight="1" x14ac:dyDescent="0.2"/>
    <row r="10" spans="1:2" ht="27" customHeight="1" x14ac:dyDescent="0.2">
      <c r="A10" s="36" t="s">
        <v>6</v>
      </c>
      <c r="B10" s="41"/>
    </row>
    <row r="11" spans="1:2" ht="27" customHeight="1" x14ac:dyDescent="0.2">
      <c r="A11" s="36" t="s">
        <v>7</v>
      </c>
      <c r="B11" s="41"/>
    </row>
    <row r="12" spans="1:2" ht="15.75" customHeight="1" x14ac:dyDescent="0.2"/>
    <row r="13" spans="1:2" ht="15.75" customHeight="1" x14ac:dyDescent="0.2">
      <c r="A13" s="36" t="s">
        <v>8</v>
      </c>
    </row>
    <row r="14" spans="1:2" ht="15.75" customHeight="1" x14ac:dyDescent="0.2">
      <c r="A14" s="36"/>
    </row>
    <row r="15" spans="1:2" ht="15.75" customHeight="1" x14ac:dyDescent="0.2">
      <c r="A15" s="34" t="s">
        <v>9</v>
      </c>
      <c r="B15" s="38"/>
    </row>
    <row r="16" spans="1:2" ht="15.75" customHeight="1" x14ac:dyDescent="0.2">
      <c r="A16" s="36" t="s">
        <v>10</v>
      </c>
      <c r="B16" s="38">
        <f>Prijslijst!D21</f>
        <v>60000</v>
      </c>
    </row>
    <row r="17" spans="1:2" ht="15.75" customHeight="1" x14ac:dyDescent="0.2">
      <c r="A17" s="33" t="s">
        <v>11</v>
      </c>
      <c r="B17" s="38">
        <f>'Gunning en beheersing'!G21</f>
        <v>100000</v>
      </c>
    </row>
    <row r="18" spans="1:2" ht="15.75" customHeight="1" x14ac:dyDescent="0.2">
      <c r="A18" s="36" t="s">
        <v>12</v>
      </c>
      <c r="B18" s="38">
        <f>B16+B17</f>
        <v>160000</v>
      </c>
    </row>
    <row r="19" spans="1:2" ht="15.75" customHeight="1" x14ac:dyDescent="0.2"/>
    <row r="20" spans="1:2" ht="15.75" customHeight="1" x14ac:dyDescent="0.2">
      <c r="A20" s="36" t="s">
        <v>13</v>
      </c>
    </row>
    <row r="21" spans="1:2" ht="15.75" customHeight="1" x14ac:dyDescent="0.2"/>
    <row r="22" spans="1:2" ht="15.75" customHeight="1" x14ac:dyDescent="0.2">
      <c r="A22" s="34" t="s">
        <v>14</v>
      </c>
      <c r="B22" s="39" t="s">
        <v>15</v>
      </c>
    </row>
    <row r="23" spans="1:2" ht="15.75" customHeight="1" x14ac:dyDescent="0.2">
      <c r="A23" s="41"/>
      <c r="B23" s="33" t="s">
        <v>16</v>
      </c>
    </row>
    <row r="24" spans="1:2" ht="15.75" customHeight="1" x14ac:dyDescent="0.2">
      <c r="A24" s="41"/>
      <c r="B24" s="39" t="str">
        <f>B3</f>
        <v>02b PoCo inschrijfformulier luchtbehandeling ZO</v>
      </c>
    </row>
    <row r="25" spans="1:2" ht="15.75" customHeight="1" x14ac:dyDescent="0.2">
      <c r="A25" s="41"/>
      <c r="B25" s="40" t="s">
        <v>17</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s="33" customFormat="1" ht="15.75" customHeight="1" x14ac:dyDescent="0.2"/>
    <row r="34" s="33" customFormat="1" ht="15.75" customHeight="1" x14ac:dyDescent="0.2"/>
    <row r="35" s="33" customFormat="1" ht="15.75" customHeight="1" x14ac:dyDescent="0.2"/>
    <row r="36" s="33" customFormat="1" ht="15.75" customHeight="1" x14ac:dyDescent="0.2"/>
    <row r="37" s="33" customFormat="1" ht="15.75" customHeight="1" x14ac:dyDescent="0.2"/>
    <row r="38" s="33" customFormat="1" ht="15.75" customHeight="1" x14ac:dyDescent="0.2"/>
    <row r="39" s="33" customFormat="1" ht="15.75" customHeight="1" x14ac:dyDescent="0.2"/>
    <row r="40" s="33" customFormat="1" ht="15.75" customHeight="1" x14ac:dyDescent="0.2"/>
    <row r="41" s="33" customFormat="1" ht="15.75" customHeight="1" x14ac:dyDescent="0.2"/>
    <row r="42" s="33" customFormat="1" ht="15.75" customHeight="1" x14ac:dyDescent="0.2"/>
    <row r="43" s="33" customFormat="1" ht="15.75" customHeight="1" x14ac:dyDescent="0.2"/>
    <row r="44" s="33" customFormat="1" ht="15.75" customHeight="1" x14ac:dyDescent="0.2"/>
    <row r="45" s="33" customFormat="1" ht="15.75" customHeight="1" x14ac:dyDescent="0.2"/>
    <row r="46" s="33" customFormat="1" ht="15.75" customHeight="1" x14ac:dyDescent="0.2"/>
    <row r="47" s="33" customFormat="1" ht="15.75" customHeight="1" x14ac:dyDescent="0.2"/>
    <row r="48" s="33" customFormat="1" ht="15.75" customHeight="1" x14ac:dyDescent="0.2"/>
    <row r="49" s="33" customFormat="1" ht="15.75" customHeight="1" x14ac:dyDescent="0.2"/>
    <row r="50" s="33" customFormat="1" ht="15.75" customHeight="1" x14ac:dyDescent="0.2"/>
    <row r="51" s="33" customFormat="1" ht="15.75" customHeight="1" x14ac:dyDescent="0.2"/>
    <row r="52" s="33" customFormat="1" ht="15.75" customHeight="1" x14ac:dyDescent="0.2"/>
    <row r="53" s="33" customFormat="1" ht="15.75" customHeight="1" x14ac:dyDescent="0.2"/>
    <row r="54" s="33" customFormat="1" ht="15.75" customHeight="1" x14ac:dyDescent="0.2"/>
    <row r="55" s="33" customFormat="1" ht="15.75" customHeight="1" x14ac:dyDescent="0.2"/>
    <row r="56" s="33" customFormat="1" ht="15.75" customHeight="1" x14ac:dyDescent="0.2"/>
    <row r="57" s="33" customFormat="1" ht="15.75" customHeight="1" x14ac:dyDescent="0.2"/>
    <row r="58" s="33" customFormat="1" ht="15.75" customHeight="1" x14ac:dyDescent="0.2"/>
    <row r="59" s="33" customFormat="1" ht="15.75" customHeight="1" x14ac:dyDescent="0.2"/>
    <row r="60" s="33" customFormat="1" ht="15.75" customHeight="1" x14ac:dyDescent="0.2"/>
    <row r="61" s="33" customFormat="1" ht="15.75" customHeight="1" x14ac:dyDescent="0.2"/>
    <row r="62" s="33" customFormat="1" ht="15.75" customHeight="1" x14ac:dyDescent="0.2"/>
    <row r="63" s="33" customFormat="1" ht="15.75" customHeight="1" x14ac:dyDescent="0.2"/>
    <row r="64" s="33" customFormat="1" ht="15.75" customHeight="1" x14ac:dyDescent="0.2"/>
    <row r="65" s="33" customFormat="1" ht="15.75" customHeight="1" x14ac:dyDescent="0.2"/>
    <row r="66" s="33" customFormat="1" ht="15.75" customHeight="1" x14ac:dyDescent="0.2"/>
    <row r="67" s="33" customFormat="1" ht="15.75" customHeight="1" x14ac:dyDescent="0.2"/>
    <row r="68" s="33" customFormat="1" ht="15.75" customHeight="1" x14ac:dyDescent="0.2"/>
    <row r="69" s="33" customFormat="1" ht="15.75" customHeight="1" x14ac:dyDescent="0.2"/>
    <row r="70" s="33" customFormat="1" ht="15.75" customHeight="1" x14ac:dyDescent="0.2"/>
    <row r="71" s="33" customFormat="1" ht="15.75" customHeight="1" x14ac:dyDescent="0.2"/>
    <row r="72" s="33" customFormat="1" ht="15.75" customHeight="1" x14ac:dyDescent="0.2"/>
    <row r="73" s="33" customFormat="1" ht="15.75" customHeight="1" x14ac:dyDescent="0.2"/>
    <row r="74" s="33" customFormat="1" ht="15.75" customHeight="1" x14ac:dyDescent="0.2"/>
    <row r="75" s="33" customFormat="1" ht="15.75" customHeight="1" x14ac:dyDescent="0.2"/>
    <row r="76" s="33" customFormat="1" ht="15.75" customHeight="1" x14ac:dyDescent="0.2"/>
    <row r="77" s="33" customFormat="1" ht="15.75" customHeight="1" x14ac:dyDescent="0.2"/>
    <row r="78" s="33" customFormat="1" ht="15.75" customHeight="1" x14ac:dyDescent="0.2"/>
    <row r="79" s="33" customFormat="1" ht="15.75" customHeight="1" x14ac:dyDescent="0.2"/>
    <row r="80" s="33" customFormat="1" ht="15.75" customHeight="1" x14ac:dyDescent="0.2"/>
    <row r="81" s="33" customFormat="1" ht="15.75" customHeight="1" x14ac:dyDescent="0.2"/>
    <row r="82" s="33" customFormat="1" ht="15.75" customHeight="1" x14ac:dyDescent="0.2"/>
    <row r="83" s="33" customFormat="1" ht="15.75" customHeight="1" x14ac:dyDescent="0.2"/>
    <row r="84" s="33" customFormat="1" ht="15.75" customHeight="1" x14ac:dyDescent="0.2"/>
    <row r="85" s="33" customFormat="1" ht="15.75" customHeight="1" x14ac:dyDescent="0.2"/>
    <row r="86" s="33" customFormat="1" ht="15.75" customHeight="1" x14ac:dyDescent="0.2"/>
    <row r="87" s="33" customFormat="1" ht="15.75" customHeight="1" x14ac:dyDescent="0.2"/>
    <row r="88" s="33" customFormat="1" ht="15.75" customHeight="1" x14ac:dyDescent="0.2"/>
    <row r="89" s="33" customFormat="1" ht="15.75" customHeight="1" x14ac:dyDescent="0.2"/>
    <row r="90" s="33" customFormat="1" ht="15.75" customHeight="1" x14ac:dyDescent="0.2"/>
    <row r="91" s="33" customFormat="1" ht="15.75" customHeight="1" x14ac:dyDescent="0.2"/>
    <row r="92" s="33" customFormat="1" ht="15.75" customHeight="1" x14ac:dyDescent="0.2"/>
    <row r="93" s="33" customFormat="1" ht="15.75" customHeight="1" x14ac:dyDescent="0.2"/>
    <row r="94" s="33" customFormat="1" ht="15.75" customHeight="1" x14ac:dyDescent="0.2"/>
    <row r="95" s="33" customFormat="1" ht="15.75" customHeight="1" x14ac:dyDescent="0.2"/>
    <row r="96" s="33" customFormat="1" ht="15.75" customHeight="1" x14ac:dyDescent="0.2"/>
    <row r="97" s="33" customFormat="1" ht="15.75" customHeight="1" x14ac:dyDescent="0.2"/>
    <row r="98" s="33" customFormat="1" ht="15.75" customHeight="1" x14ac:dyDescent="0.2"/>
    <row r="99" s="33" customFormat="1" ht="15.75" customHeight="1" x14ac:dyDescent="0.2"/>
    <row r="100" s="33" customFormat="1" ht="15.75" customHeight="1" x14ac:dyDescent="0.2"/>
    <row r="101" s="33" customFormat="1" ht="15.75" customHeight="1" x14ac:dyDescent="0.2"/>
    <row r="102" s="33" customFormat="1" ht="15.75" customHeight="1" x14ac:dyDescent="0.2"/>
    <row r="103" s="33" customFormat="1" ht="15.75" customHeight="1" x14ac:dyDescent="0.2"/>
    <row r="104" s="33" customFormat="1" ht="15.75" customHeight="1" x14ac:dyDescent="0.2"/>
    <row r="105" s="33" customFormat="1" ht="15.75" customHeight="1" x14ac:dyDescent="0.2"/>
    <row r="106" s="33" customFormat="1" ht="15.75" customHeight="1" x14ac:dyDescent="0.2"/>
    <row r="107" s="33" customFormat="1" ht="15.75" customHeight="1" x14ac:dyDescent="0.2"/>
    <row r="108" s="33" customFormat="1" ht="15.75" customHeight="1" x14ac:dyDescent="0.2"/>
    <row r="109" s="33" customFormat="1" ht="15.75" customHeight="1" x14ac:dyDescent="0.2"/>
    <row r="110" s="33" customFormat="1" ht="15.75" customHeight="1" x14ac:dyDescent="0.2"/>
    <row r="111" s="33" customFormat="1" ht="15.75" customHeight="1" x14ac:dyDescent="0.2"/>
    <row r="112" s="33" customFormat="1" ht="15.75" customHeight="1" x14ac:dyDescent="0.2"/>
    <row r="113" s="33" customFormat="1" ht="15.75" customHeight="1" x14ac:dyDescent="0.2"/>
    <row r="114" s="33" customFormat="1" ht="15.75" customHeight="1" x14ac:dyDescent="0.2"/>
    <row r="115" s="33" customFormat="1" ht="15.75" customHeight="1" x14ac:dyDescent="0.2"/>
    <row r="116" s="33" customFormat="1" ht="15.75" customHeight="1" x14ac:dyDescent="0.2"/>
    <row r="117" s="33" customFormat="1" ht="15.75" customHeight="1" x14ac:dyDescent="0.2"/>
    <row r="118" s="33" customFormat="1" ht="15.75" customHeight="1" x14ac:dyDescent="0.2"/>
    <row r="119" s="33" customFormat="1" ht="15.75" customHeight="1" x14ac:dyDescent="0.2"/>
    <row r="120" s="33" customFormat="1" ht="15.75" customHeight="1" x14ac:dyDescent="0.2"/>
    <row r="121" s="33" customFormat="1" ht="15.75" customHeight="1" x14ac:dyDescent="0.2"/>
    <row r="122" s="33" customFormat="1" ht="15.75" customHeight="1" x14ac:dyDescent="0.2"/>
    <row r="123" s="33" customFormat="1" ht="15.75" customHeight="1" x14ac:dyDescent="0.2"/>
    <row r="124" s="33" customFormat="1" ht="15.75" customHeight="1" x14ac:dyDescent="0.2"/>
    <row r="125" s="33" customFormat="1" ht="15.75" customHeight="1" x14ac:dyDescent="0.2"/>
    <row r="126" s="33" customFormat="1" ht="15.75" customHeight="1" x14ac:dyDescent="0.2"/>
    <row r="127" s="33" customFormat="1" ht="15.75" customHeight="1" x14ac:dyDescent="0.2"/>
    <row r="128" s="33" customFormat="1" ht="15.75" customHeight="1" x14ac:dyDescent="0.2"/>
    <row r="129" s="33" customFormat="1" ht="15.75" customHeight="1" x14ac:dyDescent="0.2"/>
    <row r="130" s="33" customFormat="1" ht="15.75" customHeight="1" x14ac:dyDescent="0.2"/>
    <row r="131" s="33" customFormat="1" ht="15.75" customHeight="1" x14ac:dyDescent="0.2"/>
    <row r="132" s="33" customFormat="1" ht="15.75" customHeight="1" x14ac:dyDescent="0.2"/>
    <row r="133" s="33" customFormat="1" ht="15.75" customHeight="1" x14ac:dyDescent="0.2"/>
    <row r="134" s="33" customFormat="1" ht="15.75" customHeight="1" x14ac:dyDescent="0.2"/>
    <row r="135" s="33" customFormat="1" ht="15.75" customHeight="1" x14ac:dyDescent="0.2"/>
    <row r="136" s="33" customFormat="1" ht="15.75" customHeight="1" x14ac:dyDescent="0.2"/>
    <row r="137" s="33" customFormat="1" ht="15.75" customHeight="1" x14ac:dyDescent="0.2"/>
    <row r="138" s="33" customFormat="1" ht="15.75" customHeight="1" x14ac:dyDescent="0.2"/>
    <row r="139" s="33" customFormat="1" ht="15.75" customHeight="1" x14ac:dyDescent="0.2"/>
    <row r="140" s="33" customFormat="1" ht="15.75" customHeight="1" x14ac:dyDescent="0.2"/>
    <row r="141" s="33" customFormat="1" ht="15.75" customHeight="1" x14ac:dyDescent="0.2"/>
    <row r="142" s="33" customFormat="1" ht="15.75" customHeight="1" x14ac:dyDescent="0.2"/>
    <row r="143" s="33" customFormat="1" ht="15.75" customHeight="1" x14ac:dyDescent="0.2"/>
    <row r="144" s="33" customFormat="1" ht="15.75" customHeight="1" x14ac:dyDescent="0.2"/>
    <row r="145" s="33" customFormat="1" ht="15.75" customHeight="1" x14ac:dyDescent="0.2"/>
    <row r="146" s="33" customFormat="1" ht="15.75" customHeight="1" x14ac:dyDescent="0.2"/>
    <row r="147" s="33" customFormat="1" ht="15.75" customHeight="1" x14ac:dyDescent="0.2"/>
    <row r="148" s="33" customFormat="1" ht="15.75" customHeight="1" x14ac:dyDescent="0.2"/>
    <row r="149" s="33" customFormat="1" ht="15.75" customHeight="1" x14ac:dyDescent="0.2"/>
    <row r="150" s="33" customFormat="1" ht="15.75" customHeight="1" x14ac:dyDescent="0.2"/>
    <row r="151" s="33" customFormat="1" ht="15.75" customHeight="1" x14ac:dyDescent="0.2"/>
    <row r="152" s="33" customFormat="1" ht="15.75" customHeight="1" x14ac:dyDescent="0.2"/>
    <row r="153" s="33" customFormat="1" ht="15.75" customHeight="1" x14ac:dyDescent="0.2"/>
    <row r="154" s="33" customFormat="1" ht="15.75" customHeight="1" x14ac:dyDescent="0.2"/>
    <row r="155" s="33" customFormat="1" ht="15.75" customHeight="1" x14ac:dyDescent="0.2"/>
    <row r="156" s="33" customFormat="1" ht="15.75" customHeight="1" x14ac:dyDescent="0.2"/>
    <row r="157" s="33" customFormat="1" ht="15.75" customHeight="1" x14ac:dyDescent="0.2"/>
    <row r="158" s="33" customFormat="1" ht="15.75" customHeight="1" x14ac:dyDescent="0.2"/>
    <row r="159" s="33" customFormat="1" ht="15.75" customHeight="1" x14ac:dyDescent="0.2"/>
    <row r="160" s="33" customFormat="1" ht="15.75" customHeight="1" x14ac:dyDescent="0.2"/>
    <row r="161" s="33" customFormat="1" ht="15.75" customHeight="1" x14ac:dyDescent="0.2"/>
    <row r="162" s="33" customFormat="1" ht="15.75" customHeight="1" x14ac:dyDescent="0.2"/>
    <row r="163" s="33" customFormat="1" ht="15.75" customHeight="1" x14ac:dyDescent="0.2"/>
    <row r="164" s="33" customFormat="1" ht="15.75" customHeight="1" x14ac:dyDescent="0.2"/>
    <row r="165" s="33" customFormat="1" ht="15.75" customHeight="1" x14ac:dyDescent="0.2"/>
    <row r="166" s="33" customFormat="1" ht="15.75" customHeight="1" x14ac:dyDescent="0.2"/>
    <row r="167" s="33" customFormat="1" ht="15.75" customHeight="1" x14ac:dyDescent="0.2"/>
    <row r="168" s="33" customFormat="1" ht="15.75" customHeight="1" x14ac:dyDescent="0.2"/>
    <row r="169" s="33" customFormat="1" ht="15.75" customHeight="1" x14ac:dyDescent="0.2"/>
    <row r="170" s="33" customFormat="1" ht="15.75" customHeight="1" x14ac:dyDescent="0.2"/>
    <row r="171" s="33" customFormat="1" ht="15.75" customHeight="1" x14ac:dyDescent="0.2"/>
    <row r="172" s="33" customFormat="1" ht="15.75" customHeight="1" x14ac:dyDescent="0.2"/>
    <row r="173" s="33" customFormat="1" ht="15.75" customHeight="1" x14ac:dyDescent="0.2"/>
    <row r="174" s="33" customFormat="1" ht="15.75" customHeight="1" x14ac:dyDescent="0.2"/>
    <row r="175" s="33" customFormat="1" ht="15.75" customHeight="1" x14ac:dyDescent="0.2"/>
    <row r="176" s="33" customFormat="1" ht="15.75" customHeight="1" x14ac:dyDescent="0.2"/>
    <row r="177" s="33" customFormat="1" ht="15.75" customHeight="1" x14ac:dyDescent="0.2"/>
    <row r="178" s="33" customFormat="1" ht="15.75" customHeight="1" x14ac:dyDescent="0.2"/>
    <row r="179" s="33" customFormat="1" ht="15.75" customHeight="1" x14ac:dyDescent="0.2"/>
    <row r="180" s="33" customFormat="1" ht="15.75" customHeight="1" x14ac:dyDescent="0.2"/>
    <row r="181" s="33" customFormat="1" ht="15.75" customHeight="1" x14ac:dyDescent="0.2"/>
    <row r="182" s="33" customFormat="1" ht="15.75" customHeight="1" x14ac:dyDescent="0.2"/>
    <row r="183" s="33" customFormat="1" ht="15.75" customHeight="1" x14ac:dyDescent="0.2"/>
    <row r="184" s="33" customFormat="1" ht="15.75" customHeight="1" x14ac:dyDescent="0.2"/>
    <row r="185" s="33" customFormat="1" ht="15.75" customHeight="1" x14ac:dyDescent="0.2"/>
    <row r="186" s="33" customFormat="1" ht="15.75" customHeight="1" x14ac:dyDescent="0.2"/>
    <row r="187" s="33" customFormat="1" ht="15.75" customHeight="1" x14ac:dyDescent="0.2"/>
    <row r="188" s="33" customFormat="1" ht="15.75" customHeight="1" x14ac:dyDescent="0.2"/>
    <row r="189" s="33" customFormat="1" ht="15.75" customHeight="1" x14ac:dyDescent="0.2"/>
    <row r="190" s="33" customFormat="1" ht="15.75" customHeight="1" x14ac:dyDescent="0.2"/>
    <row r="191" s="33" customFormat="1" ht="15.75" customHeight="1" x14ac:dyDescent="0.2"/>
    <row r="192" s="33" customFormat="1" ht="15.75" customHeight="1" x14ac:dyDescent="0.2"/>
    <row r="193" s="33" customFormat="1" ht="15.75" customHeight="1" x14ac:dyDescent="0.2"/>
    <row r="194" s="33" customFormat="1" ht="15.75" customHeight="1" x14ac:dyDescent="0.2"/>
    <row r="195" s="33" customFormat="1" ht="15.75" customHeight="1" x14ac:dyDescent="0.2"/>
    <row r="196" s="33" customFormat="1" ht="15.75" customHeight="1" x14ac:dyDescent="0.2"/>
    <row r="197" s="33" customFormat="1" ht="15.75" customHeight="1" x14ac:dyDescent="0.2"/>
    <row r="198" s="33" customFormat="1" ht="15.75" customHeight="1" x14ac:dyDescent="0.2"/>
    <row r="199" s="33" customFormat="1" ht="15.75" customHeight="1" x14ac:dyDescent="0.2"/>
    <row r="200" s="33" customFormat="1" ht="15.75" customHeight="1" x14ac:dyDescent="0.2"/>
    <row r="201" s="33" customFormat="1" ht="15.75" customHeight="1" x14ac:dyDescent="0.2"/>
    <row r="202" s="33" customFormat="1" ht="15.75" customHeight="1" x14ac:dyDescent="0.2"/>
    <row r="203" s="33" customFormat="1" ht="15.75" customHeight="1" x14ac:dyDescent="0.2"/>
    <row r="204" s="33" customFormat="1" ht="15.75" customHeight="1" x14ac:dyDescent="0.2"/>
    <row r="205" s="33" customFormat="1" ht="15.75" customHeight="1" x14ac:dyDescent="0.2"/>
    <row r="206" s="33" customFormat="1" ht="15.75" customHeight="1" x14ac:dyDescent="0.2"/>
    <row r="207" s="33" customFormat="1" ht="15.75" customHeight="1" x14ac:dyDescent="0.2"/>
    <row r="208" s="33" customFormat="1" ht="15.75" customHeight="1" x14ac:dyDescent="0.2"/>
    <row r="209" s="33" customFormat="1" ht="15.75" customHeight="1" x14ac:dyDescent="0.2"/>
    <row r="210" s="33" customFormat="1" ht="15.75" customHeight="1" x14ac:dyDescent="0.2"/>
    <row r="211" s="33" customFormat="1" ht="15.75" customHeight="1" x14ac:dyDescent="0.2"/>
    <row r="212" s="33" customFormat="1" ht="15.75" customHeight="1" x14ac:dyDescent="0.2"/>
    <row r="213" s="33" customFormat="1" ht="15.75" customHeight="1" x14ac:dyDescent="0.2"/>
    <row r="214" s="33" customFormat="1" ht="15.75" customHeight="1" x14ac:dyDescent="0.2"/>
    <row r="215" s="33" customFormat="1" ht="15.75" customHeight="1" x14ac:dyDescent="0.2"/>
    <row r="216" s="33" customFormat="1" ht="15.75" customHeight="1" x14ac:dyDescent="0.2"/>
    <row r="217" s="33" customFormat="1" ht="15.75" customHeight="1" x14ac:dyDescent="0.2"/>
    <row r="218" s="33" customFormat="1" ht="15.75" customHeight="1" x14ac:dyDescent="0.2"/>
    <row r="219" s="33" customFormat="1" ht="15.75" customHeight="1" x14ac:dyDescent="0.2"/>
    <row r="220" s="33" customFormat="1" ht="15.75" customHeight="1" x14ac:dyDescent="0.2"/>
    <row r="221" s="33" customFormat="1" ht="15.75" customHeight="1" x14ac:dyDescent="0.2"/>
    <row r="222" s="33" customFormat="1" ht="15.75" customHeight="1" x14ac:dyDescent="0.2"/>
    <row r="223" s="33" customFormat="1" ht="15.75" customHeight="1" x14ac:dyDescent="0.2"/>
    <row r="224" s="33" customFormat="1" ht="15.75" customHeight="1" x14ac:dyDescent="0.2"/>
    <row r="225" s="33" customFormat="1" ht="15.75" customHeight="1" x14ac:dyDescent="0.2"/>
    <row r="226" s="33" customFormat="1" ht="15.75" customHeight="1" x14ac:dyDescent="0.2"/>
    <row r="227" s="33" customFormat="1" ht="15.75" customHeight="1" x14ac:dyDescent="0.2"/>
    <row r="228" s="33" customFormat="1" ht="15.75" customHeight="1" x14ac:dyDescent="0.2"/>
    <row r="229" s="33" customFormat="1" ht="15.75" customHeight="1" x14ac:dyDescent="0.2"/>
    <row r="230" s="33" customFormat="1" ht="15.75" customHeight="1" x14ac:dyDescent="0.2"/>
    <row r="231" s="33" customFormat="1" ht="15.75" customHeight="1" x14ac:dyDescent="0.2"/>
    <row r="232" s="33" customFormat="1" ht="15.75" customHeight="1" x14ac:dyDescent="0.2"/>
    <row r="233" s="33" customFormat="1" ht="15.75" customHeight="1" x14ac:dyDescent="0.2"/>
    <row r="234" s="33" customFormat="1" ht="15.75" customHeight="1" x14ac:dyDescent="0.2"/>
    <row r="235" s="33" customFormat="1" ht="15.75" customHeight="1" x14ac:dyDescent="0.2"/>
    <row r="236" s="33" customFormat="1" ht="15.75" customHeight="1" x14ac:dyDescent="0.2"/>
    <row r="237" s="33" customFormat="1" ht="15.75" customHeight="1" x14ac:dyDescent="0.2"/>
    <row r="238" s="33" customFormat="1" ht="15.75" customHeight="1" x14ac:dyDescent="0.2"/>
    <row r="239" s="33" customFormat="1" ht="15.75" customHeight="1" x14ac:dyDescent="0.2"/>
    <row r="240" s="33" customFormat="1" ht="15.75" customHeight="1" x14ac:dyDescent="0.2"/>
    <row r="241" s="33" customFormat="1" ht="15.75" customHeight="1" x14ac:dyDescent="0.2"/>
    <row r="242" s="33" customFormat="1" ht="15.75" customHeight="1" x14ac:dyDescent="0.2"/>
    <row r="243" s="33" customFormat="1" ht="15.75" customHeight="1" x14ac:dyDescent="0.2"/>
    <row r="244" s="33" customFormat="1" ht="15.75" customHeight="1" x14ac:dyDescent="0.2"/>
    <row r="245" s="33" customFormat="1" ht="15.75" customHeight="1" x14ac:dyDescent="0.2"/>
    <row r="246" s="33" customFormat="1" ht="15.75" customHeight="1" x14ac:dyDescent="0.2"/>
    <row r="247" s="33" customFormat="1" ht="15.75" customHeight="1" x14ac:dyDescent="0.2"/>
    <row r="248" s="33" customFormat="1" ht="15.75" customHeight="1" x14ac:dyDescent="0.2"/>
    <row r="249" s="33" customFormat="1" ht="15.75" customHeight="1" x14ac:dyDescent="0.2"/>
    <row r="250" s="33" customFormat="1" ht="15.75" customHeight="1" x14ac:dyDescent="0.2"/>
    <row r="251" s="33" customFormat="1" ht="15.75" customHeight="1" x14ac:dyDescent="0.2"/>
    <row r="252" s="33" customFormat="1" ht="15.75" customHeight="1" x14ac:dyDescent="0.2"/>
    <row r="253" s="33" customFormat="1" ht="15.75" customHeight="1" x14ac:dyDescent="0.2"/>
    <row r="254" s="33" customFormat="1" ht="15.75" customHeight="1" x14ac:dyDescent="0.2"/>
    <row r="255" s="33" customFormat="1" ht="15.75" customHeight="1" x14ac:dyDescent="0.2"/>
    <row r="256" s="33" customFormat="1" ht="15.75" customHeight="1" x14ac:dyDescent="0.2"/>
    <row r="257" s="33" customFormat="1" ht="15.75" customHeight="1" x14ac:dyDescent="0.2"/>
    <row r="258" s="33" customFormat="1" ht="15.75" customHeight="1" x14ac:dyDescent="0.2"/>
    <row r="259" s="33" customFormat="1" ht="15.75" customHeight="1" x14ac:dyDescent="0.2"/>
    <row r="260" s="33" customFormat="1" ht="15.75" customHeight="1" x14ac:dyDescent="0.2"/>
    <row r="261" s="33" customFormat="1" ht="15.75" customHeight="1" x14ac:dyDescent="0.2"/>
    <row r="262" s="33" customFormat="1" ht="15.75" customHeight="1" x14ac:dyDescent="0.2"/>
    <row r="263" s="33" customFormat="1" ht="15.75" customHeight="1" x14ac:dyDescent="0.2"/>
    <row r="264" s="33" customFormat="1" ht="15.75" customHeight="1" x14ac:dyDescent="0.2"/>
    <row r="265" s="33" customFormat="1" ht="15.75" customHeight="1" x14ac:dyDescent="0.2"/>
    <row r="266" s="33" customFormat="1" ht="15.75" customHeight="1" x14ac:dyDescent="0.2"/>
    <row r="267" s="33" customFormat="1" ht="15.75" customHeight="1" x14ac:dyDescent="0.2"/>
    <row r="268" s="33" customFormat="1" ht="15.75" customHeight="1" x14ac:dyDescent="0.2"/>
    <row r="269" s="33" customFormat="1" ht="15.75" customHeight="1" x14ac:dyDescent="0.2"/>
    <row r="270" s="33" customFormat="1" ht="15.75" customHeight="1" x14ac:dyDescent="0.2"/>
    <row r="271" s="33" customFormat="1" ht="15.75" customHeight="1" x14ac:dyDescent="0.2"/>
    <row r="272" s="33" customFormat="1" ht="15.75" customHeight="1" x14ac:dyDescent="0.2"/>
    <row r="273" s="33" customFormat="1" ht="15.75" customHeight="1" x14ac:dyDescent="0.2"/>
    <row r="274" s="33" customFormat="1" ht="15.75" customHeight="1" x14ac:dyDescent="0.2"/>
    <row r="275" s="33" customFormat="1" ht="15.75" customHeight="1" x14ac:dyDescent="0.2"/>
    <row r="276" s="33" customFormat="1" ht="15.75" customHeight="1" x14ac:dyDescent="0.2"/>
    <row r="277" s="33" customFormat="1" ht="15.75" customHeight="1" x14ac:dyDescent="0.2"/>
    <row r="278" s="33" customFormat="1" ht="15.75" customHeight="1" x14ac:dyDescent="0.2"/>
    <row r="279" s="33" customFormat="1" ht="15.75" customHeight="1" x14ac:dyDescent="0.2"/>
    <row r="280" s="33" customFormat="1" ht="15.75" customHeight="1" x14ac:dyDescent="0.2"/>
    <row r="281" s="33" customFormat="1" ht="15.75" customHeight="1" x14ac:dyDescent="0.2"/>
    <row r="282" s="33" customFormat="1" ht="15.75" customHeight="1" x14ac:dyDescent="0.2"/>
    <row r="283" s="33" customFormat="1" ht="15.75" customHeight="1" x14ac:dyDescent="0.2"/>
    <row r="284" s="33" customFormat="1" ht="15.75" customHeight="1" x14ac:dyDescent="0.2"/>
    <row r="285" s="33" customFormat="1" ht="15.75" customHeight="1" x14ac:dyDescent="0.2"/>
    <row r="286" s="33" customFormat="1" ht="15.75" customHeight="1" x14ac:dyDescent="0.2"/>
    <row r="287" s="33" customFormat="1" ht="15.75" customHeight="1" x14ac:dyDescent="0.2"/>
    <row r="288" s="33" customFormat="1" ht="15.75" customHeight="1" x14ac:dyDescent="0.2"/>
    <row r="289" s="33" customFormat="1" ht="15.75" customHeight="1" x14ac:dyDescent="0.2"/>
    <row r="290" s="33" customFormat="1" ht="15.75" customHeight="1" x14ac:dyDescent="0.2"/>
    <row r="291" s="33" customFormat="1" ht="15.75" customHeight="1" x14ac:dyDescent="0.2"/>
    <row r="292" s="33" customFormat="1" ht="15.75" customHeight="1" x14ac:dyDescent="0.2"/>
    <row r="293" s="33" customFormat="1" ht="15.75" customHeight="1" x14ac:dyDescent="0.2"/>
    <row r="294" s="33" customFormat="1" ht="15.75" customHeight="1" x14ac:dyDescent="0.2"/>
    <row r="295" s="33" customFormat="1" ht="15.75" customHeight="1" x14ac:dyDescent="0.2"/>
    <row r="296" s="33" customFormat="1" ht="15.75" customHeight="1" x14ac:dyDescent="0.2"/>
    <row r="297" s="33" customFormat="1" ht="15.75" customHeight="1" x14ac:dyDescent="0.2"/>
    <row r="298" s="33" customFormat="1" ht="15.75" customHeight="1" x14ac:dyDescent="0.2"/>
    <row r="299" s="33" customFormat="1" ht="15.75" customHeight="1" x14ac:dyDescent="0.2"/>
    <row r="300" s="33" customFormat="1" ht="15.75" customHeight="1" x14ac:dyDescent="0.2"/>
    <row r="301" s="33" customFormat="1" ht="15.75" customHeight="1" x14ac:dyDescent="0.2"/>
    <row r="302" s="33" customFormat="1" ht="15.75" customHeight="1" x14ac:dyDescent="0.2"/>
    <row r="303" s="33" customFormat="1" ht="15.75" customHeight="1" x14ac:dyDescent="0.2"/>
    <row r="304" s="33" customFormat="1" ht="15.75" customHeight="1" x14ac:dyDescent="0.2"/>
    <row r="305" s="33" customFormat="1" ht="15.75" customHeight="1" x14ac:dyDescent="0.2"/>
    <row r="306" s="33" customFormat="1" ht="15.75" customHeight="1" x14ac:dyDescent="0.2"/>
    <row r="307" s="33" customFormat="1" ht="15.75" customHeight="1" x14ac:dyDescent="0.2"/>
    <row r="308" s="33" customFormat="1" ht="15.75" customHeight="1" x14ac:dyDescent="0.2"/>
    <row r="309" s="33" customFormat="1" ht="15.75" customHeight="1" x14ac:dyDescent="0.2"/>
    <row r="310" s="33" customFormat="1" ht="15.75" customHeight="1" x14ac:dyDescent="0.2"/>
    <row r="311" s="33" customFormat="1" ht="15.75" customHeight="1" x14ac:dyDescent="0.2"/>
    <row r="312" s="33" customFormat="1" ht="15.75" customHeight="1" x14ac:dyDescent="0.2"/>
    <row r="313" s="33" customFormat="1" ht="15.75" customHeight="1" x14ac:dyDescent="0.2"/>
    <row r="314" s="33" customFormat="1" ht="15.75" customHeight="1" x14ac:dyDescent="0.2"/>
    <row r="315" s="33" customFormat="1" ht="15.75" customHeight="1" x14ac:dyDescent="0.2"/>
    <row r="316" s="33" customFormat="1" ht="15.75" customHeight="1" x14ac:dyDescent="0.2"/>
    <row r="317" s="33" customFormat="1" ht="15.75" customHeight="1" x14ac:dyDescent="0.2"/>
    <row r="318" s="33" customFormat="1" ht="15.75" customHeight="1" x14ac:dyDescent="0.2"/>
    <row r="319" s="33" customFormat="1" ht="15.75" customHeight="1" x14ac:dyDescent="0.2"/>
    <row r="320" s="33" customFormat="1" ht="15.75" customHeight="1" x14ac:dyDescent="0.2"/>
    <row r="321" s="33" customFormat="1" ht="15.75" customHeight="1" x14ac:dyDescent="0.2"/>
    <row r="322" s="33" customFormat="1" ht="15.75" customHeight="1" x14ac:dyDescent="0.2"/>
    <row r="323" s="33" customFormat="1" ht="15.75" customHeight="1" x14ac:dyDescent="0.2"/>
    <row r="324" s="33" customFormat="1" ht="15.75" customHeight="1" x14ac:dyDescent="0.2"/>
    <row r="325" s="33" customFormat="1" ht="15.75" customHeight="1" x14ac:dyDescent="0.2"/>
    <row r="326" s="33" customFormat="1" ht="15.75" customHeight="1" x14ac:dyDescent="0.2"/>
    <row r="327" s="33" customFormat="1" ht="15.75" customHeight="1" x14ac:dyDescent="0.2"/>
    <row r="328" s="33" customFormat="1" ht="15.75" customHeight="1" x14ac:dyDescent="0.2"/>
    <row r="329" s="33" customFormat="1" ht="15.75" customHeight="1" x14ac:dyDescent="0.2"/>
    <row r="330" s="33" customFormat="1" ht="15.75" customHeight="1" x14ac:dyDescent="0.2"/>
    <row r="331" s="33" customFormat="1" ht="15.75" customHeight="1" x14ac:dyDescent="0.2"/>
    <row r="332" s="33" customFormat="1" ht="15.75" customHeight="1" x14ac:dyDescent="0.2"/>
    <row r="333" s="33" customFormat="1" ht="15.75" customHeight="1" x14ac:dyDescent="0.2"/>
    <row r="334" s="33" customFormat="1" ht="15.75" customHeight="1" x14ac:dyDescent="0.2"/>
    <row r="335" s="33" customFormat="1" ht="15.75" customHeight="1" x14ac:dyDescent="0.2"/>
    <row r="336" s="33" customFormat="1" ht="15.75" customHeight="1" x14ac:dyDescent="0.2"/>
    <row r="337" s="33" customFormat="1" ht="15.75" customHeight="1" x14ac:dyDescent="0.2"/>
    <row r="338" s="33" customFormat="1" ht="15.75" customHeight="1" x14ac:dyDescent="0.2"/>
    <row r="339" s="33" customFormat="1" ht="15.75" customHeight="1" x14ac:dyDescent="0.2"/>
    <row r="340" s="33" customFormat="1" ht="15.75" customHeight="1" x14ac:dyDescent="0.2"/>
    <row r="341" s="33" customFormat="1" ht="15.75" customHeight="1" x14ac:dyDescent="0.2"/>
    <row r="342" s="33" customFormat="1" ht="15.75" customHeight="1" x14ac:dyDescent="0.2"/>
    <row r="343" s="33" customFormat="1" ht="15.75" customHeight="1" x14ac:dyDescent="0.2"/>
    <row r="344" s="33" customFormat="1" ht="15.75" customHeight="1" x14ac:dyDescent="0.2"/>
    <row r="345" s="33" customFormat="1" ht="15.75" customHeight="1" x14ac:dyDescent="0.2"/>
    <row r="346" s="33" customFormat="1" ht="15.75" customHeight="1" x14ac:dyDescent="0.2"/>
    <row r="347" s="33" customFormat="1" ht="15.75" customHeight="1" x14ac:dyDescent="0.2"/>
    <row r="348" s="33" customFormat="1" ht="15.75" customHeight="1" x14ac:dyDescent="0.2"/>
    <row r="349" s="33" customFormat="1" ht="15.75" customHeight="1" x14ac:dyDescent="0.2"/>
    <row r="350" s="33" customFormat="1" ht="15.75" customHeight="1" x14ac:dyDescent="0.2"/>
    <row r="351" s="33" customFormat="1" ht="15.75" customHeight="1" x14ac:dyDescent="0.2"/>
    <row r="352" s="33" customFormat="1" ht="15.75" customHeight="1" x14ac:dyDescent="0.2"/>
    <row r="353" s="33" customFormat="1" ht="15.75" customHeight="1" x14ac:dyDescent="0.2"/>
    <row r="354" s="33" customFormat="1" ht="15.75" customHeight="1" x14ac:dyDescent="0.2"/>
    <row r="355" s="33" customFormat="1" ht="15.75" customHeight="1" x14ac:dyDescent="0.2"/>
    <row r="356" s="33" customFormat="1" ht="15.75" customHeight="1" x14ac:dyDescent="0.2"/>
    <row r="357" s="33" customFormat="1" ht="15.75" customHeight="1" x14ac:dyDescent="0.2"/>
    <row r="358" s="33" customFormat="1" ht="15.75" customHeight="1" x14ac:dyDescent="0.2"/>
    <row r="359" s="33" customFormat="1" ht="15.75" customHeight="1" x14ac:dyDescent="0.2"/>
    <row r="360" s="33" customFormat="1" ht="15.75" customHeight="1" x14ac:dyDescent="0.2"/>
    <row r="361" s="33" customFormat="1" ht="15.75" customHeight="1" x14ac:dyDescent="0.2"/>
    <row r="362" s="33" customFormat="1" ht="15.75" customHeight="1" x14ac:dyDescent="0.2"/>
    <row r="363" s="33" customFormat="1" ht="15.75" customHeight="1" x14ac:dyDescent="0.2"/>
    <row r="364" s="33" customFormat="1" ht="15.75" customHeight="1" x14ac:dyDescent="0.2"/>
    <row r="365" s="33" customFormat="1" ht="15.75" customHeight="1" x14ac:dyDescent="0.2"/>
    <row r="366" s="33" customFormat="1" ht="15.75" customHeight="1" x14ac:dyDescent="0.2"/>
    <row r="367" s="33" customFormat="1" ht="15.75" customHeight="1" x14ac:dyDescent="0.2"/>
    <row r="368" s="33" customFormat="1" ht="15.75" customHeight="1" x14ac:dyDescent="0.2"/>
    <row r="369" s="33" customFormat="1" ht="15.75" customHeight="1" x14ac:dyDescent="0.2"/>
    <row r="370" s="33" customFormat="1" ht="15.75" customHeight="1" x14ac:dyDescent="0.2"/>
    <row r="371" s="33" customFormat="1" ht="15.75" customHeight="1" x14ac:dyDescent="0.2"/>
    <row r="372" s="33" customFormat="1" ht="15.75" customHeight="1" x14ac:dyDescent="0.2"/>
    <row r="373" s="33" customFormat="1" ht="15.75" customHeight="1" x14ac:dyDescent="0.2"/>
    <row r="374" s="33" customFormat="1" ht="15.75" customHeight="1" x14ac:dyDescent="0.2"/>
    <row r="375" s="33" customFormat="1" ht="15.75" customHeight="1" x14ac:dyDescent="0.2"/>
    <row r="376" s="33" customFormat="1" ht="15.75" customHeight="1" x14ac:dyDescent="0.2"/>
    <row r="377" s="33" customFormat="1" ht="15.75" customHeight="1" x14ac:dyDescent="0.2"/>
    <row r="378" s="33" customFormat="1" ht="15.75" customHeight="1" x14ac:dyDescent="0.2"/>
    <row r="379" s="33" customFormat="1" ht="15.75" customHeight="1" x14ac:dyDescent="0.2"/>
    <row r="380" s="33" customFormat="1" ht="15.75" customHeight="1" x14ac:dyDescent="0.2"/>
    <row r="381" s="33" customFormat="1" ht="15.75" customHeight="1" x14ac:dyDescent="0.2"/>
    <row r="382" s="33" customFormat="1" ht="15.75" customHeight="1" x14ac:dyDescent="0.2"/>
    <row r="383" s="33" customFormat="1" ht="15.75" customHeight="1" x14ac:dyDescent="0.2"/>
    <row r="384" s="33" customFormat="1" ht="15.75" customHeight="1" x14ac:dyDescent="0.2"/>
    <row r="385" s="33" customFormat="1" ht="15.75" customHeight="1" x14ac:dyDescent="0.2"/>
    <row r="386" s="33" customFormat="1" ht="15.75" customHeight="1" x14ac:dyDescent="0.2"/>
    <row r="387" s="33" customFormat="1" ht="15.75" customHeight="1" x14ac:dyDescent="0.2"/>
    <row r="388" s="33" customFormat="1" ht="15.75" customHeight="1" x14ac:dyDescent="0.2"/>
    <row r="389" s="33" customFormat="1" ht="15.75" customHeight="1" x14ac:dyDescent="0.2"/>
    <row r="390" s="33" customFormat="1" ht="15.75" customHeight="1" x14ac:dyDescent="0.2"/>
    <row r="391" s="33" customFormat="1" ht="15.75" customHeight="1" x14ac:dyDescent="0.2"/>
    <row r="392" s="33" customFormat="1" ht="15.75" customHeight="1" x14ac:dyDescent="0.2"/>
    <row r="393" s="33" customFormat="1" ht="15.75" customHeight="1" x14ac:dyDescent="0.2"/>
    <row r="394" s="33" customFormat="1" ht="15.75" customHeight="1" x14ac:dyDescent="0.2"/>
    <row r="395" s="33" customFormat="1" ht="15.75" customHeight="1" x14ac:dyDescent="0.2"/>
    <row r="396" s="33" customFormat="1" ht="15.75" customHeight="1" x14ac:dyDescent="0.2"/>
    <row r="397" s="33" customFormat="1" ht="15.75" customHeight="1" x14ac:dyDescent="0.2"/>
    <row r="398" s="33" customFormat="1" ht="15.75" customHeight="1" x14ac:dyDescent="0.2"/>
    <row r="399" s="33" customFormat="1" ht="15.75" customHeight="1" x14ac:dyDescent="0.2"/>
    <row r="400" s="33" customFormat="1" ht="15.75" customHeight="1" x14ac:dyDescent="0.2"/>
    <row r="401" s="33" customFormat="1" ht="15.75" customHeight="1" x14ac:dyDescent="0.2"/>
    <row r="402" s="33" customFormat="1" ht="15.75" customHeight="1" x14ac:dyDescent="0.2"/>
    <row r="403" s="33" customFormat="1" ht="15.75" customHeight="1" x14ac:dyDescent="0.2"/>
    <row r="404" s="33" customFormat="1" ht="15.75" customHeight="1" x14ac:dyDescent="0.2"/>
    <row r="405" s="33" customFormat="1" ht="15.75" customHeight="1" x14ac:dyDescent="0.2"/>
    <row r="406" s="33" customFormat="1" ht="15.75" customHeight="1" x14ac:dyDescent="0.2"/>
    <row r="407" s="33" customFormat="1" ht="15.75" customHeight="1" x14ac:dyDescent="0.2"/>
    <row r="408" s="33" customFormat="1" ht="15.75" customHeight="1" x14ac:dyDescent="0.2"/>
    <row r="409" s="33" customFormat="1" ht="15.75" customHeight="1" x14ac:dyDescent="0.2"/>
    <row r="410" s="33" customFormat="1" ht="15.75" customHeight="1" x14ac:dyDescent="0.2"/>
    <row r="411" s="33" customFormat="1" ht="15.75" customHeight="1" x14ac:dyDescent="0.2"/>
    <row r="412" s="33" customFormat="1" ht="15.75" customHeight="1" x14ac:dyDescent="0.2"/>
    <row r="413" s="33" customFormat="1" ht="15.75" customHeight="1" x14ac:dyDescent="0.2"/>
    <row r="414" s="33" customFormat="1" ht="15.75" customHeight="1" x14ac:dyDescent="0.2"/>
    <row r="415" s="33" customFormat="1" ht="15.75" customHeight="1" x14ac:dyDescent="0.2"/>
    <row r="416" s="33" customFormat="1" ht="15.75" customHeight="1" x14ac:dyDescent="0.2"/>
    <row r="417" s="33" customFormat="1" ht="15.75" customHeight="1" x14ac:dyDescent="0.2"/>
    <row r="418" s="33" customFormat="1" ht="15.75" customHeight="1" x14ac:dyDescent="0.2"/>
    <row r="419" s="33" customFormat="1" ht="15.75" customHeight="1" x14ac:dyDescent="0.2"/>
    <row r="420" s="33" customFormat="1" ht="15.75" customHeight="1" x14ac:dyDescent="0.2"/>
    <row r="421" s="33" customFormat="1" ht="15.75" customHeight="1" x14ac:dyDescent="0.2"/>
    <row r="422" s="33" customFormat="1" ht="15.75" customHeight="1" x14ac:dyDescent="0.2"/>
    <row r="423" s="33" customFormat="1" ht="15.75" customHeight="1" x14ac:dyDescent="0.2"/>
    <row r="424" s="33" customFormat="1" ht="15.75" customHeight="1" x14ac:dyDescent="0.2"/>
    <row r="425" s="33" customFormat="1" ht="15.75" customHeight="1" x14ac:dyDescent="0.2"/>
    <row r="426" s="33" customFormat="1" ht="15.75" customHeight="1" x14ac:dyDescent="0.2"/>
    <row r="427" s="33" customFormat="1" ht="15.75" customHeight="1" x14ac:dyDescent="0.2"/>
    <row r="428" s="33" customFormat="1" ht="15.75" customHeight="1" x14ac:dyDescent="0.2"/>
    <row r="429" s="33" customFormat="1" ht="15.75" customHeight="1" x14ac:dyDescent="0.2"/>
    <row r="430" s="33" customFormat="1" ht="15.75" customHeight="1" x14ac:dyDescent="0.2"/>
    <row r="431" s="33" customFormat="1" ht="15.75" customHeight="1" x14ac:dyDescent="0.2"/>
    <row r="432" s="33" customFormat="1" ht="15.75" customHeight="1" x14ac:dyDescent="0.2"/>
    <row r="433" s="33" customFormat="1" ht="15.75" customHeight="1" x14ac:dyDescent="0.2"/>
    <row r="434" s="33" customFormat="1" ht="15.75" customHeight="1" x14ac:dyDescent="0.2"/>
    <row r="435" s="33" customFormat="1" ht="15.75" customHeight="1" x14ac:dyDescent="0.2"/>
    <row r="436" s="33" customFormat="1" ht="15.75" customHeight="1" x14ac:dyDescent="0.2"/>
    <row r="437" s="33" customFormat="1" ht="15.75" customHeight="1" x14ac:dyDescent="0.2"/>
    <row r="438" s="33" customFormat="1" ht="15.75" customHeight="1" x14ac:dyDescent="0.2"/>
    <row r="439" s="33" customFormat="1" ht="15.75" customHeight="1" x14ac:dyDescent="0.2"/>
    <row r="440" s="33" customFormat="1" ht="15.75" customHeight="1" x14ac:dyDescent="0.2"/>
    <row r="441" s="33" customFormat="1" ht="15.75" customHeight="1" x14ac:dyDescent="0.2"/>
    <row r="442" s="33" customFormat="1" ht="15.75" customHeight="1" x14ac:dyDescent="0.2"/>
    <row r="443" s="33" customFormat="1" ht="15.75" customHeight="1" x14ac:dyDescent="0.2"/>
    <row r="444" s="33" customFormat="1" ht="15.75" customHeight="1" x14ac:dyDescent="0.2"/>
    <row r="445" s="33" customFormat="1" ht="15.75" customHeight="1" x14ac:dyDescent="0.2"/>
    <row r="446" s="33" customFormat="1" ht="15.75" customHeight="1" x14ac:dyDescent="0.2"/>
    <row r="447" s="33" customFormat="1" ht="15.75" customHeight="1" x14ac:dyDescent="0.2"/>
    <row r="448" s="33" customFormat="1" ht="15.75" customHeight="1" x14ac:dyDescent="0.2"/>
    <row r="449" s="33" customFormat="1" ht="15.75" customHeight="1" x14ac:dyDescent="0.2"/>
    <row r="450" s="33" customFormat="1" ht="15.75" customHeight="1" x14ac:dyDescent="0.2"/>
    <row r="451" s="33" customFormat="1" ht="15.75" customHeight="1" x14ac:dyDescent="0.2"/>
    <row r="452" s="33" customFormat="1" ht="15.75" customHeight="1" x14ac:dyDescent="0.2"/>
    <row r="453" s="33" customFormat="1" ht="15.75" customHeight="1" x14ac:dyDescent="0.2"/>
    <row r="454" s="33" customFormat="1" ht="15.75" customHeight="1" x14ac:dyDescent="0.2"/>
    <row r="455" s="33" customFormat="1" ht="15.75" customHeight="1" x14ac:dyDescent="0.2"/>
    <row r="456" s="33" customFormat="1" ht="15.75" customHeight="1" x14ac:dyDescent="0.2"/>
    <row r="457" s="33" customFormat="1" ht="15.75" customHeight="1" x14ac:dyDescent="0.2"/>
    <row r="458" s="33" customFormat="1" ht="15.75" customHeight="1" x14ac:dyDescent="0.2"/>
    <row r="459" s="33" customFormat="1" ht="15.75" customHeight="1" x14ac:dyDescent="0.2"/>
    <row r="460" s="33" customFormat="1" ht="15.75" customHeight="1" x14ac:dyDescent="0.2"/>
    <row r="461" s="33" customFormat="1" ht="15.75" customHeight="1" x14ac:dyDescent="0.2"/>
    <row r="462" s="33" customFormat="1" ht="15.75" customHeight="1" x14ac:dyDescent="0.2"/>
    <row r="463" s="33" customFormat="1" ht="15.75" customHeight="1" x14ac:dyDescent="0.2"/>
    <row r="464" s="33" customFormat="1" ht="15.75" customHeight="1" x14ac:dyDescent="0.2"/>
    <row r="465" s="33" customFormat="1" ht="15.75" customHeight="1" x14ac:dyDescent="0.2"/>
    <row r="466" s="33" customFormat="1" ht="15.75" customHeight="1" x14ac:dyDescent="0.2"/>
    <row r="467" s="33" customFormat="1" ht="15.75" customHeight="1" x14ac:dyDescent="0.2"/>
    <row r="468" s="33" customFormat="1" ht="15.75" customHeight="1" x14ac:dyDescent="0.2"/>
    <row r="469" s="33" customFormat="1" ht="15.75" customHeight="1" x14ac:dyDescent="0.2"/>
    <row r="470" s="33" customFormat="1" ht="15.75" customHeight="1" x14ac:dyDescent="0.2"/>
    <row r="471" s="33" customFormat="1" ht="15.75" customHeight="1" x14ac:dyDescent="0.2"/>
    <row r="472" s="33" customFormat="1" ht="15.75" customHeight="1" x14ac:dyDescent="0.2"/>
    <row r="473" s="33" customFormat="1" ht="15.75" customHeight="1" x14ac:dyDescent="0.2"/>
    <row r="474" s="33" customFormat="1" ht="15.75" customHeight="1" x14ac:dyDescent="0.2"/>
    <row r="475" s="33" customFormat="1" ht="15.75" customHeight="1" x14ac:dyDescent="0.2"/>
    <row r="476" s="33" customFormat="1" ht="15.75" customHeight="1" x14ac:dyDescent="0.2"/>
    <row r="477" s="33" customFormat="1" ht="15.75" customHeight="1" x14ac:dyDescent="0.2"/>
    <row r="478" s="33" customFormat="1" ht="15.75" customHeight="1" x14ac:dyDescent="0.2"/>
    <row r="479" s="33" customFormat="1" ht="15.75" customHeight="1" x14ac:dyDescent="0.2"/>
    <row r="480" s="33" customFormat="1" ht="15.75" customHeight="1" x14ac:dyDescent="0.2"/>
    <row r="481" s="33" customFormat="1" ht="15.75" customHeight="1" x14ac:dyDescent="0.2"/>
    <row r="482" s="33" customFormat="1" ht="15.75" customHeight="1" x14ac:dyDescent="0.2"/>
    <row r="483" s="33" customFormat="1" ht="15.75" customHeight="1" x14ac:dyDescent="0.2"/>
    <row r="484" s="33" customFormat="1" ht="15.75" customHeight="1" x14ac:dyDescent="0.2"/>
    <row r="485" s="33" customFormat="1" ht="15.75" customHeight="1" x14ac:dyDescent="0.2"/>
    <row r="486" s="33" customFormat="1" ht="15.75" customHeight="1" x14ac:dyDescent="0.2"/>
    <row r="487" s="33" customFormat="1" ht="15.75" customHeight="1" x14ac:dyDescent="0.2"/>
    <row r="488" s="33" customFormat="1" ht="15.75" customHeight="1" x14ac:dyDescent="0.2"/>
    <row r="489" s="33" customFormat="1" ht="15.75" customHeight="1" x14ac:dyDescent="0.2"/>
    <row r="490" s="33" customFormat="1" ht="15.75" customHeight="1" x14ac:dyDescent="0.2"/>
    <row r="491" s="33" customFormat="1" ht="15.75" customHeight="1" x14ac:dyDescent="0.2"/>
    <row r="492" s="33" customFormat="1" ht="15.75" customHeight="1" x14ac:dyDescent="0.2"/>
    <row r="493" s="33" customFormat="1" ht="15.75" customHeight="1" x14ac:dyDescent="0.2"/>
    <row r="494" s="33" customFormat="1" ht="15.75" customHeight="1" x14ac:dyDescent="0.2"/>
    <row r="495" s="33" customFormat="1" ht="15.75" customHeight="1" x14ac:dyDescent="0.2"/>
    <row r="496" s="33" customFormat="1" ht="15.75" customHeight="1" x14ac:dyDescent="0.2"/>
    <row r="497" s="33" customFormat="1" ht="15.75" customHeight="1" x14ac:dyDescent="0.2"/>
    <row r="498" s="33" customFormat="1" ht="15.75" customHeight="1" x14ac:dyDescent="0.2"/>
    <row r="499" s="33" customFormat="1" ht="15.75" customHeight="1" x14ac:dyDescent="0.2"/>
    <row r="500" s="33" customFormat="1" ht="15.75" customHeight="1" x14ac:dyDescent="0.2"/>
    <row r="501" s="33" customFormat="1" ht="15.75" customHeight="1" x14ac:dyDescent="0.2"/>
    <row r="502" s="33" customFormat="1" ht="15.75" customHeight="1" x14ac:dyDescent="0.2"/>
    <row r="503" s="33" customFormat="1" ht="15.75" customHeight="1" x14ac:dyDescent="0.2"/>
    <row r="504" s="33" customFormat="1" ht="15.75" customHeight="1" x14ac:dyDescent="0.2"/>
    <row r="505" s="33" customFormat="1" ht="15.75" customHeight="1" x14ac:dyDescent="0.2"/>
    <row r="506" s="33" customFormat="1" ht="15.75" customHeight="1" x14ac:dyDescent="0.2"/>
    <row r="507" s="33" customFormat="1" ht="15.75" customHeight="1" x14ac:dyDescent="0.2"/>
    <row r="508" s="33" customFormat="1" ht="15.75" customHeight="1" x14ac:dyDescent="0.2"/>
    <row r="509" s="33" customFormat="1" ht="15.75" customHeight="1" x14ac:dyDescent="0.2"/>
    <row r="510" s="33" customFormat="1" ht="15.75" customHeight="1" x14ac:dyDescent="0.2"/>
    <row r="511" s="33" customFormat="1" ht="15.75" customHeight="1" x14ac:dyDescent="0.2"/>
    <row r="512" s="33" customFormat="1" ht="15.75" customHeight="1" x14ac:dyDescent="0.2"/>
    <row r="513" s="33" customFormat="1" ht="15.75" customHeight="1" x14ac:dyDescent="0.2"/>
    <row r="514" s="33" customFormat="1" ht="15.75" customHeight="1" x14ac:dyDescent="0.2"/>
    <row r="515" s="33" customFormat="1" ht="15.75" customHeight="1" x14ac:dyDescent="0.2"/>
    <row r="516" s="33" customFormat="1" ht="15.75" customHeight="1" x14ac:dyDescent="0.2"/>
    <row r="517" s="33" customFormat="1" ht="15.75" customHeight="1" x14ac:dyDescent="0.2"/>
    <row r="518" s="33" customFormat="1" ht="15.75" customHeight="1" x14ac:dyDescent="0.2"/>
    <row r="519" s="33" customFormat="1" ht="15.75" customHeight="1" x14ac:dyDescent="0.2"/>
    <row r="520" s="33" customFormat="1" ht="15.75" customHeight="1" x14ac:dyDescent="0.2"/>
    <row r="521" s="33" customFormat="1" ht="15.75" customHeight="1" x14ac:dyDescent="0.2"/>
    <row r="522" s="33" customFormat="1" ht="15.75" customHeight="1" x14ac:dyDescent="0.2"/>
    <row r="523" s="33" customFormat="1" ht="15.75" customHeight="1" x14ac:dyDescent="0.2"/>
    <row r="524" s="33" customFormat="1" ht="15.75" customHeight="1" x14ac:dyDescent="0.2"/>
    <row r="525" s="33" customFormat="1" ht="15.75" customHeight="1" x14ac:dyDescent="0.2"/>
    <row r="526" s="33" customFormat="1" ht="15.75" customHeight="1" x14ac:dyDescent="0.2"/>
    <row r="527" s="33" customFormat="1" ht="15.75" customHeight="1" x14ac:dyDescent="0.2"/>
    <row r="528" s="33" customFormat="1" ht="15.75" customHeight="1" x14ac:dyDescent="0.2"/>
    <row r="529" s="33" customFormat="1" ht="15.75" customHeight="1" x14ac:dyDescent="0.2"/>
    <row r="530" s="33" customFormat="1" ht="15.75" customHeight="1" x14ac:dyDescent="0.2"/>
    <row r="531" s="33" customFormat="1" ht="15.75" customHeight="1" x14ac:dyDescent="0.2"/>
    <row r="532" s="33" customFormat="1" ht="15.75" customHeight="1" x14ac:dyDescent="0.2"/>
    <row r="533" s="33" customFormat="1" ht="15.75" customHeight="1" x14ac:dyDescent="0.2"/>
    <row r="534" s="33" customFormat="1" ht="15.75" customHeight="1" x14ac:dyDescent="0.2"/>
    <row r="535" s="33" customFormat="1" ht="15.75" customHeight="1" x14ac:dyDescent="0.2"/>
    <row r="536" s="33" customFormat="1" ht="15.75" customHeight="1" x14ac:dyDescent="0.2"/>
    <row r="537" s="33" customFormat="1" ht="15.75" customHeight="1" x14ac:dyDescent="0.2"/>
    <row r="538" s="33" customFormat="1" ht="15.75" customHeight="1" x14ac:dyDescent="0.2"/>
    <row r="539" s="33" customFormat="1" ht="15.75" customHeight="1" x14ac:dyDescent="0.2"/>
    <row r="540" s="33" customFormat="1" ht="15.75" customHeight="1" x14ac:dyDescent="0.2"/>
    <row r="541" s="33" customFormat="1" ht="15.75" customHeight="1" x14ac:dyDescent="0.2"/>
    <row r="542" s="33" customFormat="1" ht="15.75" customHeight="1" x14ac:dyDescent="0.2"/>
    <row r="543" s="33" customFormat="1" ht="15.75" customHeight="1" x14ac:dyDescent="0.2"/>
    <row r="544" s="33" customFormat="1" ht="15.75" customHeight="1" x14ac:dyDescent="0.2"/>
    <row r="545" s="33" customFormat="1" ht="15.75" customHeight="1" x14ac:dyDescent="0.2"/>
    <row r="546" s="33" customFormat="1" ht="15.75" customHeight="1" x14ac:dyDescent="0.2"/>
    <row r="547" s="33" customFormat="1" ht="15.75" customHeight="1" x14ac:dyDescent="0.2"/>
    <row r="548" s="33" customFormat="1" ht="15.75" customHeight="1" x14ac:dyDescent="0.2"/>
    <row r="549" s="33" customFormat="1" ht="15.75" customHeight="1" x14ac:dyDescent="0.2"/>
    <row r="550" s="33" customFormat="1" ht="15.75" customHeight="1" x14ac:dyDescent="0.2"/>
    <row r="551" s="33" customFormat="1" ht="15.75" customHeight="1" x14ac:dyDescent="0.2"/>
    <row r="552" s="33" customFormat="1" ht="15.75" customHeight="1" x14ac:dyDescent="0.2"/>
    <row r="553" s="33" customFormat="1" ht="15.75" customHeight="1" x14ac:dyDescent="0.2"/>
    <row r="554" s="33" customFormat="1" ht="15.75" customHeight="1" x14ac:dyDescent="0.2"/>
    <row r="555" s="33" customFormat="1" ht="15.75" customHeight="1" x14ac:dyDescent="0.2"/>
    <row r="556" s="33" customFormat="1" ht="15.75" customHeight="1" x14ac:dyDescent="0.2"/>
    <row r="557" s="33" customFormat="1" ht="15.75" customHeight="1" x14ac:dyDescent="0.2"/>
    <row r="558" s="33" customFormat="1" ht="15.75" customHeight="1" x14ac:dyDescent="0.2"/>
    <row r="559" s="33" customFormat="1" ht="15.75" customHeight="1" x14ac:dyDescent="0.2"/>
    <row r="560" s="33" customFormat="1" ht="15.75" customHeight="1" x14ac:dyDescent="0.2"/>
    <row r="561" s="33" customFormat="1" ht="15.75" customHeight="1" x14ac:dyDescent="0.2"/>
    <row r="562" s="33" customFormat="1" ht="15.75" customHeight="1" x14ac:dyDescent="0.2"/>
    <row r="563" s="33" customFormat="1" ht="15.75" customHeight="1" x14ac:dyDescent="0.2"/>
    <row r="564" s="33" customFormat="1" ht="15.75" customHeight="1" x14ac:dyDescent="0.2"/>
    <row r="565" s="33" customFormat="1" ht="15.75" customHeight="1" x14ac:dyDescent="0.2"/>
    <row r="566" s="33" customFormat="1" ht="15.75" customHeight="1" x14ac:dyDescent="0.2"/>
    <row r="567" s="33" customFormat="1" ht="15.75" customHeight="1" x14ac:dyDescent="0.2"/>
    <row r="568" s="33" customFormat="1" ht="15.75" customHeight="1" x14ac:dyDescent="0.2"/>
    <row r="569" s="33" customFormat="1" ht="15.75" customHeight="1" x14ac:dyDescent="0.2"/>
    <row r="570" s="33" customFormat="1" ht="15.75" customHeight="1" x14ac:dyDescent="0.2"/>
    <row r="571" s="33" customFormat="1" ht="15.75" customHeight="1" x14ac:dyDescent="0.2"/>
    <row r="572" s="33" customFormat="1" ht="15.75" customHeight="1" x14ac:dyDescent="0.2"/>
    <row r="573" s="33" customFormat="1" ht="15.75" customHeight="1" x14ac:dyDescent="0.2"/>
    <row r="574" s="33" customFormat="1" ht="15.75" customHeight="1" x14ac:dyDescent="0.2"/>
    <row r="575" s="33" customFormat="1" ht="15.75" customHeight="1" x14ac:dyDescent="0.2"/>
    <row r="576" s="33" customFormat="1" ht="15.75" customHeight="1" x14ac:dyDescent="0.2"/>
    <row r="577" s="33" customFormat="1" ht="15.75" customHeight="1" x14ac:dyDescent="0.2"/>
    <row r="578" s="33" customFormat="1" ht="15.75" customHeight="1" x14ac:dyDescent="0.2"/>
    <row r="579" s="33" customFormat="1" ht="15.75" customHeight="1" x14ac:dyDescent="0.2"/>
    <row r="580" s="33" customFormat="1" ht="15.75" customHeight="1" x14ac:dyDescent="0.2"/>
    <row r="581" s="33" customFormat="1" ht="15.75" customHeight="1" x14ac:dyDescent="0.2"/>
    <row r="582" s="33" customFormat="1" ht="15.75" customHeight="1" x14ac:dyDescent="0.2"/>
    <row r="583" s="33" customFormat="1" ht="15.75" customHeight="1" x14ac:dyDescent="0.2"/>
    <row r="584" s="33" customFormat="1" ht="15.75" customHeight="1" x14ac:dyDescent="0.2"/>
    <row r="585" s="33" customFormat="1" ht="15.75" customHeight="1" x14ac:dyDescent="0.2"/>
    <row r="586" s="33" customFormat="1" ht="15.75" customHeight="1" x14ac:dyDescent="0.2"/>
    <row r="587" s="33" customFormat="1" ht="15.75" customHeight="1" x14ac:dyDescent="0.2"/>
    <row r="588" s="33" customFormat="1" ht="15.75" customHeight="1" x14ac:dyDescent="0.2"/>
    <row r="589" s="33" customFormat="1" ht="15.75" customHeight="1" x14ac:dyDescent="0.2"/>
    <row r="590" s="33" customFormat="1" ht="15.75" customHeight="1" x14ac:dyDescent="0.2"/>
    <row r="591" s="33" customFormat="1" ht="15.75" customHeight="1" x14ac:dyDescent="0.2"/>
    <row r="592" s="33" customFormat="1" ht="15.75" customHeight="1" x14ac:dyDescent="0.2"/>
    <row r="593" s="33" customFormat="1" ht="15.75" customHeight="1" x14ac:dyDescent="0.2"/>
    <row r="594" s="33" customFormat="1" ht="15.75" customHeight="1" x14ac:dyDescent="0.2"/>
    <row r="595" s="33" customFormat="1" ht="15.75" customHeight="1" x14ac:dyDescent="0.2"/>
    <row r="596" s="33" customFormat="1" ht="15.75" customHeight="1" x14ac:dyDescent="0.2"/>
    <row r="597" s="33" customFormat="1" ht="15.75" customHeight="1" x14ac:dyDescent="0.2"/>
    <row r="598" s="33" customFormat="1" ht="15.75" customHeight="1" x14ac:dyDescent="0.2"/>
    <row r="599" s="33" customFormat="1" ht="15.75" customHeight="1" x14ac:dyDescent="0.2"/>
    <row r="600" s="33" customFormat="1" ht="15.75" customHeight="1" x14ac:dyDescent="0.2"/>
    <row r="601" s="33" customFormat="1" ht="15.75" customHeight="1" x14ac:dyDescent="0.2"/>
    <row r="602" s="33" customFormat="1" ht="15.75" customHeight="1" x14ac:dyDescent="0.2"/>
    <row r="603" s="33" customFormat="1" ht="15.75" customHeight="1" x14ac:dyDescent="0.2"/>
    <row r="604" s="33" customFormat="1" ht="15.75" customHeight="1" x14ac:dyDescent="0.2"/>
    <row r="605" s="33" customFormat="1" ht="15.75" customHeight="1" x14ac:dyDescent="0.2"/>
    <row r="606" s="33" customFormat="1" ht="15.75" customHeight="1" x14ac:dyDescent="0.2"/>
    <row r="607" s="33" customFormat="1" ht="15.75" customHeight="1" x14ac:dyDescent="0.2"/>
    <row r="608" s="33" customFormat="1" ht="15.75" customHeight="1" x14ac:dyDescent="0.2"/>
    <row r="609" s="33" customFormat="1" ht="15.75" customHeight="1" x14ac:dyDescent="0.2"/>
    <row r="610" s="33" customFormat="1" ht="15.75" customHeight="1" x14ac:dyDescent="0.2"/>
    <row r="611" s="33" customFormat="1" ht="15.75" customHeight="1" x14ac:dyDescent="0.2"/>
    <row r="612" s="33" customFormat="1" ht="15.75" customHeight="1" x14ac:dyDescent="0.2"/>
    <row r="613" s="33" customFormat="1" ht="15.75" customHeight="1" x14ac:dyDescent="0.2"/>
    <row r="614" s="33" customFormat="1" ht="15.75" customHeight="1" x14ac:dyDescent="0.2"/>
    <row r="615" s="33" customFormat="1" ht="15.75" customHeight="1" x14ac:dyDescent="0.2"/>
    <row r="616" s="33" customFormat="1" ht="15.75" customHeight="1" x14ac:dyDescent="0.2"/>
    <row r="617" s="33" customFormat="1" ht="15.75" customHeight="1" x14ac:dyDescent="0.2"/>
    <row r="618" s="33" customFormat="1" ht="15.75" customHeight="1" x14ac:dyDescent="0.2"/>
    <row r="619" s="33" customFormat="1" ht="15.75" customHeight="1" x14ac:dyDescent="0.2"/>
    <row r="620" s="33" customFormat="1" ht="15.75" customHeight="1" x14ac:dyDescent="0.2"/>
    <row r="621" s="33" customFormat="1" ht="15.75" customHeight="1" x14ac:dyDescent="0.2"/>
    <row r="622" s="33" customFormat="1" ht="15.75" customHeight="1" x14ac:dyDescent="0.2"/>
    <row r="623" s="33" customFormat="1" ht="15.75" customHeight="1" x14ac:dyDescent="0.2"/>
    <row r="624" s="33" customFormat="1" ht="15.75" customHeight="1" x14ac:dyDescent="0.2"/>
    <row r="625" s="33" customFormat="1" ht="15.75" customHeight="1" x14ac:dyDescent="0.2"/>
    <row r="626" s="33" customFormat="1" ht="15.75" customHeight="1" x14ac:dyDescent="0.2"/>
    <row r="627" s="33" customFormat="1" ht="15.75" customHeight="1" x14ac:dyDescent="0.2"/>
    <row r="628" s="33" customFormat="1" ht="15.75" customHeight="1" x14ac:dyDescent="0.2"/>
    <row r="629" s="33" customFormat="1" ht="15.75" customHeight="1" x14ac:dyDescent="0.2"/>
    <row r="630" s="33" customFormat="1" ht="15.75" customHeight="1" x14ac:dyDescent="0.2"/>
    <row r="631" s="33" customFormat="1" ht="15.75" customHeight="1" x14ac:dyDescent="0.2"/>
    <row r="632" s="33" customFormat="1" ht="15.75" customHeight="1" x14ac:dyDescent="0.2"/>
    <row r="633" s="33" customFormat="1" ht="15.75" customHeight="1" x14ac:dyDescent="0.2"/>
    <row r="634" s="33" customFormat="1" ht="15.75" customHeight="1" x14ac:dyDescent="0.2"/>
    <row r="635" s="33" customFormat="1" ht="15.75" customHeight="1" x14ac:dyDescent="0.2"/>
    <row r="636" s="33" customFormat="1" ht="15.75" customHeight="1" x14ac:dyDescent="0.2"/>
    <row r="637" s="33" customFormat="1" ht="15.75" customHeight="1" x14ac:dyDescent="0.2"/>
    <row r="638" s="33" customFormat="1" ht="15.75" customHeight="1" x14ac:dyDescent="0.2"/>
    <row r="639" s="33" customFormat="1" ht="15.75" customHeight="1" x14ac:dyDescent="0.2"/>
    <row r="640" s="33" customFormat="1" ht="15.75" customHeight="1" x14ac:dyDescent="0.2"/>
    <row r="641" s="33" customFormat="1" ht="15.75" customHeight="1" x14ac:dyDescent="0.2"/>
    <row r="642" s="33" customFormat="1" ht="15.75" customHeight="1" x14ac:dyDescent="0.2"/>
    <row r="643" s="33" customFormat="1" ht="15.75" customHeight="1" x14ac:dyDescent="0.2"/>
    <row r="644" s="33" customFormat="1" ht="15.75" customHeight="1" x14ac:dyDescent="0.2"/>
    <row r="645" s="33" customFormat="1" ht="15.75" customHeight="1" x14ac:dyDescent="0.2"/>
    <row r="646" s="33" customFormat="1" ht="15.75" customHeight="1" x14ac:dyDescent="0.2"/>
    <row r="647" s="33" customFormat="1" ht="15.75" customHeight="1" x14ac:dyDescent="0.2"/>
    <row r="648" s="33" customFormat="1" ht="15.75" customHeight="1" x14ac:dyDescent="0.2"/>
    <row r="649" s="33" customFormat="1" ht="15.75" customHeight="1" x14ac:dyDescent="0.2"/>
    <row r="650" s="33" customFormat="1" ht="15.75" customHeight="1" x14ac:dyDescent="0.2"/>
    <row r="651" s="33" customFormat="1" ht="15.75" customHeight="1" x14ac:dyDescent="0.2"/>
    <row r="652" s="33" customFormat="1" ht="15.75" customHeight="1" x14ac:dyDescent="0.2"/>
    <row r="653" s="33" customFormat="1" ht="15.75" customHeight="1" x14ac:dyDescent="0.2"/>
    <row r="654" s="33" customFormat="1" ht="15.75" customHeight="1" x14ac:dyDescent="0.2"/>
    <row r="655" s="33" customFormat="1" ht="15.75" customHeight="1" x14ac:dyDescent="0.2"/>
    <row r="656" s="33" customFormat="1" ht="15.75" customHeight="1" x14ac:dyDescent="0.2"/>
    <row r="657" s="33" customFormat="1" ht="15.75" customHeight="1" x14ac:dyDescent="0.2"/>
    <row r="658" s="33" customFormat="1" ht="15.75" customHeight="1" x14ac:dyDescent="0.2"/>
    <row r="659" s="33" customFormat="1" ht="15.75" customHeight="1" x14ac:dyDescent="0.2"/>
    <row r="660" s="33" customFormat="1" ht="15.75" customHeight="1" x14ac:dyDescent="0.2"/>
    <row r="661" s="33" customFormat="1" ht="15.75" customHeight="1" x14ac:dyDescent="0.2"/>
    <row r="662" s="33" customFormat="1" ht="15.75" customHeight="1" x14ac:dyDescent="0.2"/>
    <row r="663" s="33" customFormat="1" ht="15.75" customHeight="1" x14ac:dyDescent="0.2"/>
    <row r="664" s="33" customFormat="1" ht="15.75" customHeight="1" x14ac:dyDescent="0.2"/>
    <row r="665" s="33" customFormat="1" ht="15.75" customHeight="1" x14ac:dyDescent="0.2"/>
    <row r="666" s="33" customFormat="1" ht="15.75" customHeight="1" x14ac:dyDescent="0.2"/>
    <row r="667" s="33" customFormat="1" ht="15.75" customHeight="1" x14ac:dyDescent="0.2"/>
    <row r="668" s="33" customFormat="1" ht="15.75" customHeight="1" x14ac:dyDescent="0.2"/>
    <row r="669" s="33" customFormat="1" ht="15.75" customHeight="1" x14ac:dyDescent="0.2"/>
    <row r="670" s="33" customFormat="1" ht="15.75" customHeight="1" x14ac:dyDescent="0.2"/>
    <row r="671" s="33" customFormat="1" ht="15.75" customHeight="1" x14ac:dyDescent="0.2"/>
    <row r="672" s="33" customFormat="1" ht="15.75" customHeight="1" x14ac:dyDescent="0.2"/>
    <row r="673" s="33" customFormat="1" ht="15.75" customHeight="1" x14ac:dyDescent="0.2"/>
    <row r="674" s="33" customFormat="1" ht="15.75" customHeight="1" x14ac:dyDescent="0.2"/>
    <row r="675" s="33" customFormat="1" ht="15.75" customHeight="1" x14ac:dyDescent="0.2"/>
    <row r="676" s="33" customFormat="1" ht="15.75" customHeight="1" x14ac:dyDescent="0.2"/>
    <row r="677" s="33" customFormat="1" ht="15.75" customHeight="1" x14ac:dyDescent="0.2"/>
    <row r="678" s="33" customFormat="1" ht="15.75" customHeight="1" x14ac:dyDescent="0.2"/>
    <row r="679" s="33" customFormat="1" ht="15.75" customHeight="1" x14ac:dyDescent="0.2"/>
    <row r="680" s="33" customFormat="1" ht="15.75" customHeight="1" x14ac:dyDescent="0.2"/>
    <row r="681" s="33" customFormat="1" ht="15.75" customHeight="1" x14ac:dyDescent="0.2"/>
    <row r="682" s="33" customFormat="1" ht="15.75" customHeight="1" x14ac:dyDescent="0.2"/>
    <row r="683" s="33" customFormat="1" ht="15.75" customHeight="1" x14ac:dyDescent="0.2"/>
    <row r="684" s="33" customFormat="1" ht="15.75" customHeight="1" x14ac:dyDescent="0.2"/>
    <row r="685" s="33" customFormat="1" ht="15.75" customHeight="1" x14ac:dyDescent="0.2"/>
    <row r="686" s="33" customFormat="1" ht="15.75" customHeight="1" x14ac:dyDescent="0.2"/>
    <row r="687" s="33" customFormat="1" ht="15.75" customHeight="1" x14ac:dyDescent="0.2"/>
    <row r="688" s="33" customFormat="1" ht="15.75" customHeight="1" x14ac:dyDescent="0.2"/>
    <row r="689" s="33" customFormat="1" ht="15.75" customHeight="1" x14ac:dyDescent="0.2"/>
    <row r="690" s="33" customFormat="1" ht="15.75" customHeight="1" x14ac:dyDescent="0.2"/>
    <row r="691" s="33" customFormat="1" ht="15.75" customHeight="1" x14ac:dyDescent="0.2"/>
    <row r="692" s="33" customFormat="1" ht="15.75" customHeight="1" x14ac:dyDescent="0.2"/>
    <row r="693" s="33" customFormat="1" ht="15.75" customHeight="1" x14ac:dyDescent="0.2"/>
    <row r="694" s="33" customFormat="1" ht="15.75" customHeight="1" x14ac:dyDescent="0.2"/>
    <row r="695" s="33" customFormat="1" ht="15.75" customHeight="1" x14ac:dyDescent="0.2"/>
    <row r="696" s="33" customFormat="1" ht="15.75" customHeight="1" x14ac:dyDescent="0.2"/>
    <row r="697" s="33" customFormat="1" ht="15.75" customHeight="1" x14ac:dyDescent="0.2"/>
    <row r="698" s="33" customFormat="1" ht="15.75" customHeight="1" x14ac:dyDescent="0.2"/>
    <row r="699" s="33" customFormat="1" ht="15.75" customHeight="1" x14ac:dyDescent="0.2"/>
    <row r="700" s="33" customFormat="1" ht="15.75" customHeight="1" x14ac:dyDescent="0.2"/>
    <row r="701" s="33" customFormat="1" ht="15.75" customHeight="1" x14ac:dyDescent="0.2"/>
    <row r="702" s="33" customFormat="1" ht="15.75" customHeight="1" x14ac:dyDescent="0.2"/>
    <row r="703" s="33" customFormat="1" ht="15.75" customHeight="1" x14ac:dyDescent="0.2"/>
    <row r="704" s="33" customFormat="1" ht="15.75" customHeight="1" x14ac:dyDescent="0.2"/>
    <row r="705" s="33" customFormat="1" ht="15.75" customHeight="1" x14ac:dyDescent="0.2"/>
    <row r="706" s="33" customFormat="1" ht="15.75" customHeight="1" x14ac:dyDescent="0.2"/>
    <row r="707" s="33" customFormat="1" ht="15.75" customHeight="1" x14ac:dyDescent="0.2"/>
    <row r="708" s="33" customFormat="1" ht="15.75" customHeight="1" x14ac:dyDescent="0.2"/>
    <row r="709" s="33" customFormat="1" ht="15.75" customHeight="1" x14ac:dyDescent="0.2"/>
    <row r="710" s="33" customFormat="1" ht="15.75" customHeight="1" x14ac:dyDescent="0.2"/>
    <row r="711" s="33" customFormat="1" ht="15.75" customHeight="1" x14ac:dyDescent="0.2"/>
    <row r="712" s="33" customFormat="1" ht="15.75" customHeight="1" x14ac:dyDescent="0.2"/>
    <row r="713" s="33" customFormat="1" ht="15.75" customHeight="1" x14ac:dyDescent="0.2"/>
    <row r="714" s="33" customFormat="1" ht="15.75" customHeight="1" x14ac:dyDescent="0.2"/>
    <row r="715" s="33" customFormat="1" ht="15.75" customHeight="1" x14ac:dyDescent="0.2"/>
    <row r="716" s="33" customFormat="1" ht="15.75" customHeight="1" x14ac:dyDescent="0.2"/>
    <row r="717" s="33" customFormat="1" ht="15.75" customHeight="1" x14ac:dyDescent="0.2"/>
    <row r="718" s="33" customFormat="1" ht="15.75" customHeight="1" x14ac:dyDescent="0.2"/>
    <row r="719" s="33" customFormat="1" ht="15.75" customHeight="1" x14ac:dyDescent="0.2"/>
    <row r="720" s="33" customFormat="1" ht="15.75" customHeight="1" x14ac:dyDescent="0.2"/>
    <row r="721" s="33" customFormat="1" ht="15.75" customHeight="1" x14ac:dyDescent="0.2"/>
    <row r="722" s="33" customFormat="1" ht="15.75" customHeight="1" x14ac:dyDescent="0.2"/>
    <row r="723" s="33" customFormat="1" ht="15.75" customHeight="1" x14ac:dyDescent="0.2"/>
    <row r="724" s="33" customFormat="1" ht="15.75" customHeight="1" x14ac:dyDescent="0.2"/>
    <row r="725" s="33" customFormat="1" ht="15.75" customHeight="1" x14ac:dyDescent="0.2"/>
    <row r="726" s="33" customFormat="1" ht="15.75" customHeight="1" x14ac:dyDescent="0.2"/>
    <row r="727" s="33" customFormat="1" ht="15.75" customHeight="1" x14ac:dyDescent="0.2"/>
    <row r="728" s="33" customFormat="1" ht="15.75" customHeight="1" x14ac:dyDescent="0.2"/>
    <row r="729" s="33" customFormat="1" ht="15.75" customHeight="1" x14ac:dyDescent="0.2"/>
    <row r="730" s="33" customFormat="1" ht="15.75" customHeight="1" x14ac:dyDescent="0.2"/>
    <row r="731" s="33" customFormat="1" ht="15.75" customHeight="1" x14ac:dyDescent="0.2"/>
    <row r="732" s="33" customFormat="1" ht="15.75" customHeight="1" x14ac:dyDescent="0.2"/>
    <row r="733" s="33" customFormat="1" ht="15.75" customHeight="1" x14ac:dyDescent="0.2"/>
    <row r="734" s="33" customFormat="1" ht="15.75" customHeight="1" x14ac:dyDescent="0.2"/>
    <row r="735" s="33" customFormat="1" ht="15.75" customHeight="1" x14ac:dyDescent="0.2"/>
    <row r="736" s="33" customFormat="1" ht="15.75" customHeight="1" x14ac:dyDescent="0.2"/>
    <row r="737" s="33" customFormat="1" ht="15.75" customHeight="1" x14ac:dyDescent="0.2"/>
    <row r="738" s="33" customFormat="1" ht="15.75" customHeight="1" x14ac:dyDescent="0.2"/>
    <row r="739" s="33" customFormat="1" ht="15.75" customHeight="1" x14ac:dyDescent="0.2"/>
    <row r="740" s="33" customFormat="1" ht="15.75" customHeight="1" x14ac:dyDescent="0.2"/>
    <row r="741" s="33" customFormat="1" ht="15.75" customHeight="1" x14ac:dyDescent="0.2"/>
    <row r="742" s="33" customFormat="1" ht="15.75" customHeight="1" x14ac:dyDescent="0.2"/>
    <row r="743" s="33" customFormat="1" ht="15.75" customHeight="1" x14ac:dyDescent="0.2"/>
    <row r="744" s="33" customFormat="1" ht="15.75" customHeight="1" x14ac:dyDescent="0.2"/>
    <row r="745" s="33" customFormat="1" ht="15.75" customHeight="1" x14ac:dyDescent="0.2"/>
    <row r="746" s="33" customFormat="1" ht="15.75" customHeight="1" x14ac:dyDescent="0.2"/>
    <row r="747" s="33" customFormat="1" ht="15.75" customHeight="1" x14ac:dyDescent="0.2"/>
    <row r="748" s="33" customFormat="1" ht="15.75" customHeight="1" x14ac:dyDescent="0.2"/>
    <row r="749" s="33" customFormat="1" ht="15.75" customHeight="1" x14ac:dyDescent="0.2"/>
    <row r="750" s="33" customFormat="1" ht="15.75" customHeight="1" x14ac:dyDescent="0.2"/>
    <row r="751" s="33" customFormat="1" ht="15.75" customHeight="1" x14ac:dyDescent="0.2"/>
    <row r="752" s="33" customFormat="1" ht="15.75" customHeight="1" x14ac:dyDescent="0.2"/>
    <row r="753" s="33" customFormat="1" ht="15.75" customHeight="1" x14ac:dyDescent="0.2"/>
    <row r="754" s="33" customFormat="1" ht="15.75" customHeight="1" x14ac:dyDescent="0.2"/>
    <row r="755" s="33" customFormat="1" ht="15.75" customHeight="1" x14ac:dyDescent="0.2"/>
    <row r="756" s="33" customFormat="1" ht="15.75" customHeight="1" x14ac:dyDescent="0.2"/>
    <row r="757" s="33" customFormat="1" ht="15.75" customHeight="1" x14ac:dyDescent="0.2"/>
    <row r="758" s="33" customFormat="1" ht="15.75" customHeight="1" x14ac:dyDescent="0.2"/>
    <row r="759" s="33" customFormat="1" ht="15.75" customHeight="1" x14ac:dyDescent="0.2"/>
    <row r="760" s="33" customFormat="1" ht="15.75" customHeight="1" x14ac:dyDescent="0.2"/>
    <row r="761" s="33" customFormat="1" ht="15.75" customHeight="1" x14ac:dyDescent="0.2"/>
    <row r="762" s="33" customFormat="1" ht="15.75" customHeight="1" x14ac:dyDescent="0.2"/>
    <row r="763" s="33" customFormat="1" ht="15.75" customHeight="1" x14ac:dyDescent="0.2"/>
    <row r="764" s="33" customFormat="1" ht="15.75" customHeight="1" x14ac:dyDescent="0.2"/>
    <row r="765" s="33" customFormat="1" ht="15.75" customHeight="1" x14ac:dyDescent="0.2"/>
    <row r="766" s="33" customFormat="1" ht="15.75" customHeight="1" x14ac:dyDescent="0.2"/>
    <row r="767" s="33" customFormat="1" ht="15.75" customHeight="1" x14ac:dyDescent="0.2"/>
    <row r="768" s="33" customFormat="1" ht="15.75" customHeight="1" x14ac:dyDescent="0.2"/>
    <row r="769" s="33" customFormat="1" ht="15.75" customHeight="1" x14ac:dyDescent="0.2"/>
    <row r="770" s="33" customFormat="1" ht="15.75" customHeight="1" x14ac:dyDescent="0.2"/>
    <row r="771" s="33" customFormat="1" ht="15.75" customHeight="1" x14ac:dyDescent="0.2"/>
    <row r="772" s="33" customFormat="1" ht="15.75" customHeight="1" x14ac:dyDescent="0.2"/>
    <row r="773" s="33" customFormat="1" ht="15.75" customHeight="1" x14ac:dyDescent="0.2"/>
    <row r="774" s="33" customFormat="1" ht="15.75" customHeight="1" x14ac:dyDescent="0.2"/>
    <row r="775" s="33" customFormat="1" ht="15.75" customHeight="1" x14ac:dyDescent="0.2"/>
    <row r="776" s="33" customFormat="1" ht="15.75" customHeight="1" x14ac:dyDescent="0.2"/>
    <row r="777" s="33" customFormat="1" ht="15.75" customHeight="1" x14ac:dyDescent="0.2"/>
    <row r="778" s="33" customFormat="1" ht="15.75" customHeight="1" x14ac:dyDescent="0.2"/>
    <row r="779" s="33" customFormat="1" ht="15.75" customHeight="1" x14ac:dyDescent="0.2"/>
    <row r="780" s="33" customFormat="1" ht="15.75" customHeight="1" x14ac:dyDescent="0.2"/>
    <row r="781" s="33" customFormat="1" ht="15.75" customHeight="1" x14ac:dyDescent="0.2"/>
    <row r="782" s="33" customFormat="1" ht="15.75" customHeight="1" x14ac:dyDescent="0.2"/>
    <row r="783" s="33" customFormat="1" ht="15.75" customHeight="1" x14ac:dyDescent="0.2"/>
    <row r="784" s="33" customFormat="1" ht="15.75" customHeight="1" x14ac:dyDescent="0.2"/>
    <row r="785" s="33" customFormat="1" ht="15.75" customHeight="1" x14ac:dyDescent="0.2"/>
    <row r="786" s="33" customFormat="1" ht="15.75" customHeight="1" x14ac:dyDescent="0.2"/>
    <row r="787" s="33" customFormat="1" ht="15.75" customHeight="1" x14ac:dyDescent="0.2"/>
    <row r="788" s="33" customFormat="1" ht="15.75" customHeight="1" x14ac:dyDescent="0.2"/>
    <row r="789" s="33" customFormat="1" ht="15.75" customHeight="1" x14ac:dyDescent="0.2"/>
    <row r="790" s="33" customFormat="1" ht="15.75" customHeight="1" x14ac:dyDescent="0.2"/>
    <row r="791" s="33" customFormat="1" ht="15.75" customHeight="1" x14ac:dyDescent="0.2"/>
    <row r="792" s="33" customFormat="1" ht="15.75" customHeight="1" x14ac:dyDescent="0.2"/>
    <row r="793" s="33" customFormat="1" ht="15.75" customHeight="1" x14ac:dyDescent="0.2"/>
    <row r="794" s="33" customFormat="1" ht="15.75" customHeight="1" x14ac:dyDescent="0.2"/>
    <row r="795" s="33" customFormat="1" ht="15.75" customHeight="1" x14ac:dyDescent="0.2"/>
    <row r="796" s="33" customFormat="1" ht="15.75" customHeight="1" x14ac:dyDescent="0.2"/>
    <row r="797" s="33" customFormat="1" ht="15.75" customHeight="1" x14ac:dyDescent="0.2"/>
    <row r="798" s="33" customFormat="1" ht="15.75" customHeight="1" x14ac:dyDescent="0.2"/>
    <row r="799" s="33" customFormat="1" ht="15.75" customHeight="1" x14ac:dyDescent="0.2"/>
    <row r="800" s="33" customFormat="1" ht="15.75" customHeight="1" x14ac:dyDescent="0.2"/>
    <row r="801" s="33" customFormat="1" ht="15.75" customHeight="1" x14ac:dyDescent="0.2"/>
    <row r="802" s="33" customFormat="1" ht="15.75" customHeight="1" x14ac:dyDescent="0.2"/>
    <row r="803" s="33" customFormat="1" ht="15.75" customHeight="1" x14ac:dyDescent="0.2"/>
    <row r="804" s="33" customFormat="1" ht="15.75" customHeight="1" x14ac:dyDescent="0.2"/>
    <row r="805" s="33" customFormat="1" ht="15.75" customHeight="1" x14ac:dyDescent="0.2"/>
    <row r="806" s="33" customFormat="1" ht="15.75" customHeight="1" x14ac:dyDescent="0.2"/>
    <row r="807" s="33" customFormat="1" ht="15.75" customHeight="1" x14ac:dyDescent="0.2"/>
    <row r="808" s="33" customFormat="1" ht="15.75" customHeight="1" x14ac:dyDescent="0.2"/>
    <row r="809" s="33" customFormat="1" ht="15.75" customHeight="1" x14ac:dyDescent="0.2"/>
    <row r="810" s="33" customFormat="1" ht="15.75" customHeight="1" x14ac:dyDescent="0.2"/>
    <row r="811" s="33" customFormat="1" ht="15.75" customHeight="1" x14ac:dyDescent="0.2"/>
    <row r="812" s="33" customFormat="1" ht="15.75" customHeight="1" x14ac:dyDescent="0.2"/>
    <row r="813" s="33" customFormat="1" ht="15.75" customHeight="1" x14ac:dyDescent="0.2"/>
    <row r="814" s="33" customFormat="1" ht="15.75" customHeight="1" x14ac:dyDescent="0.2"/>
    <row r="815" s="33" customFormat="1" ht="15.75" customHeight="1" x14ac:dyDescent="0.2"/>
    <row r="816" s="33" customFormat="1" ht="15.75" customHeight="1" x14ac:dyDescent="0.2"/>
    <row r="817" s="33" customFormat="1" ht="15.75" customHeight="1" x14ac:dyDescent="0.2"/>
    <row r="818" s="33" customFormat="1" ht="15.75" customHeight="1" x14ac:dyDescent="0.2"/>
    <row r="819" s="33" customFormat="1" ht="15.75" customHeight="1" x14ac:dyDescent="0.2"/>
    <row r="820" s="33" customFormat="1" ht="15.75" customHeight="1" x14ac:dyDescent="0.2"/>
    <row r="821" s="33" customFormat="1" ht="15.75" customHeight="1" x14ac:dyDescent="0.2"/>
    <row r="822" s="33" customFormat="1" ht="15.75" customHeight="1" x14ac:dyDescent="0.2"/>
    <row r="823" s="33" customFormat="1" ht="15.75" customHeight="1" x14ac:dyDescent="0.2"/>
    <row r="824" s="33" customFormat="1" ht="15.75" customHeight="1" x14ac:dyDescent="0.2"/>
    <row r="825" s="33" customFormat="1" ht="15.75" customHeight="1" x14ac:dyDescent="0.2"/>
    <row r="826" s="33" customFormat="1" ht="15.75" customHeight="1" x14ac:dyDescent="0.2"/>
    <row r="827" s="33" customFormat="1" ht="15.75" customHeight="1" x14ac:dyDescent="0.2"/>
    <row r="828" s="33" customFormat="1" ht="15.75" customHeight="1" x14ac:dyDescent="0.2"/>
    <row r="829" s="33" customFormat="1" ht="15.75" customHeight="1" x14ac:dyDescent="0.2"/>
    <row r="830" s="33" customFormat="1" ht="15.75" customHeight="1" x14ac:dyDescent="0.2"/>
    <row r="831" s="33" customFormat="1" ht="15.75" customHeight="1" x14ac:dyDescent="0.2"/>
    <row r="832" s="33" customFormat="1" ht="15.75" customHeight="1" x14ac:dyDescent="0.2"/>
    <row r="833" s="33" customFormat="1" ht="15.75" customHeight="1" x14ac:dyDescent="0.2"/>
    <row r="834" s="33" customFormat="1" ht="15.75" customHeight="1" x14ac:dyDescent="0.2"/>
    <row r="835" s="33" customFormat="1" ht="15.75" customHeight="1" x14ac:dyDescent="0.2"/>
    <row r="836" s="33" customFormat="1" ht="15.75" customHeight="1" x14ac:dyDescent="0.2"/>
    <row r="837" s="33" customFormat="1" ht="15.75" customHeight="1" x14ac:dyDescent="0.2"/>
    <row r="838" s="33" customFormat="1" ht="15.75" customHeight="1" x14ac:dyDescent="0.2"/>
    <row r="839" s="33" customFormat="1" ht="15.75" customHeight="1" x14ac:dyDescent="0.2"/>
    <row r="840" s="33" customFormat="1" ht="15.75" customHeight="1" x14ac:dyDescent="0.2"/>
    <row r="841" s="33" customFormat="1" ht="15.75" customHeight="1" x14ac:dyDescent="0.2"/>
    <row r="842" s="33" customFormat="1" ht="15.75" customHeight="1" x14ac:dyDescent="0.2"/>
    <row r="843" s="33" customFormat="1" ht="15.75" customHeight="1" x14ac:dyDescent="0.2"/>
    <row r="844" s="33" customFormat="1" ht="15.75" customHeight="1" x14ac:dyDescent="0.2"/>
    <row r="845" s="33" customFormat="1" ht="15.75" customHeight="1" x14ac:dyDescent="0.2"/>
    <row r="846" s="33" customFormat="1" ht="15.75" customHeight="1" x14ac:dyDescent="0.2"/>
    <row r="847" s="33" customFormat="1" ht="15.75" customHeight="1" x14ac:dyDescent="0.2"/>
    <row r="848" s="33" customFormat="1" ht="15.75" customHeight="1" x14ac:dyDescent="0.2"/>
    <row r="849" s="33" customFormat="1" ht="15.75" customHeight="1" x14ac:dyDescent="0.2"/>
    <row r="850" s="33" customFormat="1" ht="15.75" customHeight="1" x14ac:dyDescent="0.2"/>
    <row r="851" s="33" customFormat="1" ht="15.75" customHeight="1" x14ac:dyDescent="0.2"/>
    <row r="852" s="33" customFormat="1" ht="15.75" customHeight="1" x14ac:dyDescent="0.2"/>
    <row r="853" s="33" customFormat="1" ht="15.75" customHeight="1" x14ac:dyDescent="0.2"/>
    <row r="854" s="33" customFormat="1" ht="15.75" customHeight="1" x14ac:dyDescent="0.2"/>
    <row r="855" s="33" customFormat="1" ht="15.75" customHeight="1" x14ac:dyDescent="0.2"/>
    <row r="856" s="33" customFormat="1" ht="15.75" customHeight="1" x14ac:dyDescent="0.2"/>
    <row r="857" s="33" customFormat="1" ht="15.75" customHeight="1" x14ac:dyDescent="0.2"/>
    <row r="858" s="33" customFormat="1" ht="15.75" customHeight="1" x14ac:dyDescent="0.2"/>
    <row r="859" s="33" customFormat="1" ht="15.75" customHeight="1" x14ac:dyDescent="0.2"/>
    <row r="860" s="33" customFormat="1" ht="15.75" customHeight="1" x14ac:dyDescent="0.2"/>
    <row r="861" s="33" customFormat="1" ht="15.75" customHeight="1" x14ac:dyDescent="0.2"/>
    <row r="862" s="33" customFormat="1" ht="15.75" customHeight="1" x14ac:dyDescent="0.2"/>
    <row r="863" s="33" customFormat="1" ht="15.75" customHeight="1" x14ac:dyDescent="0.2"/>
    <row r="864" s="33" customFormat="1" ht="15.75" customHeight="1" x14ac:dyDescent="0.2"/>
    <row r="865" s="33" customFormat="1" ht="15.75" customHeight="1" x14ac:dyDescent="0.2"/>
    <row r="866" s="33" customFormat="1" ht="15.75" customHeight="1" x14ac:dyDescent="0.2"/>
    <row r="867" s="33" customFormat="1" ht="15.75" customHeight="1" x14ac:dyDescent="0.2"/>
    <row r="868" s="33" customFormat="1" ht="15.75" customHeight="1" x14ac:dyDescent="0.2"/>
    <row r="869" s="33" customFormat="1" ht="15.75" customHeight="1" x14ac:dyDescent="0.2"/>
    <row r="870" s="33" customFormat="1" ht="15.75" customHeight="1" x14ac:dyDescent="0.2"/>
    <row r="871" s="33" customFormat="1" ht="15.75" customHeight="1" x14ac:dyDescent="0.2"/>
    <row r="872" s="33" customFormat="1" ht="15.75" customHeight="1" x14ac:dyDescent="0.2"/>
    <row r="873" s="33" customFormat="1" ht="15.75" customHeight="1" x14ac:dyDescent="0.2"/>
    <row r="874" s="33" customFormat="1" ht="15.75" customHeight="1" x14ac:dyDescent="0.2"/>
    <row r="875" s="33" customFormat="1" ht="15.75" customHeight="1" x14ac:dyDescent="0.2"/>
    <row r="876" s="33" customFormat="1" ht="15.75" customHeight="1" x14ac:dyDescent="0.2"/>
    <row r="877" s="33" customFormat="1" ht="15.75" customHeight="1" x14ac:dyDescent="0.2"/>
    <row r="878" s="33" customFormat="1" ht="15.75" customHeight="1" x14ac:dyDescent="0.2"/>
    <row r="879" s="33" customFormat="1" ht="15.75" customHeight="1" x14ac:dyDescent="0.2"/>
    <row r="880" s="33" customFormat="1" ht="15.75" customHeight="1" x14ac:dyDescent="0.2"/>
    <row r="881" s="33" customFormat="1" ht="15.75" customHeight="1" x14ac:dyDescent="0.2"/>
    <row r="882" s="33" customFormat="1" ht="15.75" customHeight="1" x14ac:dyDescent="0.2"/>
    <row r="883" s="33" customFormat="1" ht="15.75" customHeight="1" x14ac:dyDescent="0.2"/>
    <row r="884" s="33" customFormat="1" ht="15.75" customHeight="1" x14ac:dyDescent="0.2"/>
    <row r="885" s="33" customFormat="1" ht="15.75" customHeight="1" x14ac:dyDescent="0.2"/>
    <row r="886" s="33" customFormat="1" ht="15.75" customHeight="1" x14ac:dyDescent="0.2"/>
    <row r="887" s="33" customFormat="1" ht="15.75" customHeight="1" x14ac:dyDescent="0.2"/>
    <row r="888" s="33" customFormat="1" ht="15.75" customHeight="1" x14ac:dyDescent="0.2"/>
    <row r="889" s="33" customFormat="1" ht="15.75" customHeight="1" x14ac:dyDescent="0.2"/>
    <row r="890" s="33" customFormat="1" ht="15.75" customHeight="1" x14ac:dyDescent="0.2"/>
    <row r="891" s="33" customFormat="1" ht="15.75" customHeight="1" x14ac:dyDescent="0.2"/>
    <row r="892" s="33" customFormat="1" ht="15.75" customHeight="1" x14ac:dyDescent="0.2"/>
    <row r="893" s="33" customFormat="1" ht="15.75" customHeight="1" x14ac:dyDescent="0.2"/>
    <row r="894" s="33" customFormat="1" ht="15.75" customHeight="1" x14ac:dyDescent="0.2"/>
    <row r="895" s="33" customFormat="1" ht="15.75" customHeight="1" x14ac:dyDescent="0.2"/>
    <row r="896" s="33" customFormat="1" ht="15.75" customHeight="1" x14ac:dyDescent="0.2"/>
    <row r="897" s="33" customFormat="1" ht="15.75" customHeight="1" x14ac:dyDescent="0.2"/>
    <row r="898" s="33" customFormat="1" ht="15.75" customHeight="1" x14ac:dyDescent="0.2"/>
    <row r="899" s="33" customFormat="1" ht="15.75" customHeight="1" x14ac:dyDescent="0.2"/>
    <row r="900" s="33" customFormat="1" ht="15.75" customHeight="1" x14ac:dyDescent="0.2"/>
    <row r="901" s="33" customFormat="1" ht="15.75" customHeight="1" x14ac:dyDescent="0.2"/>
    <row r="902" s="33" customFormat="1" ht="15.75" customHeight="1" x14ac:dyDescent="0.2"/>
    <row r="903" s="33" customFormat="1" ht="15.75" customHeight="1" x14ac:dyDescent="0.2"/>
    <row r="904" s="33" customFormat="1" ht="15.75" customHeight="1" x14ac:dyDescent="0.2"/>
    <row r="905" s="33" customFormat="1" ht="15.75" customHeight="1" x14ac:dyDescent="0.2"/>
    <row r="906" s="33" customFormat="1" ht="15.75" customHeight="1" x14ac:dyDescent="0.2"/>
    <row r="907" s="33" customFormat="1" ht="15.75" customHeight="1" x14ac:dyDescent="0.2"/>
    <row r="908" s="33" customFormat="1" ht="15.75" customHeight="1" x14ac:dyDescent="0.2"/>
    <row r="909" s="33" customFormat="1" ht="15.75" customHeight="1" x14ac:dyDescent="0.2"/>
    <row r="910" s="33" customFormat="1" ht="15.75" customHeight="1" x14ac:dyDescent="0.2"/>
    <row r="911" s="33" customFormat="1" ht="15.75" customHeight="1" x14ac:dyDescent="0.2"/>
    <row r="912" s="33" customFormat="1" ht="15.75" customHeight="1" x14ac:dyDescent="0.2"/>
    <row r="913" s="33" customFormat="1" ht="15.75" customHeight="1" x14ac:dyDescent="0.2"/>
    <row r="914" s="33" customFormat="1" ht="15.75" customHeight="1" x14ac:dyDescent="0.2"/>
    <row r="915" s="33" customFormat="1" ht="15.75" customHeight="1" x14ac:dyDescent="0.2"/>
    <row r="916" s="33" customFormat="1" ht="15.75" customHeight="1" x14ac:dyDescent="0.2"/>
    <row r="917" s="33" customFormat="1" ht="15.75" customHeight="1" x14ac:dyDescent="0.2"/>
    <row r="918" s="33" customFormat="1" ht="15.75" customHeight="1" x14ac:dyDescent="0.2"/>
    <row r="919" s="33" customFormat="1" ht="15.75" customHeight="1" x14ac:dyDescent="0.2"/>
    <row r="920" s="33" customFormat="1" ht="15.75" customHeight="1" x14ac:dyDescent="0.2"/>
    <row r="921" s="33" customFormat="1" ht="15.75" customHeight="1" x14ac:dyDescent="0.2"/>
    <row r="922" s="33" customFormat="1" ht="15.75" customHeight="1" x14ac:dyDescent="0.2"/>
    <row r="923" s="33" customFormat="1" ht="15.75" customHeight="1" x14ac:dyDescent="0.2"/>
    <row r="924" s="33" customFormat="1" ht="15.75" customHeight="1" x14ac:dyDescent="0.2"/>
    <row r="925" s="33" customFormat="1" ht="15.75" customHeight="1" x14ac:dyDescent="0.2"/>
    <row r="926" s="33" customFormat="1" ht="15.75" customHeight="1" x14ac:dyDescent="0.2"/>
    <row r="927" s="33" customFormat="1" ht="15.75" customHeight="1" x14ac:dyDescent="0.2"/>
    <row r="928" s="33" customFormat="1" ht="15.75" customHeight="1" x14ac:dyDescent="0.2"/>
    <row r="929" s="33" customFormat="1" ht="15.75" customHeight="1" x14ac:dyDescent="0.2"/>
    <row r="930" s="33" customFormat="1" ht="15.75" customHeight="1" x14ac:dyDescent="0.2"/>
    <row r="931" s="33" customFormat="1" ht="15.75" customHeight="1" x14ac:dyDescent="0.2"/>
    <row r="932" s="33" customFormat="1" ht="15.75" customHeight="1" x14ac:dyDescent="0.2"/>
    <row r="933" s="33" customFormat="1" ht="15.75" customHeight="1" x14ac:dyDescent="0.2"/>
    <row r="934" s="33" customFormat="1" ht="15.75" customHeight="1" x14ac:dyDescent="0.2"/>
    <row r="935" s="33" customFormat="1" ht="15.75" customHeight="1" x14ac:dyDescent="0.2"/>
    <row r="936" s="33" customFormat="1" ht="15.75" customHeight="1" x14ac:dyDescent="0.2"/>
    <row r="937" s="33" customFormat="1" ht="15.75" customHeight="1" x14ac:dyDescent="0.2"/>
    <row r="938" s="33" customFormat="1" ht="15.75" customHeight="1" x14ac:dyDescent="0.2"/>
    <row r="939" s="33" customFormat="1" ht="15.75" customHeight="1" x14ac:dyDescent="0.2"/>
    <row r="940" s="33" customFormat="1" ht="15.75" customHeight="1" x14ac:dyDescent="0.2"/>
    <row r="941" s="33" customFormat="1" ht="15.75" customHeight="1" x14ac:dyDescent="0.2"/>
    <row r="942" s="33" customFormat="1" ht="15.75" customHeight="1" x14ac:dyDescent="0.2"/>
    <row r="943" s="33" customFormat="1" ht="15.75" customHeight="1" x14ac:dyDescent="0.2"/>
    <row r="944" s="33" customFormat="1" ht="15.75" customHeight="1" x14ac:dyDescent="0.2"/>
    <row r="945" s="33" customFormat="1" ht="15.75" customHeight="1" x14ac:dyDescent="0.2"/>
    <row r="946" s="33" customFormat="1" ht="15.75" customHeight="1" x14ac:dyDescent="0.2"/>
    <row r="947" s="33" customFormat="1" ht="15.75" customHeight="1" x14ac:dyDescent="0.2"/>
    <row r="948" s="33" customFormat="1" ht="15.75" customHeight="1" x14ac:dyDescent="0.2"/>
    <row r="949" s="33" customFormat="1" ht="15.75" customHeight="1" x14ac:dyDescent="0.2"/>
    <row r="950" s="33" customFormat="1" ht="15.75" customHeight="1" x14ac:dyDescent="0.2"/>
    <row r="951" s="33" customFormat="1" ht="15.75" customHeight="1" x14ac:dyDescent="0.2"/>
    <row r="952" s="33" customFormat="1" ht="15.75" customHeight="1" x14ac:dyDescent="0.2"/>
    <row r="953" s="33" customFormat="1" ht="15.75" customHeight="1" x14ac:dyDescent="0.2"/>
    <row r="954" s="33" customFormat="1" ht="15.75" customHeight="1" x14ac:dyDescent="0.2"/>
    <row r="955" s="33" customFormat="1" ht="15.75" customHeight="1" x14ac:dyDescent="0.2"/>
    <row r="956" s="33" customFormat="1" ht="15.75" customHeight="1" x14ac:dyDescent="0.2"/>
    <row r="957" s="33" customFormat="1" ht="15.75" customHeight="1" x14ac:dyDescent="0.2"/>
    <row r="958" s="33" customFormat="1" ht="15.75" customHeight="1" x14ac:dyDescent="0.2"/>
    <row r="959" s="33" customFormat="1" ht="15.75" customHeight="1" x14ac:dyDescent="0.2"/>
    <row r="960" s="33" customFormat="1" ht="15.75" customHeight="1" x14ac:dyDescent="0.2"/>
    <row r="961" s="33" customFormat="1" ht="15.75" customHeight="1" x14ac:dyDescent="0.2"/>
    <row r="962" s="33" customFormat="1" ht="15.75" customHeight="1" x14ac:dyDescent="0.2"/>
    <row r="963" s="33" customFormat="1" ht="15.75" customHeight="1" x14ac:dyDescent="0.2"/>
    <row r="964" s="33" customFormat="1" ht="15.75" customHeight="1" x14ac:dyDescent="0.2"/>
    <row r="965" s="33" customFormat="1" ht="15.75" customHeight="1" x14ac:dyDescent="0.2"/>
    <row r="966" s="33" customFormat="1" ht="15.75" customHeight="1" x14ac:dyDescent="0.2"/>
    <row r="967" s="33" customFormat="1" ht="15.75" customHeight="1" x14ac:dyDescent="0.2"/>
    <row r="968" s="33" customFormat="1" ht="15.75" customHeight="1" x14ac:dyDescent="0.2"/>
    <row r="969" s="33" customFormat="1" ht="15.75" customHeight="1" x14ac:dyDescent="0.2"/>
    <row r="970" s="33" customFormat="1" ht="15.75" customHeight="1" x14ac:dyDescent="0.2"/>
    <row r="971" s="33" customFormat="1" ht="15.75" customHeight="1" x14ac:dyDescent="0.2"/>
    <row r="972" s="33" customFormat="1" ht="15.75" customHeight="1" x14ac:dyDescent="0.2"/>
    <row r="973" s="33" customFormat="1" ht="15.75" customHeight="1" x14ac:dyDescent="0.2"/>
    <row r="974" s="33" customFormat="1" ht="15.75" customHeight="1" x14ac:dyDescent="0.2"/>
    <row r="975" s="33" customFormat="1" ht="15.75" customHeight="1" x14ac:dyDescent="0.2"/>
    <row r="976" s="33" customFormat="1" ht="15.75" customHeight="1" x14ac:dyDescent="0.2"/>
    <row r="977" s="33" customFormat="1" ht="15.75" customHeight="1" x14ac:dyDescent="0.2"/>
    <row r="978" s="33" customFormat="1" ht="15.75" customHeight="1" x14ac:dyDescent="0.2"/>
    <row r="979" s="33" customFormat="1" ht="15.75" customHeight="1" x14ac:dyDescent="0.2"/>
    <row r="980" s="33" customFormat="1" ht="15.75" customHeight="1" x14ac:dyDescent="0.2"/>
    <row r="981" s="33" customFormat="1" ht="15.75" customHeight="1" x14ac:dyDescent="0.2"/>
    <row r="982" s="33" customFormat="1" ht="15.75" customHeight="1" x14ac:dyDescent="0.2"/>
    <row r="983" s="33" customFormat="1" ht="15.75" customHeight="1" x14ac:dyDescent="0.2"/>
    <row r="984" s="33" customFormat="1" ht="15.75" customHeight="1" x14ac:dyDescent="0.2"/>
    <row r="985" s="33" customFormat="1" ht="15.75" customHeight="1" x14ac:dyDescent="0.2"/>
    <row r="986" s="33" customFormat="1" ht="15.75" customHeight="1" x14ac:dyDescent="0.2"/>
    <row r="987" s="33" customFormat="1" ht="15.75" customHeight="1" x14ac:dyDescent="0.2"/>
  </sheetData>
  <sheetProtection algorithmName="SHA-512" hashValue="19meyssuERlOx+pJgpVuC4DG7hG5Dk8P5HdMloPFxFLv8mqu9DGh12tijys8oNZkRpDrVTlPshod6w91/BQI1Q==" saltValue="h2u0uc5Wi8Q+WaSk/pDiRQ=="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6" sqref="B6"/>
    </sheetView>
  </sheetViews>
  <sheetFormatPr defaultColWidth="14.42578125" defaultRowHeight="15" customHeight="1" x14ac:dyDescent="0.2"/>
  <cols>
    <col min="1" max="1" width="16.85546875" customWidth="1"/>
    <col min="2" max="3" width="55.28515625" customWidth="1"/>
  </cols>
  <sheetData>
    <row r="1" spans="1:24" ht="76.5" x14ac:dyDescent="0.2">
      <c r="A1" s="4" t="s">
        <v>18</v>
      </c>
      <c r="B1" s="5" t="s">
        <v>19</v>
      </c>
      <c r="C1" s="22" t="s">
        <v>20</v>
      </c>
      <c r="D1" s="7"/>
      <c r="E1" s="7"/>
      <c r="F1" s="7"/>
      <c r="G1" s="7"/>
      <c r="H1" s="7"/>
      <c r="I1" s="7"/>
      <c r="J1" s="7"/>
      <c r="K1" s="7"/>
      <c r="L1" s="7"/>
      <c r="M1" s="7"/>
      <c r="N1" s="7"/>
      <c r="O1" s="7"/>
      <c r="P1" s="7"/>
      <c r="Q1" s="7"/>
      <c r="R1" s="7"/>
      <c r="S1" s="7"/>
      <c r="T1" s="7"/>
      <c r="U1" s="7"/>
      <c r="V1" s="7"/>
      <c r="W1" s="7"/>
      <c r="X1" s="7"/>
    </row>
    <row r="2" spans="1:24" ht="38.25" x14ac:dyDescent="0.2">
      <c r="A2" s="8" t="s">
        <v>21</v>
      </c>
      <c r="B2" s="9" t="s">
        <v>22</v>
      </c>
    </row>
    <row r="3" spans="1:24" ht="15.75" customHeight="1" x14ac:dyDescent="0.2">
      <c r="A3" s="10"/>
      <c r="B3" s="11" t="s">
        <v>23</v>
      </c>
    </row>
    <row r="4" spans="1:24" ht="15.75" customHeight="1" x14ac:dyDescent="0.2">
      <c r="A4" s="10"/>
      <c r="B4" s="11"/>
    </row>
    <row r="5" spans="1:24" ht="20.25" customHeight="1" x14ac:dyDescent="0.2">
      <c r="A5" s="26" t="s">
        <v>24</v>
      </c>
      <c r="B5" s="26" t="s">
        <v>25</v>
      </c>
      <c r="C5" s="26" t="s">
        <v>26</v>
      </c>
    </row>
    <row r="6" spans="1:24" ht="45.75" customHeight="1" x14ac:dyDescent="0.2">
      <c r="A6" s="2"/>
      <c r="B6" s="41"/>
      <c r="C6" s="41"/>
    </row>
    <row r="7" spans="1:24" ht="28.5" customHeight="1" x14ac:dyDescent="0.2">
      <c r="A7" s="26" t="s">
        <v>27</v>
      </c>
      <c r="B7" s="26" t="s">
        <v>28</v>
      </c>
      <c r="C7" s="26" t="s">
        <v>29</v>
      </c>
    </row>
    <row r="8" spans="1:24" ht="44.25" customHeight="1" x14ac:dyDescent="0.2">
      <c r="A8" s="2"/>
      <c r="B8" s="41"/>
      <c r="C8" s="41"/>
    </row>
    <row r="9" spans="1:24" ht="114.75" x14ac:dyDescent="0.2">
      <c r="A9" s="26" t="s">
        <v>30</v>
      </c>
      <c r="B9" s="32" t="s">
        <v>109</v>
      </c>
      <c r="C9" s="26" t="s">
        <v>108</v>
      </c>
    </row>
    <row r="10" spans="1:24" ht="102.75" customHeight="1" x14ac:dyDescent="0.2">
      <c r="B10" s="41"/>
      <c r="C10" s="41"/>
    </row>
    <row r="11" spans="1:24" ht="15.75" customHeight="1" x14ac:dyDescent="0.2"/>
    <row r="12" spans="1:24" ht="15.75" customHeight="1" x14ac:dyDescent="0.2">
      <c r="B12" s="12" t="s">
        <v>31</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DoooeJnD8NPs031KK+SyHNL7PYPNyuu+wfoAsDjqTaE67CMivYINO1OaFJMhJRe5uBf0PbrPyInzXffngpr4iA==" saltValue="CTzgbzKqqltJa/MfpDKw8w==" spinCount="100000" sheet="1" objects="1" scenarios="1" selectLockedCells="1"/>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8"/>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32</v>
      </c>
      <c r="B1" s="4" t="s">
        <v>33</v>
      </c>
      <c r="C1" s="4" t="s">
        <v>34</v>
      </c>
      <c r="D1" s="4" t="s">
        <v>35</v>
      </c>
      <c r="E1" s="4" t="s">
        <v>36</v>
      </c>
      <c r="F1" s="4" t="s">
        <v>37</v>
      </c>
      <c r="G1" s="4" t="s">
        <v>38</v>
      </c>
      <c r="H1" s="4" t="s">
        <v>39</v>
      </c>
      <c r="I1" s="4"/>
      <c r="J1" s="4"/>
      <c r="K1" s="4"/>
      <c r="L1" s="4"/>
      <c r="M1" s="4"/>
      <c r="N1" s="4"/>
      <c r="O1" s="4"/>
      <c r="P1" s="4"/>
      <c r="Q1" s="4"/>
      <c r="R1" s="4"/>
      <c r="S1" s="4"/>
      <c r="T1" s="4"/>
      <c r="U1" s="4"/>
      <c r="V1" s="4"/>
      <c r="W1" s="4"/>
      <c r="X1" s="4"/>
      <c r="Y1" s="4"/>
      <c r="Z1" s="4"/>
      <c r="AA1" s="4"/>
      <c r="AB1" s="4"/>
    </row>
    <row r="2" spans="1:28" ht="61.5" customHeight="1" x14ac:dyDescent="0.2">
      <c r="A2" s="6"/>
      <c r="C2" s="6"/>
      <c r="D2" s="6" t="s">
        <v>40</v>
      </c>
      <c r="E2" s="6"/>
      <c r="F2" s="6" t="s">
        <v>41</v>
      </c>
      <c r="G2" s="6" t="s">
        <v>42</v>
      </c>
      <c r="H2" s="4" t="s">
        <v>43</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22" t="s">
        <v>44</v>
      </c>
      <c r="B4" s="27" t="s">
        <v>121</v>
      </c>
      <c r="C4" s="22" t="s">
        <v>45</v>
      </c>
      <c r="D4" s="22" t="s">
        <v>19</v>
      </c>
      <c r="E4" s="22" t="s">
        <v>46</v>
      </c>
      <c r="F4" s="41"/>
      <c r="G4" s="13">
        <f>F4*100</f>
        <v>0</v>
      </c>
      <c r="H4" s="22" t="s">
        <v>119</v>
      </c>
      <c r="I4" s="6"/>
      <c r="J4" s="6"/>
      <c r="K4" s="6"/>
      <c r="L4" s="6"/>
      <c r="M4" s="6"/>
      <c r="N4" s="6"/>
      <c r="O4" s="6"/>
      <c r="P4" s="6"/>
      <c r="Q4" s="6"/>
      <c r="R4" s="6"/>
      <c r="S4" s="6"/>
      <c r="T4" s="6"/>
      <c r="U4" s="6"/>
      <c r="V4" s="6"/>
      <c r="W4" s="6"/>
      <c r="X4" s="6"/>
      <c r="Y4" s="6"/>
      <c r="Z4" s="6"/>
      <c r="AA4" s="6"/>
      <c r="AB4" s="6"/>
    </row>
    <row r="5" spans="1:28" ht="38.25" x14ac:dyDescent="0.2">
      <c r="A5" s="22" t="s">
        <v>44</v>
      </c>
      <c r="B5" s="27" t="s">
        <v>122</v>
      </c>
      <c r="C5" s="22" t="s">
        <v>45</v>
      </c>
      <c r="D5" s="22" t="s">
        <v>19</v>
      </c>
      <c r="E5" s="22" t="s">
        <v>46</v>
      </c>
      <c r="F5" s="41"/>
      <c r="G5" s="13">
        <f>F5*10</f>
        <v>0</v>
      </c>
      <c r="H5" s="22" t="s">
        <v>120</v>
      </c>
      <c r="I5" s="6"/>
      <c r="J5" s="6"/>
      <c r="K5" s="6"/>
      <c r="L5" s="6"/>
      <c r="M5" s="6"/>
      <c r="N5" s="6"/>
      <c r="O5" s="6"/>
      <c r="P5" s="6"/>
      <c r="Q5" s="6"/>
      <c r="R5" s="6"/>
      <c r="S5" s="6"/>
      <c r="T5" s="6"/>
      <c r="U5" s="6"/>
      <c r="V5" s="6"/>
      <c r="W5" s="6"/>
      <c r="X5" s="6"/>
      <c r="Y5" s="6"/>
      <c r="Z5" s="6"/>
      <c r="AA5" s="6"/>
      <c r="AB5" s="6"/>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47</v>
      </c>
      <c r="B7" s="6" t="s">
        <v>48</v>
      </c>
      <c r="C7" s="6" t="s">
        <v>49</v>
      </c>
      <c r="D7" s="22" t="s">
        <v>50</v>
      </c>
      <c r="E7" s="22" t="s">
        <v>51</v>
      </c>
      <c r="F7" s="41"/>
      <c r="G7" s="13">
        <f t="shared" ref="G7:G8" si="0">(IF(F7*50&lt;350,(F7*50*-1),(300*-1)))</f>
        <v>0</v>
      </c>
      <c r="H7" s="22" t="s">
        <v>52</v>
      </c>
      <c r="I7" s="6"/>
      <c r="J7" s="6"/>
      <c r="K7" s="6"/>
      <c r="L7" s="6"/>
      <c r="M7" s="6"/>
      <c r="N7" s="6"/>
      <c r="O7" s="6"/>
      <c r="P7" s="6"/>
      <c r="Q7" s="6"/>
      <c r="R7" s="6"/>
      <c r="S7" s="6"/>
      <c r="T7" s="6"/>
      <c r="U7" s="6"/>
      <c r="V7" s="6"/>
      <c r="W7" s="6"/>
      <c r="X7" s="6"/>
      <c r="Y7" s="6"/>
      <c r="Z7" s="6"/>
      <c r="AA7" s="6"/>
      <c r="AB7" s="6"/>
    </row>
    <row r="8" spans="1:28" ht="153" x14ac:dyDescent="0.2">
      <c r="A8" s="6" t="s">
        <v>47</v>
      </c>
      <c r="B8" s="6" t="s">
        <v>48</v>
      </c>
      <c r="C8" s="6" t="s">
        <v>53</v>
      </c>
      <c r="D8" s="6" t="s">
        <v>54</v>
      </c>
      <c r="E8" s="22" t="s">
        <v>55</v>
      </c>
      <c r="F8" s="41"/>
      <c r="G8" s="13">
        <f t="shared" si="0"/>
        <v>0</v>
      </c>
      <c r="H8" s="22" t="s">
        <v>56</v>
      </c>
      <c r="I8" s="6"/>
      <c r="J8" s="6"/>
      <c r="K8" s="6"/>
      <c r="L8" s="6"/>
      <c r="M8" s="6"/>
      <c r="N8" s="6"/>
      <c r="O8" s="6"/>
      <c r="P8" s="6"/>
      <c r="Q8" s="6"/>
      <c r="R8" s="6"/>
      <c r="S8" s="6"/>
      <c r="T8" s="6"/>
      <c r="U8" s="6"/>
      <c r="V8" s="6"/>
      <c r="W8" s="6"/>
      <c r="X8" s="6"/>
      <c r="Y8" s="6"/>
      <c r="Z8" s="6"/>
      <c r="AA8" s="6"/>
      <c r="AB8" s="6"/>
    </row>
    <row r="9" spans="1:28" ht="46.5" customHeight="1" x14ac:dyDescent="0.2">
      <c r="A9" s="22" t="s">
        <v>47</v>
      </c>
      <c r="B9" s="6" t="s">
        <v>48</v>
      </c>
      <c r="C9" s="6" t="s">
        <v>57</v>
      </c>
      <c r="D9" s="6" t="s">
        <v>19</v>
      </c>
      <c r="E9" s="6" t="s">
        <v>58</v>
      </c>
      <c r="F9" s="41"/>
      <c r="G9" s="13">
        <f>(F9-0)*-2500</f>
        <v>0</v>
      </c>
      <c r="H9" s="22" t="s">
        <v>59</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60</v>
      </c>
      <c r="B11" s="6" t="s">
        <v>61</v>
      </c>
      <c r="C11" s="6" t="s">
        <v>62</v>
      </c>
      <c r="D11" s="6" t="s">
        <v>63</v>
      </c>
      <c r="E11" s="6" t="s">
        <v>64</v>
      </c>
      <c r="F11" s="41"/>
      <c r="G11" s="13">
        <f>F11*500</f>
        <v>0</v>
      </c>
      <c r="H11" s="42" t="s">
        <v>127</v>
      </c>
      <c r="I11" s="6"/>
      <c r="J11" s="6"/>
      <c r="K11" s="6"/>
      <c r="L11" s="6"/>
      <c r="M11" s="6"/>
      <c r="N11" s="6"/>
      <c r="O11" s="6"/>
      <c r="P11" s="6"/>
      <c r="Q11" s="6"/>
      <c r="R11" s="6"/>
      <c r="S11" s="6"/>
      <c r="T11" s="6"/>
      <c r="U11" s="6"/>
      <c r="V11" s="6"/>
      <c r="W11" s="6"/>
      <c r="X11" s="6"/>
      <c r="Y11" s="6"/>
      <c r="Z11" s="6"/>
      <c r="AA11" s="6"/>
      <c r="AB11" s="6"/>
    </row>
    <row r="12" spans="1:28" ht="159.75" customHeight="1" x14ac:dyDescent="0.2">
      <c r="A12" s="22" t="s">
        <v>65</v>
      </c>
      <c r="B12" s="6" t="s">
        <v>66</v>
      </c>
      <c r="C12" s="6" t="s">
        <v>67</v>
      </c>
      <c r="D12" s="6" t="s">
        <v>19</v>
      </c>
      <c r="E12" s="22" t="s">
        <v>68</v>
      </c>
      <c r="F12" s="41"/>
      <c r="G12" s="13">
        <f>F12*-5000</f>
        <v>0</v>
      </c>
      <c r="H12" s="22" t="s">
        <v>69</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6" t="s">
        <v>70</v>
      </c>
      <c r="B14" s="6" t="s">
        <v>71</v>
      </c>
      <c r="C14" s="6" t="s">
        <v>72</v>
      </c>
      <c r="D14" s="22" t="s">
        <v>73</v>
      </c>
      <c r="E14" s="6" t="s">
        <v>74</v>
      </c>
      <c r="F14" s="41"/>
      <c r="G14" s="13">
        <f>F14*-15000</f>
        <v>0</v>
      </c>
      <c r="H14" s="22" t="s">
        <v>117</v>
      </c>
      <c r="I14" s="6"/>
      <c r="J14" s="6"/>
      <c r="K14" s="6"/>
      <c r="L14" s="6"/>
      <c r="M14" s="6"/>
      <c r="N14" s="6"/>
      <c r="O14" s="6"/>
      <c r="P14" s="6"/>
      <c r="Q14" s="6"/>
      <c r="R14" s="6"/>
      <c r="S14" s="6"/>
      <c r="T14" s="6"/>
      <c r="U14" s="6"/>
      <c r="V14" s="6"/>
      <c r="W14" s="6"/>
      <c r="X14" s="6"/>
      <c r="Y14" s="6"/>
      <c r="Z14" s="6"/>
      <c r="AA14" s="6"/>
      <c r="AB14" s="6"/>
    </row>
    <row r="15" spans="1:28" ht="69.75" customHeight="1" x14ac:dyDescent="0.2">
      <c r="A15" s="22" t="s">
        <v>76</v>
      </c>
      <c r="B15" s="22" t="s">
        <v>77</v>
      </c>
      <c r="C15" s="22" t="s">
        <v>78</v>
      </c>
      <c r="D15" s="22" t="s">
        <v>19</v>
      </c>
      <c r="E15" s="22" t="s">
        <v>79</v>
      </c>
      <c r="F15" s="41"/>
      <c r="G15" s="30">
        <f>F15*-2000</f>
        <v>0</v>
      </c>
      <c r="H15" s="22" t="s">
        <v>75</v>
      </c>
      <c r="I15" s="22"/>
      <c r="J15" s="22"/>
      <c r="K15" s="22"/>
      <c r="L15" s="22"/>
      <c r="M15" s="22"/>
      <c r="N15" s="22"/>
      <c r="O15" s="22"/>
      <c r="P15" s="22"/>
      <c r="Q15" s="22"/>
      <c r="R15" s="22"/>
      <c r="S15" s="22"/>
      <c r="T15" s="22"/>
      <c r="U15" s="22"/>
      <c r="V15" s="22"/>
      <c r="W15" s="22"/>
      <c r="X15" s="22"/>
      <c r="Y15" s="22"/>
      <c r="Z15" s="22"/>
      <c r="AA15" s="22"/>
      <c r="AB15" s="22"/>
    </row>
    <row r="16" spans="1:28" ht="59.25" customHeight="1" x14ac:dyDescent="0.2">
      <c r="A16" s="22" t="s">
        <v>80</v>
      </c>
      <c r="B16" s="22" t="s">
        <v>81</v>
      </c>
      <c r="C16" s="6" t="s">
        <v>82</v>
      </c>
      <c r="D16" s="22" t="s">
        <v>19</v>
      </c>
      <c r="E16" s="6" t="s">
        <v>105</v>
      </c>
      <c r="F16" s="41"/>
      <c r="G16" s="13">
        <f>F16*-5000</f>
        <v>0</v>
      </c>
      <c r="H16" s="22" t="s">
        <v>107</v>
      </c>
      <c r="I16" s="6"/>
      <c r="J16" s="6"/>
      <c r="K16" s="6"/>
      <c r="L16" s="6"/>
      <c r="M16" s="6"/>
      <c r="N16" s="6"/>
      <c r="O16" s="6"/>
      <c r="P16" s="6"/>
      <c r="Q16" s="6"/>
      <c r="R16" s="6"/>
      <c r="S16" s="6"/>
      <c r="T16" s="6"/>
      <c r="U16" s="6"/>
      <c r="V16" s="6"/>
      <c r="W16" s="6"/>
      <c r="X16" s="6"/>
      <c r="Y16" s="6"/>
      <c r="Z16" s="6"/>
      <c r="AA16" s="6"/>
      <c r="AB16" s="6"/>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70.5" customHeight="1" x14ac:dyDescent="0.2">
      <c r="A18" s="31" t="s">
        <v>111</v>
      </c>
      <c r="B18" s="31" t="s">
        <v>114</v>
      </c>
      <c r="C18" s="31" t="s">
        <v>112</v>
      </c>
      <c r="D18" s="31" t="s">
        <v>19</v>
      </c>
      <c r="E18" s="31" t="s">
        <v>74</v>
      </c>
      <c r="F18" s="41"/>
      <c r="G18" s="13">
        <f>F18*-15000</f>
        <v>0</v>
      </c>
      <c r="H18" s="31" t="s">
        <v>113</v>
      </c>
      <c r="I18" s="6"/>
      <c r="J18" s="6"/>
      <c r="K18" s="6"/>
      <c r="L18" s="6"/>
      <c r="M18" s="6"/>
      <c r="N18" s="6"/>
      <c r="O18" s="6"/>
      <c r="P18" s="6"/>
      <c r="Q18" s="6"/>
      <c r="R18" s="6"/>
      <c r="S18" s="6"/>
      <c r="T18" s="6"/>
      <c r="U18" s="6"/>
      <c r="V18" s="6"/>
      <c r="W18" s="6"/>
      <c r="X18" s="6"/>
      <c r="Y18" s="6"/>
      <c r="Z18" s="6"/>
      <c r="AA18" s="6"/>
      <c r="AB18" s="6"/>
    </row>
    <row r="19" spans="1:28" ht="191.25" customHeight="1" x14ac:dyDescent="0.2">
      <c r="A19" s="6" t="s">
        <v>83</v>
      </c>
      <c r="B19" s="6" t="s">
        <v>84</v>
      </c>
      <c r="C19" s="6" t="s">
        <v>85</v>
      </c>
      <c r="D19" s="22" t="s">
        <v>86</v>
      </c>
      <c r="E19" s="6" t="s">
        <v>87</v>
      </c>
      <c r="F19" s="41"/>
      <c r="G19" s="13">
        <f>((F19)-2)*-50000</f>
        <v>100000</v>
      </c>
      <c r="H19" s="22" t="s">
        <v>106</v>
      </c>
      <c r="I19" s="6"/>
      <c r="J19" s="6"/>
      <c r="K19" s="6"/>
      <c r="L19" s="6"/>
      <c r="M19" s="6"/>
      <c r="N19" s="6"/>
      <c r="O19" s="6"/>
      <c r="P19" s="6"/>
      <c r="Q19" s="6"/>
      <c r="R19" s="6"/>
      <c r="S19" s="6"/>
      <c r="T19" s="6"/>
      <c r="U19" s="6"/>
      <c r="V19" s="6"/>
      <c r="W19" s="6"/>
      <c r="X19" s="6"/>
      <c r="Y19" s="6"/>
      <c r="Z19" s="6"/>
      <c r="AA19" s="6"/>
      <c r="AB19" s="6"/>
    </row>
    <row r="20" spans="1:28" ht="15.75" customHeight="1" x14ac:dyDescent="0.2">
      <c r="A20" s="14"/>
      <c r="B20" s="14"/>
      <c r="C20" s="14"/>
      <c r="D20" s="14"/>
      <c r="E20" s="14"/>
      <c r="F20" s="14"/>
      <c r="G20" s="15"/>
      <c r="H20" s="14"/>
      <c r="I20" s="14"/>
      <c r="J20" s="14"/>
      <c r="K20" s="14"/>
      <c r="L20" s="14"/>
      <c r="M20" s="14"/>
      <c r="N20" s="14"/>
      <c r="O20" s="14"/>
      <c r="P20" s="14"/>
      <c r="Q20" s="14"/>
      <c r="R20" s="14"/>
      <c r="S20" s="14"/>
      <c r="T20" s="14"/>
      <c r="U20" s="14"/>
      <c r="V20" s="14"/>
      <c r="W20" s="14"/>
      <c r="X20" s="14"/>
      <c r="Y20" s="14"/>
      <c r="Z20" s="14"/>
      <c r="AA20" s="14"/>
      <c r="AB20" s="14"/>
    </row>
    <row r="21" spans="1:28" ht="15.75" customHeight="1" x14ac:dyDescent="0.2">
      <c r="A21" s="21" t="s">
        <v>11</v>
      </c>
      <c r="B21" s="6"/>
      <c r="C21" s="6"/>
      <c r="D21" s="6"/>
      <c r="E21" s="6"/>
      <c r="F21" s="6"/>
      <c r="G21" s="13">
        <f>SUM(G6:G19)</f>
        <v>100000</v>
      </c>
      <c r="H21" s="6"/>
      <c r="I21" s="6"/>
      <c r="J21" s="6"/>
      <c r="K21" s="6"/>
      <c r="L21" s="6"/>
      <c r="M21" s="6"/>
      <c r="N21" s="6"/>
      <c r="O21" s="6"/>
      <c r="P21" s="6"/>
      <c r="Q21" s="6"/>
      <c r="R21" s="6"/>
      <c r="S21" s="6"/>
      <c r="T21" s="6"/>
      <c r="U21" s="6"/>
      <c r="V21" s="6"/>
      <c r="W21" s="6"/>
      <c r="X21" s="6"/>
      <c r="Y21" s="6"/>
      <c r="Z21" s="6"/>
      <c r="AA21" s="6"/>
      <c r="AB21" s="6"/>
    </row>
    <row r="22" spans="1:28" ht="15.75" customHeight="1" x14ac:dyDescent="0.2">
      <c r="A22" s="6"/>
      <c r="B22" s="6"/>
      <c r="C22" s="6"/>
      <c r="D22" s="6"/>
      <c r="E22" s="6"/>
      <c r="F22" s="6"/>
      <c r="G22" s="13"/>
      <c r="H22" s="6"/>
      <c r="I22" s="6"/>
      <c r="J22" s="6"/>
      <c r="K22" s="6"/>
      <c r="L22" s="6"/>
      <c r="M22" s="6"/>
      <c r="N22" s="6"/>
      <c r="O22" s="6"/>
      <c r="P22" s="6"/>
      <c r="Q22" s="6"/>
      <c r="R22" s="6"/>
      <c r="S22" s="6"/>
      <c r="T22" s="6"/>
      <c r="U22" s="6"/>
      <c r="V22" s="6"/>
      <c r="W22" s="6"/>
      <c r="X22" s="6"/>
      <c r="Y22" s="6"/>
      <c r="Z22" s="6"/>
      <c r="AA22" s="6"/>
      <c r="AB22" s="6"/>
    </row>
    <row r="23" spans="1:28" ht="124.5" customHeight="1" x14ac:dyDescent="0.2">
      <c r="A23" s="46" t="s">
        <v>88</v>
      </c>
      <c r="B23" s="47"/>
      <c r="C23" s="47"/>
      <c r="D23" s="47"/>
      <c r="E23" s="47"/>
      <c r="F23" s="47"/>
      <c r="G23" s="47"/>
      <c r="H23" s="47"/>
      <c r="I23" s="6"/>
      <c r="J23" s="6"/>
      <c r="K23" s="6"/>
      <c r="L23" s="6"/>
      <c r="M23" s="6"/>
      <c r="N23" s="6"/>
      <c r="O23" s="6"/>
      <c r="P23" s="6"/>
      <c r="Q23" s="6"/>
      <c r="R23" s="6"/>
      <c r="S23" s="6"/>
      <c r="T23" s="6"/>
      <c r="U23" s="6"/>
      <c r="V23" s="6"/>
      <c r="W23" s="6"/>
      <c r="X23" s="6"/>
      <c r="Y23" s="6"/>
      <c r="Z23" s="6"/>
      <c r="AA23" s="6"/>
      <c r="AB23" s="6"/>
    </row>
    <row r="24" spans="1:28" ht="15.75" customHeight="1" x14ac:dyDescent="0.2">
      <c r="A24" s="6"/>
      <c r="B24" s="6"/>
      <c r="C24" s="6"/>
      <c r="D24" s="6"/>
      <c r="E24" s="6"/>
      <c r="F24" s="6"/>
      <c r="G24" s="13"/>
      <c r="H24" s="6"/>
      <c r="I24" s="6"/>
      <c r="J24" s="6"/>
      <c r="K24" s="6"/>
      <c r="L24" s="6"/>
      <c r="M24" s="6"/>
      <c r="N24" s="6"/>
      <c r="O24" s="6"/>
      <c r="P24" s="6"/>
      <c r="Q24" s="6"/>
      <c r="R24" s="6"/>
      <c r="S24" s="6"/>
      <c r="T24" s="6"/>
      <c r="U24" s="6"/>
      <c r="V24" s="6"/>
      <c r="W24" s="6"/>
      <c r="X24" s="6"/>
      <c r="Y24" s="6"/>
      <c r="Z24" s="6"/>
      <c r="AA24" s="6"/>
      <c r="AB24" s="6"/>
    </row>
    <row r="25" spans="1:28" ht="15.75" customHeight="1" x14ac:dyDescent="0.2">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c r="A223" s="6"/>
      <c r="B223" s="6"/>
      <c r="C223" s="6"/>
      <c r="D223" s="6"/>
      <c r="E223" s="6"/>
      <c r="F223" s="6"/>
      <c r="G223" s="13"/>
      <c r="H223" s="6"/>
      <c r="I223" s="6"/>
      <c r="J223" s="6"/>
      <c r="K223" s="6"/>
      <c r="L223" s="6"/>
      <c r="M223" s="6"/>
      <c r="N223" s="6"/>
      <c r="O223" s="6"/>
      <c r="P223" s="6"/>
      <c r="Q223" s="6"/>
      <c r="R223" s="6"/>
      <c r="S223" s="6"/>
      <c r="T223" s="6"/>
      <c r="U223" s="6"/>
      <c r="V223" s="6"/>
      <c r="W223" s="6"/>
      <c r="X223" s="6"/>
      <c r="Y223" s="6"/>
      <c r="Z223" s="6"/>
      <c r="AA223" s="6"/>
      <c r="AB223" s="6"/>
    </row>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dF9zdT9YvrroVJ4ibBJ7iPpt++4b0d9k3IB5UNnE3i9pUhgBLcjWpQHDgry31t/0GNnGGWSqfRTFKsNVSluMw==" saltValue="JHoKQoVWU7mdS2zlLzMbAw==" spinCount="100000" sheet="1" objects="1" scenarios="1" selectLockedCells="1"/>
  <mergeCells count="1">
    <mergeCell ref="A23:H23"/>
  </mergeCells>
  <conditionalFormatting sqref="G19">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F18"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9"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8"/>
  <sheetViews>
    <sheetView tabSelected="1" zoomScaleNormal="100" workbookViewId="0">
      <selection activeCell="B20" sqref="B20"/>
    </sheetView>
  </sheetViews>
  <sheetFormatPr defaultColWidth="14.42578125" defaultRowHeight="15" customHeight="1" x14ac:dyDescent="0.2"/>
  <cols>
    <col min="1" max="1" width="70.5703125" customWidth="1"/>
    <col min="2" max="2" width="15.42578125" style="23" customWidth="1"/>
    <col min="3" max="3" width="12.5703125" customWidth="1"/>
    <col min="4" max="4" width="19.5703125" customWidth="1"/>
  </cols>
  <sheetData>
    <row r="1" spans="1:4" ht="15.75" customHeight="1" x14ac:dyDescent="0.2">
      <c r="A1" s="1" t="s">
        <v>89</v>
      </c>
      <c r="B1" s="25" t="s">
        <v>90</v>
      </c>
      <c r="C1" s="1" t="s">
        <v>91</v>
      </c>
      <c r="D1" s="1" t="s">
        <v>92</v>
      </c>
    </row>
    <row r="2" spans="1:4" ht="15.75" customHeight="1" x14ac:dyDescent="0.2">
      <c r="D2" s="16"/>
    </row>
    <row r="3" spans="1:4" ht="15.75" customHeight="1" x14ac:dyDescent="0.2">
      <c r="A3" s="29" t="s">
        <v>93</v>
      </c>
      <c r="D3" s="16"/>
    </row>
    <row r="4" spans="1:4" ht="15.75" customHeight="1" x14ac:dyDescent="0.2">
      <c r="A4" t="s">
        <v>94</v>
      </c>
      <c r="B4" s="43"/>
      <c r="C4">
        <v>200</v>
      </c>
      <c r="D4" s="16">
        <f t="shared" ref="D4:D11" si="0">B4*C4</f>
        <v>0</v>
      </c>
    </row>
    <row r="5" spans="1:4" ht="15.75" customHeight="1" x14ac:dyDescent="0.2">
      <c r="A5" s="21" t="s">
        <v>118</v>
      </c>
      <c r="B5" s="43"/>
      <c r="C5">
        <v>200</v>
      </c>
      <c r="D5" s="16">
        <f t="shared" si="0"/>
        <v>0</v>
      </c>
    </row>
    <row r="6" spans="1:4" ht="15.75" customHeight="1" x14ac:dyDescent="0.2">
      <c r="A6" s="28" t="s">
        <v>124</v>
      </c>
      <c r="B6" s="43"/>
      <c r="C6">
        <v>200</v>
      </c>
      <c r="D6" s="16">
        <f t="shared" si="0"/>
        <v>0</v>
      </c>
    </row>
    <row r="7" spans="1:4" ht="15.75" customHeight="1" x14ac:dyDescent="0.2">
      <c r="A7" s="28" t="s">
        <v>125</v>
      </c>
      <c r="B7" s="43"/>
      <c r="C7">
        <v>200</v>
      </c>
      <c r="D7" s="16">
        <f t="shared" si="0"/>
        <v>0</v>
      </c>
    </row>
    <row r="8" spans="1:4" ht="15.75" customHeight="1" x14ac:dyDescent="0.2">
      <c r="A8" s="28" t="s">
        <v>126</v>
      </c>
      <c r="B8" s="43"/>
      <c r="C8">
        <v>200</v>
      </c>
      <c r="D8" s="16">
        <f t="shared" si="0"/>
        <v>0</v>
      </c>
    </row>
    <row r="9" spans="1:4" ht="15.75" customHeight="1" x14ac:dyDescent="0.2">
      <c r="A9" s="28" t="s">
        <v>95</v>
      </c>
      <c r="B9" s="43"/>
      <c r="C9">
        <v>200</v>
      </c>
      <c r="D9" s="16">
        <f t="shared" si="0"/>
        <v>0</v>
      </c>
    </row>
    <row r="10" spans="1:4" ht="15.75" customHeight="1" x14ac:dyDescent="0.2">
      <c r="A10" s="21" t="s">
        <v>116</v>
      </c>
      <c r="B10" s="43"/>
      <c r="C10">
        <v>300</v>
      </c>
      <c r="D10" s="16">
        <f t="shared" si="0"/>
        <v>0</v>
      </c>
    </row>
    <row r="11" spans="1:4" ht="15.75" customHeight="1" x14ac:dyDescent="0.2">
      <c r="A11" s="21" t="s">
        <v>104</v>
      </c>
      <c r="B11" s="43"/>
      <c r="C11">
        <v>300</v>
      </c>
      <c r="D11" s="16">
        <f t="shared" si="0"/>
        <v>0</v>
      </c>
    </row>
    <row r="12" spans="1:4" ht="15.75" customHeight="1" x14ac:dyDescent="0.2">
      <c r="A12" s="21" t="s">
        <v>96</v>
      </c>
      <c r="B12" s="43"/>
      <c r="C12">
        <v>300</v>
      </c>
      <c r="D12" s="16">
        <f t="shared" ref="D12" si="1">B12*C12</f>
        <v>0</v>
      </c>
    </row>
    <row r="13" spans="1:4" ht="15.75" customHeight="1" x14ac:dyDescent="0.2">
      <c r="A13" s="28"/>
      <c r="B13" s="28"/>
      <c r="C13" s="28"/>
      <c r="D13" s="28"/>
    </row>
    <row r="14" spans="1:4" ht="15.75" customHeight="1" x14ac:dyDescent="0.2">
      <c r="D14" s="16"/>
    </row>
    <row r="15" spans="1:4" ht="15.75" customHeight="1" x14ac:dyDescent="0.2">
      <c r="A15" s="29" t="s">
        <v>97</v>
      </c>
      <c r="D15" s="16"/>
    </row>
    <row r="16" spans="1:4" ht="15.75" customHeight="1" x14ac:dyDescent="0.2">
      <c r="A16" t="s">
        <v>98</v>
      </c>
      <c r="B16" s="23">
        <v>75</v>
      </c>
      <c r="C16">
        <v>200</v>
      </c>
      <c r="D16" s="16">
        <f t="shared" ref="D16:D17" si="2">B16*C16</f>
        <v>15000</v>
      </c>
    </row>
    <row r="17" spans="1:4" ht="15.75" customHeight="1" x14ac:dyDescent="0.2">
      <c r="A17" s="21" t="s">
        <v>99</v>
      </c>
      <c r="B17" s="24">
        <v>45000</v>
      </c>
      <c r="C17" s="2">
        <v>1</v>
      </c>
      <c r="D17" s="16">
        <f t="shared" si="2"/>
        <v>45000</v>
      </c>
    </row>
    <row r="18" spans="1:4" ht="15.75" customHeight="1" x14ac:dyDescent="0.2">
      <c r="D18" s="17"/>
    </row>
    <row r="19" spans="1:4" ht="15.75" customHeight="1" x14ac:dyDescent="0.2">
      <c r="A19" s="29" t="s">
        <v>100</v>
      </c>
      <c r="B19" s="24"/>
      <c r="D19" s="3">
        <f>SUM(D1:D18)</f>
        <v>60000</v>
      </c>
    </row>
    <row r="20" spans="1:4" ht="15.75" customHeight="1" x14ac:dyDescent="0.2">
      <c r="A20" s="20" t="s">
        <v>101</v>
      </c>
      <c r="B20" s="41"/>
      <c r="C20" s="18" t="s">
        <v>102</v>
      </c>
      <c r="D20" s="19">
        <f>D19*B20/100</f>
        <v>0</v>
      </c>
    </row>
    <row r="21" spans="1:4" ht="15.75" customHeight="1" x14ac:dyDescent="0.2">
      <c r="A21" s="1" t="s">
        <v>103</v>
      </c>
      <c r="B21" s="24"/>
      <c r="D21" s="3">
        <f>SUM(D19:D20)</f>
        <v>60000</v>
      </c>
    </row>
    <row r="22" spans="1:4" ht="15.75" customHeight="1" x14ac:dyDescent="0.2"/>
    <row r="23" spans="1:4" ht="143.25" customHeight="1" x14ac:dyDescent="0.2">
      <c r="A23" s="46" t="s">
        <v>115</v>
      </c>
      <c r="B23" s="47"/>
      <c r="C23" s="47"/>
      <c r="D23" s="47"/>
    </row>
    <row r="24" spans="1:4" ht="15.75" customHeight="1" x14ac:dyDescent="0.2">
      <c r="A24" s="48"/>
      <c r="B24" s="47"/>
      <c r="C24" s="47"/>
      <c r="D24" s="47"/>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sheetProtection algorithmName="SHA-512" hashValue="oX6Wc2tJRqEYhflbWYYmxm4SFfjX2Ka1TcyYD41QMdAPmSOaAu7KTf5Nv8w4VfG9b+OjqE+EmAXpuGCAHkmCAg==" saltValue="TPbkBBFTdl5as/fshsiLFA==" spinCount="100000" sheet="1" objects="1" scenarios="1" selectLockedCells="1"/>
  <mergeCells count="2">
    <mergeCell ref="A23:D23"/>
    <mergeCell ref="A24:D24"/>
  </mergeCells>
  <phoneticPr fontId="11" type="noConversion"/>
  <dataValidations count="1">
    <dataValidation type="decimal" allowBlank="1" showDropDown="1" showErrorMessage="1" sqref="B20"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INK673-1599713845-208</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https://waterschaphd.sharepoint.com/teams/ink-673/_layouts/15/DocIdRedir.aspx?ID=INK673-1599713845-208</Url>
      <Description>INK673-1599713845-208</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333FA0-A7E9-4584-B482-31EE1BA2CBD2}">
  <ds:schemaRefs>
    <ds:schemaRef ds:uri="http://purl.org/dc/elements/1.1/"/>
    <ds:schemaRef ds:uri="http://schemas.microsoft.com/office/2006/metadata/properties"/>
    <ds:schemaRef ds:uri="ee170e72-75db-4d1c-b14e-ce51bc0c3953"/>
    <ds:schemaRef ds:uri="5ed927e8-acec-4851-b24a-0795fe6507b1"/>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0f53c3d-ece6-4625-8bee-cc380ae6fc2b"/>
    <ds:schemaRef ds:uri="http://www.w3.org/XML/1998/namespace"/>
    <ds:schemaRef ds:uri="http://purl.org/dc/dcmitype/"/>
  </ds:schemaRefs>
</ds:datastoreItem>
</file>

<file path=customXml/itemProps3.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4.xml><?xml version="1.0" encoding="utf-8"?>
<ds:datastoreItem xmlns:ds="http://schemas.openxmlformats.org/officeDocument/2006/customXml" ds:itemID="{698E9CD3-FA50-4080-82C9-4DA8F7A5BB7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e58df7fd-1e7a-4c7a-b815-6d281e5c495c</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