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1/21.544 - Hoogvolume printers/Te publiceren documenten/"/>
    </mc:Choice>
  </mc:AlternateContent>
  <xr:revisionPtr revIDLastSave="1633" documentId="8_{F7561232-1A26-4BAF-9960-D419BCB6892B}" xr6:coauthVersionLast="47" xr6:coauthVersionMax="47" xr10:uidLastSave="{84DBB716-0781-D543-82AF-789316A554ED}"/>
  <bookViews>
    <workbookView xWindow="2220" yWindow="4520" windowWidth="45940" windowHeight="21240" tabRatio="632" activeTab="1" xr2:uid="{00000000-000D-0000-FFFF-FFFF00000000}"/>
  </bookViews>
  <sheets>
    <sheet name="1. Voorblad" sheetId="9" r:id="rId1"/>
    <sheet name="2. Tarieven" sheetId="12" r:id="rId2"/>
    <sheet name="3. Berekening" sheetId="1" r:id="rId3"/>
    <sheet name="Blad2" sheetId="8" state="hidden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2" l="1"/>
  <c r="G18" i="12"/>
  <c r="G21" i="12"/>
  <c r="G19" i="12"/>
  <c r="G20" i="12"/>
  <c r="G14" i="12"/>
  <c r="G13" i="12"/>
  <c r="G22" i="12" l="1"/>
  <c r="G15" i="12"/>
  <c r="B25" i="12" s="1"/>
  <c r="C9" i="1" s="1"/>
  <c r="E17" i="9" l="1"/>
  <c r="D9" i="1"/>
  <c r="E19" i="9" s="1"/>
</calcChain>
</file>

<file path=xl/sharedStrings.xml><?xml version="1.0" encoding="utf-8"?>
<sst xmlns="http://schemas.openxmlformats.org/spreadsheetml/2006/main" count="55" uniqueCount="49">
  <si>
    <t>Prijzenblad aanbesteding Hoogvolume printers, 21.544-BDV</t>
  </si>
  <si>
    <t>Alle witgekleurde velden op de tabbladen dienen door inschrijver te worden ingevuld.</t>
  </si>
  <si>
    <r>
      <rPr>
        <sz val="12"/>
        <color theme="1"/>
        <rFont val="Calibri"/>
        <family val="2"/>
        <scheme val="minor"/>
      </rPr>
      <t>Bedragen</t>
    </r>
    <r>
      <rPr>
        <sz val="11"/>
        <color theme="1"/>
        <rFont val="Calibri"/>
        <family val="2"/>
        <scheme val="minor"/>
      </rPr>
      <t xml:space="preserve"> dienen positief te zijn in Euro's, exclusief BTW, met een nauwkeurigheid van 2 decimalen.</t>
    </r>
  </si>
  <si>
    <t>Bedrijfsnaam inschrijver</t>
  </si>
  <si>
    <t>Naam ondertekenaar</t>
  </si>
  <si>
    <t>Handtekening</t>
  </si>
  <si>
    <t>Uw inschrijfprijs</t>
  </si>
  <si>
    <t>Uw aantal punten op gunningscriterium prijs</t>
  </si>
  <si>
    <t>Alle licht oranje gekleurde velden op de tabbladen dienen door inschrijver te worden ingevuld.</t>
  </si>
  <si>
    <r>
      <rPr>
        <sz val="12"/>
        <color theme="1"/>
        <rFont val="Calibri"/>
        <family val="2"/>
        <scheme val="minor"/>
      </rPr>
      <t>Bedragen</t>
    </r>
    <r>
      <rPr>
        <sz val="11"/>
        <color theme="1"/>
        <rFont val="Calibri"/>
        <family val="2"/>
        <scheme val="minor"/>
      </rPr>
      <t xml:space="preserve"> dienen positief te zijn in Euro's, exclusief BTW.</t>
    </r>
  </si>
  <si>
    <t>Eenmalig plaatsen en inrichten</t>
  </si>
  <si>
    <t>A1. Totaal  plaatsen:</t>
  </si>
  <si>
    <t>Tarief vaste contractjaren</t>
  </si>
  <si>
    <t>Tarief optiejaar 1</t>
  </si>
  <si>
    <t>Tarief optiejaar 2</t>
  </si>
  <si>
    <t>Tarief per afdruk</t>
  </si>
  <si>
    <t>Prijs per eenheid</t>
  </si>
  <si>
    <t>Aantal afdrukken per jaar</t>
  </si>
  <si>
    <t>Totaal 7 jaar</t>
  </si>
  <si>
    <t>Prijs per tellertik zwart-wit</t>
  </si>
  <si>
    <t>Prijs per tellertik kleur</t>
  </si>
  <si>
    <t>(in 4 decimalen)</t>
  </si>
  <si>
    <t>A2. totalen variabel:</t>
  </si>
  <si>
    <t>Tarief per printer (all-in leasetarief)</t>
  </si>
  <si>
    <t>Prijs per maand</t>
  </si>
  <si>
    <t>Aantal printers</t>
  </si>
  <si>
    <t>Type 1: zwart/wit</t>
  </si>
  <si>
    <t>Type 2: zwart/wit</t>
  </si>
  <si>
    <t>Type 3: hybride (kleur en zwart/wit)</t>
  </si>
  <si>
    <t>Type 4: hybride (kleur en zwart/wit + opties)</t>
  </si>
  <si>
    <t>(in 2 decimalen)</t>
  </si>
  <si>
    <t>A3. totalen hardware:</t>
  </si>
  <si>
    <t>Tabblad 3: Berekening prijsscore</t>
  </si>
  <si>
    <t>Omschrijving</t>
  </si>
  <si>
    <t>Waarde</t>
  </si>
  <si>
    <t>Score</t>
  </si>
  <si>
    <t>Lijnfunctie</t>
  </si>
  <si>
    <t>Slechtste waarde / laagste score</t>
  </si>
  <si>
    <t>Omslagpunt</t>
  </si>
  <si>
    <t>Beste waarde / hoogste score</t>
  </si>
  <si>
    <t>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</si>
  <si>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</si>
  <si>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</si>
  <si>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ja</t>
  </si>
  <si>
    <t>nee</t>
  </si>
  <si>
    <t>Links van het omslagpunt, voorbeeld inschrijfsom 900.000:</t>
  </si>
  <si>
    <t>Rechts van het omslagpunt, voorbeeld inschrijfsom 1.200.000:</t>
  </si>
  <si>
    <t>Uw inschrijfprijs (A1+A2+A3)</t>
  </si>
  <si>
    <t xml:space="preserve">1 tellertik is een afdruk op A4, A3, SRA3 of A3+. Zie ook eis 1.9.2 en 1.5.2 in het Programma van Eisen (Bijlage 9).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</si>
</sst>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€&quot;\ #,##0.00_);[Red]\(&quot;€&quot;\ #,##0.00\)"/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  <numFmt numFmtId="172" formatCode="&quot;€&quot;\ #,##0.0000_);[Red]\(&quot;€&quot;\ #,##0.0000\)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1869B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215967"/>
        <bgColor rgb="FF000000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1" applyNumberFormat="0" applyAlignment="0" applyProtection="0"/>
    <xf numFmtId="0" fontId="2" fillId="7" borderId="2" applyNumberFormat="0" applyFont="0" applyAlignment="0" applyProtection="0"/>
    <xf numFmtId="0" fontId="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7" borderId="2" applyNumberFormat="0" applyFont="0" applyAlignment="0" applyProtection="0"/>
    <xf numFmtId="0" fontId="3" fillId="0" borderId="0"/>
  </cellStyleXfs>
  <cellXfs count="103">
    <xf numFmtId="0" fontId="0" fillId="0" borderId="0" xfId="0"/>
    <xf numFmtId="0" fontId="0" fillId="2" borderId="0" xfId="0" applyFill="1"/>
    <xf numFmtId="0" fontId="11" fillId="2" borderId="0" xfId="0" applyFont="1" applyFill="1"/>
    <xf numFmtId="0" fontId="0" fillId="3" borderId="0" xfId="0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8" borderId="7" xfId="7" applyNumberFormat="1" applyBorder="1" applyAlignment="1" applyProtection="1">
      <alignment horizontal="center" vertical="top"/>
    </xf>
    <xf numFmtId="0" fontId="7" fillId="8" borderId="11" xfId="7" applyNumberFormat="1" applyBorder="1" applyAlignment="1" applyProtection="1">
      <alignment horizontal="center"/>
    </xf>
    <xf numFmtId="0" fontId="7" fillId="8" borderId="12" xfId="7" applyNumberFormat="1" applyBorder="1" applyAlignment="1" applyProtection="1">
      <alignment horizontal="center"/>
    </xf>
    <xf numFmtId="0" fontId="0" fillId="2" borderId="0" xfId="0" applyFill="1" applyAlignment="1">
      <alignment horizontal="center"/>
    </xf>
    <xf numFmtId="0" fontId="5" fillId="5" borderId="6" xfId="4" applyNumberFormat="1" applyBorder="1" applyAlignment="1" applyProtection="1">
      <alignment horizontal="left"/>
    </xf>
    <xf numFmtId="167" fontId="14" fillId="10" borderId="13" xfId="5" applyNumberFormat="1" applyFont="1" applyFill="1" applyBorder="1" applyAlignment="1" applyProtection="1"/>
    <xf numFmtId="169" fontId="14" fillId="10" borderId="14" xfId="5" applyNumberFormat="1" applyFont="1" applyFill="1" applyBorder="1" applyProtection="1"/>
    <xf numFmtId="1" fontId="8" fillId="2" borderId="0" xfId="0" applyNumberFormat="1" applyFont="1" applyFill="1"/>
    <xf numFmtId="0" fontId="9" fillId="2" borderId="0" xfId="0" applyFont="1" applyFill="1"/>
    <xf numFmtId="165" fontId="11" fillId="2" borderId="0" xfId="0" applyNumberFormat="1" applyFont="1" applyFill="1"/>
    <xf numFmtId="166" fontId="11" fillId="2" borderId="0" xfId="0" applyNumberFormat="1" applyFont="1" applyFill="1"/>
    <xf numFmtId="0" fontId="8" fillId="3" borderId="10" xfId="6" applyNumberFormat="1" applyFont="1" applyFill="1" applyBorder="1" applyAlignment="1" applyProtection="1">
      <alignment horizontal="left"/>
    </xf>
    <xf numFmtId="167" fontId="14" fillId="10" borderId="15" xfId="5" applyNumberFormat="1" applyFont="1" applyFill="1" applyBorder="1" applyAlignment="1" applyProtection="1"/>
    <xf numFmtId="169" fontId="14" fillId="10" borderId="16" xfId="5" applyNumberFormat="1" applyFont="1" applyFill="1" applyBorder="1" applyProtection="1"/>
    <xf numFmtId="170" fontId="4" fillId="4" borderId="5" xfId="3" applyNumberFormat="1" applyBorder="1" applyAlignment="1" applyProtection="1">
      <alignment horizontal="left"/>
    </xf>
    <xf numFmtId="169" fontId="14" fillId="10" borderId="17" xfId="5" applyNumberFormat="1" applyFont="1" applyFill="1" applyBorder="1" applyProtection="1"/>
    <xf numFmtId="0" fontId="0" fillId="2" borderId="3" xfId="0" applyFill="1" applyBorder="1"/>
    <xf numFmtId="0" fontId="0" fillId="2" borderId="4" xfId="0" applyFill="1" applyBorder="1"/>
    <xf numFmtId="169" fontId="0" fillId="9" borderId="7" xfId="8" applyNumberFormat="1" applyFont="1" applyBorder="1" applyProtection="1"/>
    <xf numFmtId="167" fontId="14" fillId="10" borderId="9" xfId="6" applyNumberFormat="1" applyFont="1" applyFill="1" applyBorder="1" applyAlignment="1" applyProtection="1"/>
    <xf numFmtId="0" fontId="8" fillId="2" borderId="0" xfId="0" applyFont="1" applyFill="1" applyAlignment="1">
      <alignment horizontal="left"/>
    </xf>
    <xf numFmtId="1" fontId="9" fillId="2" borderId="0" xfId="0" applyNumberFormat="1" applyFont="1" applyFill="1"/>
    <xf numFmtId="168" fontId="9" fillId="2" borderId="0" xfId="1" applyNumberFormat="1" applyFont="1" applyFill="1" applyProtection="1"/>
    <xf numFmtId="0" fontId="8" fillId="2" borderId="0" xfId="0" applyFont="1" applyFill="1"/>
    <xf numFmtId="169" fontId="8" fillId="2" borderId="0" xfId="0" applyNumberFormat="1" applyFont="1" applyFill="1"/>
    <xf numFmtId="164" fontId="13" fillId="2" borderId="0" xfId="0" quotePrefix="1" applyNumberFormat="1" applyFont="1" applyFill="1" applyAlignment="1">
      <alignment horizontal="left"/>
    </xf>
    <xf numFmtId="168" fontId="0" fillId="2" borderId="0" xfId="1" applyNumberFormat="1" applyFont="1" applyFill="1" applyBorder="1" applyProtection="1"/>
    <xf numFmtId="164" fontId="8" fillId="2" borderId="0" xfId="0" applyNumberFormat="1" applyFont="1" applyFill="1" applyAlignment="1">
      <alignment horizontal="left"/>
    </xf>
    <xf numFmtId="164" fontId="13" fillId="2" borderId="0" xfId="0" applyNumberFormat="1" applyFont="1" applyFill="1" applyAlignment="1">
      <alignment horizontal="left"/>
    </xf>
    <xf numFmtId="2" fontId="0" fillId="2" borderId="0" xfId="0" applyNumberFormat="1" applyFill="1"/>
    <xf numFmtId="0" fontId="13" fillId="2" borderId="0" xfId="0" quotePrefix="1" applyFont="1" applyFill="1" applyAlignment="1">
      <alignment horizontal="left"/>
    </xf>
    <xf numFmtId="0" fontId="12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0" fillId="3" borderId="0" xfId="0" applyFill="1" applyAlignment="1">
      <alignment horizontal="center"/>
    </xf>
    <xf numFmtId="0" fontId="11" fillId="3" borderId="0" xfId="0" applyFont="1" applyFill="1"/>
    <xf numFmtId="0" fontId="7" fillId="3" borderId="0" xfId="7" applyNumberFormat="1" applyFill="1" applyBorder="1" applyAlignment="1" applyProtection="1">
      <alignment vertical="center" textRotation="90"/>
    </xf>
    <xf numFmtId="168" fontId="0" fillId="2" borderId="0" xfId="0" applyNumberFormat="1" applyFill="1"/>
    <xf numFmtId="2" fontId="0" fillId="9" borderId="8" xfId="8" applyNumberFormat="1" applyFont="1" applyBorder="1" applyProtection="1"/>
    <xf numFmtId="0" fontId="19" fillId="0" borderId="0" xfId="0" applyFont="1"/>
    <xf numFmtId="0" fontId="23" fillId="11" borderId="0" xfId="0" applyFont="1" applyFill="1"/>
    <xf numFmtId="0" fontId="18" fillId="11" borderId="0" xfId="0" applyFont="1" applyFill="1"/>
    <xf numFmtId="0" fontId="18" fillId="12" borderId="0" xfId="0" applyFont="1" applyFill="1"/>
    <xf numFmtId="0" fontId="0" fillId="12" borderId="0" xfId="0" applyFill="1"/>
    <xf numFmtId="0" fontId="0" fillId="11" borderId="0" xfId="0" applyFill="1"/>
    <xf numFmtId="0" fontId="8" fillId="11" borderId="0" xfId="9" applyFont="1" applyFill="1"/>
    <xf numFmtId="0" fontId="8" fillId="12" borderId="0" xfId="9" applyFont="1" applyFill="1"/>
    <xf numFmtId="0" fontId="22" fillId="11" borderId="0" xfId="9" applyFont="1" applyFill="1"/>
    <xf numFmtId="0" fontId="15" fillId="12" borderId="0" xfId="9" applyFont="1" applyFill="1"/>
    <xf numFmtId="0" fontId="20" fillId="12" borderId="0" xfId="9" applyFont="1" applyFill="1"/>
    <xf numFmtId="0" fontId="21" fillId="11" borderId="0" xfId="9" applyFont="1" applyFill="1"/>
    <xf numFmtId="0" fontId="9" fillId="11" borderId="0" xfId="9" applyFont="1" applyFill="1"/>
    <xf numFmtId="0" fontId="24" fillId="11" borderId="0" xfId="9" applyFont="1" applyFill="1"/>
    <xf numFmtId="171" fontId="9" fillId="12" borderId="0" xfId="9" applyNumberFormat="1" applyFont="1" applyFill="1" applyAlignment="1">
      <alignment horizontal="center"/>
    </xf>
    <xf numFmtId="171" fontId="0" fillId="12" borderId="0" xfId="0" applyNumberFormat="1" applyFill="1"/>
    <xf numFmtId="2" fontId="0" fillId="12" borderId="0" xfId="0" applyNumberFormat="1" applyFill="1"/>
    <xf numFmtId="0" fontId="25" fillId="0" borderId="0" xfId="0" applyFont="1"/>
    <xf numFmtId="0" fontId="25" fillId="0" borderId="0" xfId="0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27" fillId="13" borderId="27" xfId="0" applyFont="1" applyFill="1" applyBorder="1"/>
    <xf numFmtId="3" fontId="27" fillId="13" borderId="27" xfId="0" applyNumberFormat="1" applyFont="1" applyFill="1" applyBorder="1" applyAlignment="1">
      <alignment horizontal="center"/>
    </xf>
    <xf numFmtId="0" fontId="27" fillId="13" borderId="27" xfId="0" applyFont="1" applyFill="1" applyBorder="1" applyAlignment="1">
      <alignment horizontal="center"/>
    </xf>
    <xf numFmtId="0" fontId="28" fillId="0" borderId="0" xfId="0" applyFont="1"/>
    <xf numFmtId="0" fontId="26" fillId="0" borderId="0" xfId="0" applyFont="1" applyAlignment="1">
      <alignment horizontal="left"/>
    </xf>
    <xf numFmtId="0" fontId="27" fillId="15" borderId="27" xfId="0" applyFont="1" applyFill="1" applyBorder="1" applyAlignment="1">
      <alignment horizontal="left"/>
    </xf>
    <xf numFmtId="0" fontId="25" fillId="0" borderId="0" xfId="0" applyFont="1" applyAlignment="1">
      <alignment horizontal="center"/>
    </xf>
    <xf numFmtId="0" fontId="27" fillId="15" borderId="27" xfId="0" applyFont="1" applyFill="1" applyBorder="1"/>
    <xf numFmtId="0" fontId="23" fillId="0" borderId="0" xfId="0" applyFont="1"/>
    <xf numFmtId="171" fontId="27" fillId="13" borderId="27" xfId="0" applyNumberFormat="1" applyFont="1" applyFill="1" applyBorder="1" applyAlignment="1">
      <alignment horizontal="center"/>
    </xf>
    <xf numFmtId="171" fontId="27" fillId="15" borderId="27" xfId="0" applyNumberFormat="1" applyFont="1" applyFill="1" applyBorder="1" applyAlignment="1">
      <alignment horizontal="center"/>
    </xf>
    <xf numFmtId="171" fontId="27" fillId="15" borderId="27" xfId="0" applyNumberFormat="1" applyFont="1" applyFill="1" applyBorder="1" applyAlignment="1">
      <alignment horizontal="right"/>
    </xf>
    <xf numFmtId="0" fontId="27" fillId="13" borderId="18" xfId="0" applyFont="1" applyFill="1" applyBorder="1"/>
    <xf numFmtId="0" fontId="25" fillId="0" borderId="23" xfId="0" applyFont="1" applyBorder="1" applyAlignment="1">
      <alignment horizontal="right"/>
    </xf>
    <xf numFmtId="0" fontId="26" fillId="0" borderId="23" xfId="0" applyFont="1" applyBorder="1" applyAlignment="1">
      <alignment horizontal="left"/>
    </xf>
    <xf numFmtId="0" fontId="25" fillId="0" borderId="27" xfId="0" applyFont="1" applyBorder="1" applyAlignment="1">
      <alignment horizontal="right"/>
    </xf>
    <xf numFmtId="0" fontId="25" fillId="0" borderId="22" xfId="0" applyFont="1" applyBorder="1" applyAlignment="1">
      <alignment horizontal="right"/>
    </xf>
    <xf numFmtId="0" fontId="26" fillId="0" borderId="28" xfId="0" applyFont="1" applyBorder="1" applyAlignment="1">
      <alignment horizontal="left"/>
    </xf>
    <xf numFmtId="8" fontId="26" fillId="14" borderId="18" xfId="0" applyNumberFormat="1" applyFont="1" applyFill="1" applyBorder="1" applyAlignment="1" applyProtection="1">
      <alignment horizontal="right"/>
      <protection locked="0"/>
    </xf>
    <xf numFmtId="8" fontId="26" fillId="14" borderId="20" xfId="0" applyNumberFormat="1" applyFont="1" applyFill="1" applyBorder="1" applyAlignment="1" applyProtection="1">
      <alignment horizontal="right"/>
      <protection locked="0"/>
    </xf>
    <xf numFmtId="8" fontId="26" fillId="14" borderId="19" xfId="0" applyNumberFormat="1" applyFont="1" applyFill="1" applyBorder="1" applyAlignment="1" applyProtection="1">
      <alignment horizontal="right"/>
      <protection locked="0"/>
    </xf>
    <xf numFmtId="8" fontId="26" fillId="14" borderId="21" xfId="0" applyNumberFormat="1" applyFont="1" applyFill="1" applyBorder="1" applyAlignment="1" applyProtection="1">
      <alignment horizontal="right"/>
      <protection locked="0"/>
    </xf>
    <xf numFmtId="8" fontId="26" fillId="14" borderId="28" xfId="0" applyNumberFormat="1" applyFont="1" applyFill="1" applyBorder="1" applyAlignment="1" applyProtection="1">
      <alignment horizontal="right"/>
      <protection locked="0"/>
    </xf>
    <xf numFmtId="8" fontId="26" fillId="14" borderId="22" xfId="0" applyNumberFormat="1" applyFont="1" applyFill="1" applyBorder="1" applyAlignment="1" applyProtection="1">
      <alignment horizontal="right"/>
      <protection locked="0"/>
    </xf>
    <xf numFmtId="8" fontId="26" fillId="14" borderId="23" xfId="0" applyNumberFormat="1" applyFont="1" applyFill="1" applyBorder="1" applyAlignment="1" applyProtection="1">
      <alignment horizontal="right"/>
      <protection locked="0"/>
    </xf>
    <xf numFmtId="8" fontId="26" fillId="14" borderId="0" xfId="0" applyNumberFormat="1" applyFont="1" applyFill="1" applyAlignment="1" applyProtection="1">
      <alignment horizontal="right"/>
      <protection locked="0"/>
    </xf>
    <xf numFmtId="8" fontId="26" fillId="14" borderId="24" xfId="0" applyNumberFormat="1" applyFont="1" applyFill="1" applyBorder="1" applyAlignment="1" applyProtection="1">
      <alignment horizontal="right"/>
      <protection locked="0"/>
    </xf>
    <xf numFmtId="8" fontId="26" fillId="14" borderId="25" xfId="0" applyNumberFormat="1" applyFont="1" applyFill="1" applyBorder="1" applyAlignment="1" applyProtection="1">
      <alignment horizontal="right"/>
      <protection locked="0"/>
    </xf>
    <xf numFmtId="8" fontId="26" fillId="14" borderId="29" xfId="0" applyNumberFormat="1" applyFont="1" applyFill="1" applyBorder="1" applyAlignment="1" applyProtection="1">
      <alignment horizontal="right"/>
      <protection locked="0"/>
    </xf>
    <xf numFmtId="8" fontId="26" fillId="14" borderId="26" xfId="0" applyNumberFormat="1" applyFont="1" applyFill="1" applyBorder="1" applyAlignment="1" applyProtection="1">
      <alignment horizontal="right"/>
      <protection locked="0"/>
    </xf>
    <xf numFmtId="8" fontId="26" fillId="14" borderId="27" xfId="0" applyNumberFormat="1" applyFont="1" applyFill="1" applyBorder="1" applyAlignment="1" applyProtection="1">
      <alignment horizontal="right"/>
      <protection locked="0"/>
    </xf>
    <xf numFmtId="172" fontId="26" fillId="14" borderId="27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Alignment="1">
      <alignment horizontal="center"/>
    </xf>
    <xf numFmtId="0" fontId="7" fillId="8" borderId="6" xfId="7" applyNumberFormat="1" applyBorder="1" applyAlignment="1" applyProtection="1">
      <alignment horizontal="center" vertical="center" textRotation="90"/>
    </xf>
    <xf numFmtId="0" fontId="7" fillId="8" borderId="3" xfId="7" applyNumberFormat="1" applyBorder="1" applyAlignment="1" applyProtection="1">
      <alignment horizontal="center" vertical="center" textRotation="90"/>
    </xf>
    <xf numFmtId="0" fontId="7" fillId="8" borderId="5" xfId="7" applyNumberFormat="1" applyBorder="1" applyAlignment="1" applyProtection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'3. Berekening'!$C$5:$C$7</c:f>
              <c:numCache>
                <c:formatCode>_-"€"\ * #,##0.00_-;_-"€"\ * #,##0.00\-;_-"€"\ * "-"??_-;_-@_-</c:formatCode>
                <c:ptCount val="3"/>
                <c:pt idx="0">
                  <c:v>1300000</c:v>
                </c:pt>
                <c:pt idx="1">
                  <c:v>1000000</c:v>
                </c:pt>
                <c:pt idx="2">
                  <c:v>800000</c:v>
                </c:pt>
              </c:numCache>
            </c:numRef>
          </c:xVal>
          <c:yVal>
            <c:numRef>
              <c:f>'3. Berekening'!$D$5:$D$7</c:f>
              <c:numCache>
                <c:formatCode>0.0</c:formatCode>
                <c:ptCount val="3"/>
                <c:pt idx="0">
                  <c:v>0</c:v>
                </c:pt>
                <c:pt idx="1">
                  <c:v>325</c:v>
                </c:pt>
                <c:pt idx="2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'3.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'3. Berekening'!$D$9</c:f>
              <c:numCache>
                <c:formatCode>0.00</c:formatCode>
                <c:ptCount val="1"/>
                <c:pt idx="0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1300000"/>
          <c:min val="8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</c:valAx>
      <c:valAx>
        <c:axId val="106442752"/>
        <c:scaling>
          <c:orientation val="minMax"/>
          <c:max val="4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209550</xdr:rowOff>
    </xdr:from>
    <xdr:to>
      <xdr:col>4</xdr:col>
      <xdr:colOff>2077720</xdr:colOff>
      <xdr:row>4</xdr:row>
      <xdr:rowOff>39370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2B7902A7-211B-4610-A3EF-7F7A35FE00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209550"/>
          <a:ext cx="1677670" cy="706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215349</xdr:colOff>
      <xdr:row>0</xdr:row>
      <xdr:rowOff>148257</xdr:rowOff>
    </xdr:from>
    <xdr:to>
      <xdr:col>11</xdr:col>
      <xdr:colOff>0</xdr:colOff>
      <xdr:row>15</xdr:row>
      <xdr:rowOff>90810</xdr:rowOff>
    </xdr:to>
    <xdr:graphicFrame macro="">
      <xdr:nvGraphicFramePr>
        <xdr:cNvPr id="11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19</xdr:row>
      <xdr:rowOff>76200</xdr:rowOff>
    </xdr:from>
    <xdr:ext cx="354785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5008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325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1.200.000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1.00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1.30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325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108,33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5008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325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((1.200.000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1.30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(325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108,33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24</xdr:row>
      <xdr:rowOff>104775</xdr:rowOff>
    </xdr:from>
    <xdr:ext cx="3538332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400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90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800.000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325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362,50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400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((90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800.000))/(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(4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325))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362,50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6C48-2FD0-4ABD-A6E1-2EF7C17951BB}">
  <dimension ref="A1:P23"/>
  <sheetViews>
    <sheetView zoomScale="160" zoomScaleNormal="160" workbookViewId="0">
      <selection activeCell="A10" sqref="A10"/>
    </sheetView>
  </sheetViews>
  <sheetFormatPr baseColWidth="10" defaultColWidth="9.1640625" defaultRowHeight="15" x14ac:dyDescent="0.2"/>
  <cols>
    <col min="1" max="1" width="19.6640625" customWidth="1"/>
    <col min="2" max="2" width="29.6640625" customWidth="1"/>
    <col min="3" max="3" width="24.6640625" customWidth="1"/>
    <col min="4" max="4" width="31.1640625" customWidth="1"/>
    <col min="5" max="6" width="31.83203125" customWidth="1"/>
    <col min="7" max="7" width="22.33203125" customWidth="1"/>
  </cols>
  <sheetData>
    <row r="1" spans="1:16" ht="24" x14ac:dyDescent="0.3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">
      <c r="A2" s="47"/>
      <c r="B2" s="48"/>
      <c r="C2" s="49"/>
      <c r="D2" s="49"/>
      <c r="E2" s="49"/>
      <c r="F2" s="49"/>
      <c r="G2" s="49"/>
      <c r="H2" s="50"/>
      <c r="I2" s="50"/>
      <c r="J2" s="50"/>
      <c r="K2" s="50"/>
      <c r="L2" s="50"/>
      <c r="M2" s="50"/>
      <c r="N2" s="50"/>
      <c r="O2" s="50"/>
      <c r="P2" s="50"/>
    </row>
    <row r="3" spans="1:16" x14ac:dyDescent="0.2">
      <c r="A3" s="51" t="s">
        <v>1</v>
      </c>
      <c r="B3" s="52"/>
      <c r="C3" s="52"/>
      <c r="D3" s="52"/>
      <c r="E3" s="52"/>
      <c r="F3" s="52"/>
      <c r="G3" s="49"/>
      <c r="H3" s="50"/>
      <c r="I3" s="50"/>
      <c r="J3" s="50"/>
      <c r="K3" s="50"/>
      <c r="L3" s="50"/>
      <c r="M3" s="50"/>
      <c r="N3" s="50"/>
      <c r="O3" s="50"/>
      <c r="P3" s="50"/>
    </row>
    <row r="4" spans="1:16" ht="16" x14ac:dyDescent="0.2">
      <c r="A4" s="51" t="s">
        <v>2</v>
      </c>
      <c r="B4" s="52"/>
      <c r="C4" s="52"/>
      <c r="D4" s="52"/>
      <c r="E4" s="52"/>
      <c r="F4" s="52"/>
      <c r="G4" s="49"/>
      <c r="H4" s="50"/>
      <c r="I4" s="50"/>
      <c r="J4" s="50"/>
      <c r="K4" s="50"/>
      <c r="L4" s="50"/>
      <c r="M4" s="50"/>
      <c r="N4" s="50"/>
      <c r="O4" s="50"/>
      <c r="P4" s="50"/>
    </row>
    <row r="5" spans="1:16" x14ac:dyDescent="0.2">
      <c r="A5" s="53"/>
      <c r="B5" s="54"/>
      <c r="C5" s="52"/>
      <c r="D5" s="52"/>
      <c r="E5" s="52"/>
      <c r="F5" s="52"/>
      <c r="G5" s="55"/>
      <c r="H5" s="51"/>
      <c r="I5" s="56"/>
      <c r="J5" s="56"/>
      <c r="K5" s="56"/>
      <c r="L5" s="56"/>
      <c r="M5" s="56"/>
      <c r="N5" s="56"/>
      <c r="O5" s="56"/>
      <c r="P5" s="56"/>
    </row>
    <row r="6" spans="1:16" x14ac:dyDescent="0.2">
      <c r="A6" s="49"/>
      <c r="B6" s="49"/>
      <c r="C6" s="52"/>
      <c r="D6" s="52"/>
      <c r="E6" s="52"/>
      <c r="F6" s="52"/>
      <c r="G6" s="52"/>
      <c r="H6" s="51"/>
      <c r="I6" s="56"/>
      <c r="J6" s="56"/>
      <c r="K6" s="56"/>
      <c r="L6" s="56"/>
      <c r="M6" s="56"/>
      <c r="N6" s="56"/>
      <c r="O6" s="56"/>
      <c r="P6" s="56"/>
    </row>
    <row r="7" spans="1:16" x14ac:dyDescent="0.2">
      <c r="A7" s="51" t="s">
        <v>3</v>
      </c>
      <c r="B7" s="52"/>
      <c r="C7" s="85"/>
      <c r="D7" s="86"/>
      <c r="E7" s="87"/>
      <c r="F7" s="52"/>
      <c r="G7" s="52"/>
      <c r="H7" s="52"/>
      <c r="I7" s="56"/>
      <c r="J7" s="56"/>
      <c r="K7" s="56"/>
      <c r="L7" s="56"/>
      <c r="M7" s="56"/>
      <c r="N7" s="56"/>
      <c r="O7" s="56"/>
      <c r="P7" s="56"/>
    </row>
    <row r="8" spans="1:16" x14ac:dyDescent="0.2">
      <c r="A8" s="51" t="s">
        <v>4</v>
      </c>
      <c r="B8" s="52"/>
      <c r="C8" s="85"/>
      <c r="D8" s="86"/>
      <c r="E8" s="87"/>
      <c r="F8" s="52"/>
      <c r="G8" s="52"/>
      <c r="H8" s="52"/>
      <c r="I8" s="56"/>
      <c r="J8" s="56"/>
      <c r="K8" s="56"/>
      <c r="L8" s="56"/>
      <c r="M8" s="56"/>
      <c r="N8" s="56"/>
      <c r="O8" s="56"/>
      <c r="P8" s="56"/>
    </row>
    <row r="9" spans="1:16" x14ac:dyDescent="0.2">
      <c r="A9" s="51" t="s">
        <v>5</v>
      </c>
      <c r="B9" s="52"/>
      <c r="C9" s="88"/>
      <c r="D9" s="89"/>
      <c r="E9" s="90"/>
      <c r="F9" s="52"/>
      <c r="G9" s="52"/>
      <c r="H9" s="52"/>
      <c r="I9" s="56"/>
      <c r="J9" s="56"/>
      <c r="K9" s="56"/>
      <c r="L9" s="56"/>
      <c r="M9" s="56"/>
      <c r="N9" s="56"/>
      <c r="O9" s="56"/>
      <c r="P9" s="56"/>
    </row>
    <row r="10" spans="1:16" x14ac:dyDescent="0.2">
      <c r="A10" s="51"/>
      <c r="B10" s="52"/>
      <c r="C10" s="91"/>
      <c r="D10" s="92"/>
      <c r="E10" s="93"/>
      <c r="F10" s="52"/>
      <c r="G10" s="52"/>
      <c r="H10" s="52"/>
      <c r="I10" s="56"/>
      <c r="J10" s="56"/>
      <c r="K10" s="56"/>
      <c r="L10" s="56"/>
      <c r="M10" s="56"/>
      <c r="N10" s="56"/>
      <c r="O10" s="56"/>
      <c r="P10" s="56"/>
    </row>
    <row r="11" spans="1:16" x14ac:dyDescent="0.2">
      <c r="A11" s="51"/>
      <c r="B11" s="52"/>
      <c r="C11" s="91"/>
      <c r="D11" s="92"/>
      <c r="E11" s="93"/>
      <c r="F11" s="52"/>
      <c r="G11" s="52"/>
      <c r="H11" s="51"/>
      <c r="I11" s="56"/>
      <c r="J11" s="56"/>
      <c r="K11" s="56"/>
      <c r="L11" s="56"/>
      <c r="M11" s="56"/>
      <c r="N11" s="56"/>
      <c r="O11" s="56"/>
      <c r="P11" s="56"/>
    </row>
    <row r="12" spans="1:16" x14ac:dyDescent="0.2">
      <c r="A12" s="51"/>
      <c r="B12" s="52"/>
      <c r="C12" s="91"/>
      <c r="D12" s="92"/>
      <c r="E12" s="93"/>
      <c r="F12" s="52"/>
      <c r="G12" s="52"/>
      <c r="H12" s="51"/>
      <c r="I12" s="56"/>
      <c r="J12" s="56"/>
      <c r="K12" s="56"/>
      <c r="L12" s="56"/>
      <c r="M12" s="56"/>
      <c r="N12" s="56"/>
      <c r="O12" s="56"/>
      <c r="P12" s="56"/>
    </row>
    <row r="13" spans="1:16" x14ac:dyDescent="0.2">
      <c r="A13" s="51"/>
      <c r="B13" s="52"/>
      <c r="C13" s="94"/>
      <c r="D13" s="95"/>
      <c r="E13" s="96"/>
      <c r="F13" s="52"/>
      <c r="G13" s="52"/>
      <c r="H13" s="51"/>
      <c r="I13" s="56"/>
      <c r="J13" s="56"/>
      <c r="K13" s="56"/>
      <c r="L13" s="56"/>
      <c r="M13" s="56"/>
      <c r="N13" s="56"/>
      <c r="O13" s="56"/>
      <c r="P13" s="56"/>
    </row>
    <row r="14" spans="1:16" x14ac:dyDescent="0.2">
      <c r="A14" s="57"/>
      <c r="B14" s="52"/>
      <c r="C14" s="52"/>
      <c r="D14" s="52"/>
      <c r="E14" s="52"/>
      <c r="F14" s="52"/>
      <c r="G14" s="49"/>
      <c r="H14" s="51"/>
      <c r="I14" s="56"/>
      <c r="J14" s="56"/>
      <c r="K14" s="56"/>
      <c r="L14" s="56"/>
      <c r="M14" s="56"/>
      <c r="N14" s="56"/>
      <c r="O14" s="56"/>
      <c r="P14" s="56"/>
    </row>
    <row r="15" spans="1:16" x14ac:dyDescent="0.2">
      <c r="A15" s="57"/>
      <c r="B15" s="52"/>
      <c r="C15" s="52"/>
      <c r="D15" s="52"/>
      <c r="E15" s="49"/>
      <c r="F15" s="49"/>
      <c r="G15" s="50"/>
      <c r="H15" s="51"/>
      <c r="I15" s="56"/>
      <c r="J15" s="56"/>
      <c r="K15" s="56"/>
      <c r="L15" s="56"/>
      <c r="M15" s="56"/>
      <c r="N15" s="56"/>
      <c r="O15" s="56"/>
      <c r="P15" s="56"/>
    </row>
    <row r="16" spans="1:16" x14ac:dyDescent="0.2">
      <c r="A16" s="57"/>
      <c r="B16" s="52"/>
      <c r="C16" s="52"/>
      <c r="D16" s="52"/>
      <c r="E16" s="49"/>
      <c r="F16" s="49"/>
      <c r="G16" s="50"/>
      <c r="H16" s="51"/>
      <c r="I16" s="56"/>
      <c r="J16" s="56"/>
      <c r="K16" s="56"/>
      <c r="L16" s="56"/>
      <c r="M16" s="56"/>
      <c r="N16" s="56"/>
      <c r="O16" s="56"/>
      <c r="P16" s="56"/>
    </row>
    <row r="17" spans="1:16" ht="24" x14ac:dyDescent="0.3">
      <c r="A17" s="58" t="s">
        <v>6</v>
      </c>
      <c r="B17" s="52"/>
      <c r="C17" s="52"/>
      <c r="D17" s="59"/>
      <c r="E17" s="60">
        <f>'2. Tarieven'!B25</f>
        <v>0</v>
      </c>
      <c r="F17" s="49"/>
      <c r="G17" s="50"/>
      <c r="H17" s="51"/>
      <c r="I17" s="56"/>
      <c r="J17" s="56"/>
      <c r="K17" s="56"/>
      <c r="L17" s="56"/>
      <c r="M17" s="56"/>
      <c r="N17" s="56"/>
      <c r="O17" s="56"/>
      <c r="P17" s="56"/>
    </row>
    <row r="18" spans="1:16" x14ac:dyDescent="0.2">
      <c r="A18" s="57"/>
      <c r="B18" s="52"/>
      <c r="C18" s="52"/>
      <c r="D18" s="52"/>
      <c r="E18" s="49"/>
      <c r="F18" s="49"/>
      <c r="G18" s="50"/>
      <c r="H18" s="51"/>
      <c r="I18" s="56"/>
      <c r="J18" s="56"/>
      <c r="K18" s="56"/>
      <c r="L18" s="56"/>
      <c r="M18" s="56"/>
      <c r="N18" s="56"/>
      <c r="O18" s="56"/>
      <c r="P18" s="56"/>
    </row>
    <row r="19" spans="1:16" ht="24" x14ac:dyDescent="0.3">
      <c r="A19" s="58" t="s">
        <v>7</v>
      </c>
      <c r="B19" s="52"/>
      <c r="C19" s="52"/>
      <c r="D19" s="52"/>
      <c r="E19" s="61">
        <f>'3. Berekening'!D9</f>
        <v>400</v>
      </c>
      <c r="F19" s="49"/>
      <c r="G19" s="50"/>
      <c r="H19" s="51"/>
      <c r="I19" s="56"/>
      <c r="J19" s="56"/>
      <c r="K19" s="56"/>
      <c r="L19" s="56"/>
      <c r="M19" s="56"/>
      <c r="N19" s="56"/>
      <c r="O19" s="56"/>
      <c r="P19" s="56"/>
    </row>
    <row r="20" spans="1:16" x14ac:dyDescent="0.2">
      <c r="A20" s="57"/>
      <c r="B20" s="52"/>
      <c r="C20" s="52"/>
      <c r="D20" s="52"/>
      <c r="E20" s="49"/>
      <c r="F20" s="49"/>
      <c r="G20" s="50"/>
      <c r="H20" s="51"/>
      <c r="I20" s="56"/>
      <c r="J20" s="56"/>
      <c r="K20" s="56"/>
      <c r="L20" s="56"/>
      <c r="M20" s="56"/>
      <c r="N20" s="56"/>
      <c r="O20" s="56"/>
      <c r="P20" s="56"/>
    </row>
    <row r="21" spans="1:16" x14ac:dyDescent="0.2">
      <c r="A21" s="57"/>
      <c r="B21" s="52"/>
      <c r="C21" s="52"/>
      <c r="D21" s="52"/>
      <c r="E21" s="49"/>
      <c r="F21" s="49"/>
      <c r="G21" s="50"/>
      <c r="H21" s="51"/>
      <c r="I21" s="56"/>
      <c r="J21" s="56"/>
      <c r="K21" s="56"/>
      <c r="L21" s="56"/>
      <c r="M21" s="56"/>
      <c r="N21" s="56"/>
      <c r="O21" s="56"/>
      <c r="P21" s="56"/>
    </row>
    <row r="22" spans="1:16" x14ac:dyDescent="0.2">
      <c r="A22" s="57"/>
      <c r="B22" s="52"/>
      <c r="C22" s="52"/>
      <c r="D22" s="52"/>
      <c r="E22" s="49"/>
      <c r="F22" s="49"/>
      <c r="G22" s="50"/>
      <c r="H22" s="51"/>
      <c r="I22" s="56"/>
      <c r="J22" s="56"/>
      <c r="K22" s="56"/>
      <c r="L22" s="56"/>
      <c r="M22" s="56"/>
      <c r="N22" s="56"/>
      <c r="O22" s="56"/>
      <c r="P22" s="56"/>
    </row>
    <row r="23" spans="1:16" x14ac:dyDescent="0.2">
      <c r="A23" s="57"/>
      <c r="B23" s="52"/>
      <c r="C23" s="52"/>
      <c r="D23" s="52"/>
      <c r="E23" s="49"/>
      <c r="F23" s="49"/>
      <c r="G23" s="50"/>
      <c r="H23" s="51"/>
      <c r="I23" s="56"/>
      <c r="J23" s="56"/>
      <c r="K23" s="56"/>
      <c r="L23" s="56"/>
      <c r="M23" s="56"/>
      <c r="N23" s="56"/>
      <c r="O23" s="56"/>
      <c r="P23" s="56"/>
    </row>
  </sheetData>
  <sheetProtection algorithmName="SHA-512" hashValue="xbrxfWb14XkCYC2DHOsUAvhKSc4dc7B3n3ckMvQetFd15n+37EKLAaOZRbgkpRHNjnZm5auPZmOijQ1YLWATbg==" saltValue="VUGdQZUbFVptgnnwLE6+0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7B16-7D04-8144-9231-4713B6F919D4}">
  <sheetPr>
    <pageSetUpPr fitToPage="1"/>
  </sheetPr>
  <dimension ref="A1:G28"/>
  <sheetViews>
    <sheetView showGridLines="0" tabSelected="1" zoomScale="210" zoomScaleNormal="210" workbookViewId="0">
      <selection activeCell="A6" sqref="A6"/>
    </sheetView>
  </sheetViews>
  <sheetFormatPr baseColWidth="10" defaultColWidth="11.5" defaultRowHeight="15" x14ac:dyDescent="0.2"/>
  <cols>
    <col min="1" max="1" width="49.5" customWidth="1"/>
    <col min="2" max="2" width="20.83203125" customWidth="1"/>
    <col min="3" max="4" width="14.33203125" bestFit="1" customWidth="1"/>
    <col min="5" max="5" width="9.1640625" customWidth="1"/>
    <col min="6" max="6" width="30" customWidth="1"/>
    <col min="7" max="7" width="24" customWidth="1"/>
  </cols>
  <sheetData>
    <row r="1" spans="1:7" ht="24" x14ac:dyDescent="0.3">
      <c r="A1" s="75" t="s">
        <v>0</v>
      </c>
    </row>
    <row r="3" spans="1:7" x14ac:dyDescent="0.2">
      <c r="A3" t="s">
        <v>8</v>
      </c>
    </row>
    <row r="4" spans="1:7" ht="16" x14ac:dyDescent="0.2">
      <c r="A4" t="s">
        <v>9</v>
      </c>
    </row>
    <row r="5" spans="1:7" x14ac:dyDescent="0.2">
      <c r="A5" t="s">
        <v>48</v>
      </c>
    </row>
    <row r="7" spans="1:7" x14ac:dyDescent="0.2">
      <c r="A7" s="67" t="s">
        <v>10</v>
      </c>
      <c r="B7" s="97">
        <v>0</v>
      </c>
    </row>
    <row r="8" spans="1:7" x14ac:dyDescent="0.2">
      <c r="A8" s="72" t="s">
        <v>11</v>
      </c>
      <c r="B8" s="78">
        <f>B7</f>
        <v>0</v>
      </c>
    </row>
    <row r="11" spans="1:7" x14ac:dyDescent="0.2">
      <c r="B11" s="67" t="s">
        <v>12</v>
      </c>
      <c r="C11" s="67" t="s">
        <v>13</v>
      </c>
      <c r="D11" s="67" t="s">
        <v>14</v>
      </c>
    </row>
    <row r="12" spans="1:7" ht="16" x14ac:dyDescent="0.2">
      <c r="A12" s="62" t="s">
        <v>15</v>
      </c>
      <c r="B12" s="80" t="s">
        <v>16</v>
      </c>
      <c r="C12" s="63" t="s">
        <v>16</v>
      </c>
      <c r="D12" s="83" t="s">
        <v>16</v>
      </c>
      <c r="E12" s="65"/>
      <c r="F12" s="63" t="s">
        <v>17</v>
      </c>
      <c r="G12" s="66" t="s">
        <v>18</v>
      </c>
    </row>
    <row r="13" spans="1:7" x14ac:dyDescent="0.2">
      <c r="A13" s="79" t="s">
        <v>19</v>
      </c>
      <c r="B13" s="98"/>
      <c r="C13" s="98"/>
      <c r="D13" s="98"/>
      <c r="E13" s="65"/>
      <c r="F13" s="68">
        <v>7000000</v>
      </c>
      <c r="G13" s="76">
        <f>(B13*F13*5)+(C13*F13)+(D13*F13)</f>
        <v>0</v>
      </c>
    </row>
    <row r="14" spans="1:7" x14ac:dyDescent="0.2">
      <c r="A14" s="79" t="s">
        <v>20</v>
      </c>
      <c r="B14" s="98"/>
      <c r="C14" s="98"/>
      <c r="D14" s="98"/>
      <c r="E14" s="65"/>
      <c r="F14" s="68">
        <v>2500000</v>
      </c>
      <c r="G14" s="76">
        <f>(B14*F14*5)+(C14*F14)+(D14*F14)</f>
        <v>0</v>
      </c>
    </row>
    <row r="15" spans="1:7" x14ac:dyDescent="0.2">
      <c r="A15" s="70" t="s">
        <v>21</v>
      </c>
      <c r="B15" s="81"/>
      <c r="C15" s="65"/>
      <c r="D15" s="65"/>
      <c r="E15" s="65"/>
      <c r="F15" s="72" t="s">
        <v>22</v>
      </c>
      <c r="G15" s="77">
        <f>G13+G14</f>
        <v>0</v>
      </c>
    </row>
    <row r="16" spans="1:7" x14ac:dyDescent="0.2">
      <c r="A16" s="64"/>
      <c r="B16" s="81"/>
      <c r="C16" s="65"/>
      <c r="D16" s="65"/>
      <c r="E16" s="65"/>
      <c r="F16" s="65"/>
    </row>
    <row r="17" spans="1:7" ht="16" x14ac:dyDescent="0.2">
      <c r="A17" s="62" t="s">
        <v>23</v>
      </c>
      <c r="B17" s="82" t="s">
        <v>24</v>
      </c>
      <c r="C17" s="82" t="s">
        <v>24</v>
      </c>
      <c r="D17" s="82" t="s">
        <v>24</v>
      </c>
      <c r="E17" s="65"/>
      <c r="F17" s="73" t="s">
        <v>25</v>
      </c>
      <c r="G17" s="66" t="s">
        <v>18</v>
      </c>
    </row>
    <row r="18" spans="1:7" x14ac:dyDescent="0.2">
      <c r="A18" s="79" t="s">
        <v>26</v>
      </c>
      <c r="B18" s="97"/>
      <c r="C18" s="97"/>
      <c r="D18" s="97"/>
      <c r="E18" s="65"/>
      <c r="F18" s="69">
        <v>1</v>
      </c>
      <c r="G18" s="76">
        <f>(B18*60)+(C18*12)+(D18*12)</f>
        <v>0</v>
      </c>
    </row>
    <row r="19" spans="1:7" x14ac:dyDescent="0.2">
      <c r="A19" s="79" t="s">
        <v>27</v>
      </c>
      <c r="B19" s="97"/>
      <c r="C19" s="97"/>
      <c r="D19" s="97"/>
      <c r="E19" s="65"/>
      <c r="F19" s="69">
        <v>1</v>
      </c>
      <c r="G19" s="76">
        <f t="shared" ref="G19:G20" si="0">(B19*60)+(C19*12)+(D19*12)</f>
        <v>0</v>
      </c>
    </row>
    <row r="20" spans="1:7" x14ac:dyDescent="0.2">
      <c r="A20" s="79" t="s">
        <v>28</v>
      </c>
      <c r="B20" s="97"/>
      <c r="C20" s="97"/>
      <c r="D20" s="97"/>
      <c r="E20" s="65"/>
      <c r="F20" s="69">
        <v>1</v>
      </c>
      <c r="G20" s="76">
        <f t="shared" si="0"/>
        <v>0</v>
      </c>
    </row>
    <row r="21" spans="1:7" x14ac:dyDescent="0.2">
      <c r="A21" s="79" t="s">
        <v>29</v>
      </c>
      <c r="B21" s="97"/>
      <c r="C21" s="97"/>
      <c r="D21" s="97"/>
      <c r="E21" s="65"/>
      <c r="F21" s="69">
        <v>1</v>
      </c>
      <c r="G21" s="76">
        <f>(B21*60)+(C21*12)+(D21*12)</f>
        <v>0</v>
      </c>
    </row>
    <row r="22" spans="1:7" x14ac:dyDescent="0.2">
      <c r="A22" s="70" t="s">
        <v>30</v>
      </c>
      <c r="B22" s="84"/>
      <c r="C22" s="65"/>
      <c r="D22" s="65"/>
      <c r="E22" s="65"/>
      <c r="F22" s="72" t="s">
        <v>31</v>
      </c>
      <c r="G22" s="77">
        <f>G18+G19+G20+G21</f>
        <v>0</v>
      </c>
    </row>
    <row r="23" spans="1:7" x14ac:dyDescent="0.2">
      <c r="A23" s="64"/>
      <c r="B23" s="71"/>
      <c r="C23" s="65"/>
      <c r="D23" s="65"/>
      <c r="E23" s="65"/>
      <c r="F23" s="65"/>
    </row>
    <row r="24" spans="1:7" x14ac:dyDescent="0.2">
      <c r="B24" s="71"/>
      <c r="C24" s="65"/>
      <c r="D24" s="65"/>
      <c r="E24" s="65"/>
      <c r="F24" s="65"/>
    </row>
    <row r="25" spans="1:7" x14ac:dyDescent="0.2">
      <c r="A25" s="74" t="s">
        <v>47</v>
      </c>
      <c r="B25" s="77">
        <f>B8+G15+G22</f>
        <v>0</v>
      </c>
      <c r="C25" s="65"/>
      <c r="D25" s="65"/>
      <c r="E25" s="65"/>
      <c r="F25" s="65"/>
    </row>
    <row r="26" spans="1:7" x14ac:dyDescent="0.2">
      <c r="A26" s="64"/>
      <c r="B26" s="71"/>
      <c r="C26" s="65"/>
      <c r="D26" s="65"/>
      <c r="E26" s="65"/>
      <c r="F26" s="65"/>
    </row>
    <row r="27" spans="1:7" x14ac:dyDescent="0.2">
      <c r="A27" s="64"/>
      <c r="B27" s="71"/>
      <c r="C27" s="65"/>
      <c r="D27" s="65"/>
      <c r="E27" s="65"/>
      <c r="F27" s="65"/>
    </row>
    <row r="28" spans="1:7" x14ac:dyDescent="0.2">
      <c r="A28" s="64"/>
      <c r="B28" s="71"/>
      <c r="C28" s="65"/>
      <c r="D28" s="65"/>
      <c r="E28" s="65"/>
      <c r="F28" s="65"/>
    </row>
  </sheetData>
  <sheetProtection algorithmName="SHA-512" hashValue="KWzPKouPRknbVLGNc4ZsWRLcJa9a097XqliUX07xf7Wtr4RdcV1S6Ydj9UlhS2s1bgdb+rlaM9+pDcSLWBiDdw==" saltValue="w5S/xif0T782zIKw2mP/+A==" spinCount="100000" sheet="1" objects="1" scenarios="1"/>
  <pageMargins left="0.7" right="0.7" top="0.75" bottom="0.75" header="0.3" footer="0.3"/>
  <pageSetup paperSize="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0"/>
  <sheetViews>
    <sheetView zoomScale="140" zoomScaleNormal="140" workbookViewId="0">
      <selection activeCell="D15" sqref="D15"/>
    </sheetView>
  </sheetViews>
  <sheetFormatPr baseColWidth="10" defaultColWidth="0" defaultRowHeight="15" zeroHeight="1" x14ac:dyDescent="0.2"/>
  <cols>
    <col min="1" max="1" width="2.83203125" style="1" customWidth="1"/>
    <col min="2" max="2" width="29.83203125" style="26" customWidth="1"/>
    <col min="3" max="3" width="16" style="1" customWidth="1"/>
    <col min="4" max="4" width="12.83203125" style="1" customWidth="1"/>
    <col min="5" max="5" width="24.1640625" style="1" customWidth="1"/>
    <col min="6" max="7" width="14.33203125" style="1" customWidth="1"/>
    <col min="8" max="8" width="2.5" style="1" customWidth="1"/>
    <col min="9" max="9" width="14.33203125" style="1" customWidth="1"/>
    <col min="10" max="10" width="16.33203125" style="1" customWidth="1"/>
    <col min="11" max="11" width="2.5" style="1" customWidth="1"/>
    <col min="12" max="13" width="14.33203125" style="3" hidden="1" customWidth="1"/>
    <col min="14" max="17" width="9.1640625" style="3" hidden="1" customWidth="1"/>
    <col min="18" max="16384" width="9.1640625" hidden="1"/>
  </cols>
  <sheetData>
    <row r="1" spans="1:11" ht="15" customHeight="1" x14ac:dyDescent="0.25">
      <c r="B1" s="45" t="s">
        <v>32</v>
      </c>
      <c r="C1" s="2"/>
      <c r="D1" s="2"/>
      <c r="E1" s="2"/>
    </row>
    <row r="2" spans="1:11" ht="15" customHeight="1" x14ac:dyDescent="0.2">
      <c r="B2" s="4"/>
      <c r="C2" s="2"/>
      <c r="D2" s="2"/>
      <c r="E2" s="99"/>
      <c r="F2" s="99"/>
      <c r="G2" s="99"/>
      <c r="H2" s="99"/>
      <c r="I2" s="99"/>
      <c r="J2" s="99"/>
    </row>
    <row r="3" spans="1:11" ht="15" customHeight="1" x14ac:dyDescent="0.2">
      <c r="B3" s="4"/>
      <c r="C3" s="2"/>
    </row>
    <row r="4" spans="1:11" ht="16" thickBot="1" x14ac:dyDescent="0.25">
      <c r="A4" s="5"/>
      <c r="B4" s="6" t="s">
        <v>33</v>
      </c>
      <c r="C4" s="7" t="s">
        <v>34</v>
      </c>
      <c r="D4" s="8" t="s">
        <v>35</v>
      </c>
      <c r="K4" s="9"/>
    </row>
    <row r="5" spans="1:11" ht="15" customHeight="1" x14ac:dyDescent="0.2">
      <c r="A5" s="100" t="s">
        <v>36</v>
      </c>
      <c r="B5" s="10" t="s">
        <v>37</v>
      </c>
      <c r="C5" s="11">
        <v>1300000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x14ac:dyDescent="0.2">
      <c r="A6" s="101"/>
      <c r="B6" s="17" t="s">
        <v>38</v>
      </c>
      <c r="C6" s="18">
        <v>1000000</v>
      </c>
      <c r="D6" s="19">
        <v>325</v>
      </c>
      <c r="E6" s="13"/>
      <c r="F6" s="14"/>
      <c r="G6" s="15"/>
      <c r="H6" s="16"/>
      <c r="I6" s="14"/>
      <c r="J6" s="14"/>
      <c r="K6" s="14"/>
    </row>
    <row r="7" spans="1:11" ht="16" thickBot="1" x14ac:dyDescent="0.25">
      <c r="A7" s="101"/>
      <c r="B7" s="20" t="s">
        <v>39</v>
      </c>
      <c r="C7" s="18">
        <v>800000</v>
      </c>
      <c r="D7" s="21">
        <v>400</v>
      </c>
      <c r="E7" s="13"/>
      <c r="F7" s="14"/>
      <c r="G7" s="15"/>
      <c r="H7" s="16"/>
      <c r="I7" s="14"/>
      <c r="J7" s="14"/>
      <c r="K7" s="14"/>
    </row>
    <row r="8" spans="1:11" ht="16" thickBot="1" x14ac:dyDescent="0.25">
      <c r="A8" s="101"/>
      <c r="B8" s="22"/>
      <c r="D8" s="23"/>
      <c r="E8" s="13"/>
      <c r="F8" s="14"/>
      <c r="G8" s="15"/>
      <c r="H8" s="16"/>
      <c r="I8" s="14"/>
      <c r="J8" s="14"/>
      <c r="K8" s="14"/>
    </row>
    <row r="9" spans="1:11" ht="16" thickBot="1" x14ac:dyDescent="0.25">
      <c r="A9" s="102"/>
      <c r="B9" s="24" t="s">
        <v>40</v>
      </c>
      <c r="C9" s="25">
        <f>'2. Tarieven'!B25</f>
        <v>0</v>
      </c>
      <c r="D9" s="44">
        <f>IF(C9&lt;&gt;"",IF(IF(C$7&gt;=C$5,C9&gt;=C$6,C9&lt;=C$6),MIN(D$7,MAX(D$6,D$7-(C9-C$7)/((C$6-C$7)/(D$7-D$6)))),MIN(D$6,MAX(D$5,D$6-(C9-C$6)/((C$5-C$6)/(D$6-D$5))))),"")</f>
        <v>400</v>
      </c>
      <c r="E9" s="13"/>
      <c r="F9" s="14"/>
      <c r="G9" s="14"/>
      <c r="H9" s="14"/>
      <c r="I9" s="14"/>
      <c r="J9" s="14"/>
      <c r="K9" s="14"/>
    </row>
    <row r="10" spans="1:11" x14ac:dyDescent="0.2">
      <c r="E10" s="27"/>
      <c r="F10" s="14"/>
      <c r="G10" s="14"/>
      <c r="H10" s="14"/>
      <c r="I10" s="14"/>
      <c r="J10" s="14"/>
      <c r="K10" s="14"/>
    </row>
    <row r="11" spans="1:11" x14ac:dyDescent="0.2">
      <c r="A11" s="26"/>
      <c r="E11" s="27"/>
      <c r="F11" s="14"/>
      <c r="G11" s="14"/>
      <c r="H11" s="14"/>
      <c r="I11" s="14"/>
      <c r="J11" s="14"/>
      <c r="K11" s="14"/>
    </row>
    <row r="12" spans="1:11" x14ac:dyDescent="0.2">
      <c r="E12" s="27"/>
      <c r="F12" s="14"/>
      <c r="G12" s="14"/>
      <c r="H12" s="14"/>
      <c r="I12" s="14"/>
      <c r="J12" s="28"/>
      <c r="K12" s="14"/>
    </row>
    <row r="13" spans="1:11" x14ac:dyDescent="0.2">
      <c r="E13" s="27"/>
      <c r="F13" s="14"/>
      <c r="G13" s="14"/>
      <c r="H13" s="14"/>
      <c r="I13" s="14"/>
      <c r="J13"/>
      <c r="K13" s="14"/>
    </row>
    <row r="14" spans="1:11" x14ac:dyDescent="0.2">
      <c r="A14" s="26"/>
      <c r="B14" s="1"/>
      <c r="C14" s="2"/>
      <c r="E14" s="13"/>
      <c r="F14" s="29"/>
      <c r="G14" s="26"/>
      <c r="H14" s="29"/>
      <c r="I14" s="29"/>
      <c r="J14" s="29"/>
      <c r="K14" s="29"/>
    </row>
    <row r="15" spans="1:11" ht="15" customHeight="1" x14ac:dyDescent="0.2">
      <c r="E15" s="30"/>
      <c r="F15" s="29"/>
      <c r="G15" s="29"/>
      <c r="H15" s="29"/>
      <c r="I15" s="29"/>
      <c r="J15" s="29"/>
      <c r="K15" s="29"/>
    </row>
    <row r="16" spans="1:11" x14ac:dyDescent="0.2">
      <c r="B16" s="26" t="s">
        <v>41</v>
      </c>
      <c r="E16" s="30"/>
      <c r="F16" s="29"/>
      <c r="G16" s="29"/>
      <c r="H16" s="29"/>
      <c r="I16" s="29"/>
      <c r="J16" s="29"/>
      <c r="K16" s="29"/>
    </row>
    <row r="17" spans="1:11" x14ac:dyDescent="0.2">
      <c r="B17" s="31" t="s">
        <v>42</v>
      </c>
      <c r="C17" s="2"/>
      <c r="D17" s="2"/>
      <c r="E17" s="2"/>
      <c r="J17" s="32"/>
    </row>
    <row r="18" spans="1:11" x14ac:dyDescent="0.2">
      <c r="B18" s="33"/>
      <c r="C18" s="2"/>
      <c r="D18" s="2"/>
      <c r="E18" s="2"/>
      <c r="J18" s="32"/>
    </row>
    <row r="19" spans="1:11" x14ac:dyDescent="0.2">
      <c r="B19" s="34" t="s">
        <v>46</v>
      </c>
      <c r="C19" s="2"/>
      <c r="D19" s="2"/>
      <c r="E19" s="2"/>
      <c r="F19" s="35"/>
      <c r="J19" s="32"/>
    </row>
    <row r="20" spans="1:11" ht="14.5" customHeight="1" x14ac:dyDescent="0.2">
      <c r="B20" s="36"/>
      <c r="C20" s="2"/>
      <c r="D20"/>
      <c r="E20" s="37"/>
      <c r="F20"/>
      <c r="J20" s="32"/>
    </row>
    <row r="21" spans="1:11" x14ac:dyDescent="0.2">
      <c r="C21" s="2"/>
      <c r="D21" s="2"/>
      <c r="E21" s="38"/>
      <c r="J21" s="32"/>
    </row>
    <row r="22" spans="1:11" x14ac:dyDescent="0.2">
      <c r="C22" s="2"/>
      <c r="D22"/>
      <c r="E22" s="39"/>
      <c r="J22" s="32"/>
    </row>
    <row r="23" spans="1:11" x14ac:dyDescent="0.2">
      <c r="A23" s="26"/>
      <c r="E23"/>
      <c r="F23" s="3"/>
      <c r="G23" s="3"/>
      <c r="H23" s="3"/>
      <c r="I23" s="3"/>
      <c r="J23" s="3"/>
      <c r="K23" s="40"/>
    </row>
    <row r="24" spans="1:11" x14ac:dyDescent="0.2">
      <c r="B24" s="34" t="s">
        <v>45</v>
      </c>
      <c r="C24" s="2"/>
      <c r="D24" s="2"/>
      <c r="E24" s="13"/>
      <c r="F24" s="14"/>
      <c r="G24" s="15"/>
      <c r="H24" s="16"/>
      <c r="I24" s="14"/>
      <c r="J24" s="27"/>
      <c r="K24" s="27"/>
    </row>
    <row r="25" spans="1:11" x14ac:dyDescent="0.2">
      <c r="B25" s="36"/>
      <c r="C25" s="2"/>
      <c r="D25" s="2"/>
      <c r="E25" s="30"/>
      <c r="F25" s="29"/>
      <c r="G25" s="29"/>
      <c r="H25" s="29"/>
      <c r="I25" s="29"/>
      <c r="J25" s="13"/>
      <c r="K25" s="29"/>
    </row>
    <row r="26" spans="1:11" x14ac:dyDescent="0.2">
      <c r="B26" s="41"/>
      <c r="C26" s="2"/>
      <c r="D26" s="2"/>
      <c r="E26" s="38"/>
      <c r="F26" s="29"/>
      <c r="G26" s="29"/>
      <c r="H26" s="29"/>
      <c r="I26" s="29"/>
      <c r="J26" s="29"/>
      <c r="K26" s="29"/>
    </row>
    <row r="27" spans="1:11" x14ac:dyDescent="0.2">
      <c r="A27" s="42"/>
      <c r="B27" s="41"/>
      <c r="C27" s="2"/>
      <c r="D27" s="2"/>
      <c r="E27" s="39"/>
      <c r="F27" s="29"/>
      <c r="G27" s="29"/>
      <c r="H27" s="29"/>
      <c r="I27" s="29"/>
      <c r="J27" s="29"/>
      <c r="K27" s="29"/>
    </row>
    <row r="28" spans="1:11" x14ac:dyDescent="0.2">
      <c r="A28" s="29"/>
      <c r="B28" s="2"/>
      <c r="C28" s="2"/>
      <c r="D28" s="2"/>
      <c r="F28" s="43"/>
    </row>
    <row r="29" spans="1:11" x14ac:dyDescent="0.2">
      <c r="B29" s="2"/>
      <c r="C29" s="2"/>
      <c r="D29" s="2"/>
    </row>
    <row r="30" spans="1:11" hidden="1" x14ac:dyDescent="0.2">
      <c r="B30" s="2"/>
      <c r="C30" s="2"/>
      <c r="D30" s="2"/>
    </row>
  </sheetData>
  <sheetProtection algorithmName="SHA-512" hashValue="gq+JDFZezIgcjxsGqrKPSLSG8jd7w2E0SFbUQnrR3EsJ61kKWcDiXMUwxlsgocSJa89nrPoZR87knP9F4VJ/lw==" saltValue="f6dFod/ToCFqH9U2bUDG2Q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f5be1340036537756abe08e07af820f6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bf3c13bcbb6e0127df171ba8ded8ab86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: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755b6-d270-493f-83c9-ae784197a3f5">
      <Value>34</Value>
      <Value>22</Value>
    </TaxCatchAll>
    <TaxKeywordTaxHTField xmlns="cad755b6-d270-493f-83c9-ae784197a3f5">
      <Terms xmlns="http://schemas.microsoft.com/office/infopath/2007/PartnerControls"/>
    </TaxKeywordTaxHTField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_dlc_DocId xmlns="cad755b6-d270-493f-83c9-ae784197a3f5">PX3EPKY34SD4-74821639-5746</_dlc_DocId>
    <_dlc_DocIdUrl xmlns="cad755b6-d270-493f-83c9-ae784197a3f5">
      <Url>https://denhaag.sharepoint.com/sites/inkoop-bec-2021/_layouts/15/DocIdRedir.aspx?ID=PX3EPKY34SD4-74821639-5746</Url>
      <Description>PX3EPKY34SD4-74821639-5746</Description>
    </_dlc_DocIdUrl>
    <SharedWithUsers xmlns="cad755b6-d270-493f-83c9-ae784197a3f5">
      <UserInfo>
        <DisplayName>Jaap van Oeveren</DisplayName>
        <AccountId>413</AccountId>
        <AccountType/>
      </UserInfo>
      <UserInfo>
        <DisplayName>Lilianne Blankwaard Rombouts</DisplayName>
        <AccountId>409</AccountId>
        <AccountType/>
      </UserInfo>
      <UserInfo>
        <DisplayName>David de Haan</DisplayName>
        <AccountId>570</AccountId>
        <AccountType/>
      </UserInfo>
      <UserInfo>
        <DisplayName>Linda van Maanen</DisplayName>
        <AccountId>572</AccountId>
        <AccountType/>
      </UserInfo>
    </SharedWithUser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0A779F6-9265-4551-AE91-91AA33A89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7D0E90-B609-42B7-A10B-86D102303041}">
  <ds:schemaRefs>
    <ds:schemaRef ds:uri="http://purl.org/dc/elements/1.1/"/>
    <ds:schemaRef ds:uri="3b30939b-fa42-4f42-9791-ab3fdfd3daa1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ad755b6-d270-493f-83c9-ae784197a3f5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574CE39-C9ED-4339-ADAE-FEBED92EA66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Voorblad</vt:lpstr>
      <vt:lpstr>2. Tarieven</vt:lpstr>
      <vt:lpstr>3. Berekening</vt:lpstr>
      <vt:lpstr>Blad2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Fredo Schotanus</dc:creator>
  <cp:keywords/>
  <dc:description/>
  <cp:lastModifiedBy>Roelof Davids</cp:lastModifiedBy>
  <cp:revision/>
  <dcterms:created xsi:type="dcterms:W3CDTF">2010-06-17T06:50:37Z</dcterms:created>
  <dcterms:modified xsi:type="dcterms:W3CDTF">2022-01-12T12:51:05Z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0x0101008696D14171FA4CED8F032AD334D7A9EF0001FD8222338EF74F8F15058647DA6BDE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22;#4.1 Inschrijvingsfase - Publicatie TenderNed|993d7e8e-20fb-4627-a851-12a8f96a5cad</vt:lpwstr>
  </property>
  <property fmtid="{D5CDD505-2E9C-101B-9397-08002B2CF9AE}" pid="6" name="Documentsoort">
    <vt:lpwstr>34;#Overzicht|c962c92b-6a87-487b-9c0a-ccacaebd6f0d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d5ab8f69-88b8-47bb-b524-8b2bab315f8c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