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filterPrivacy="1" codeName="ThisWorkbook" autoCompressPictures="0"/>
  <xr:revisionPtr revIDLastSave="0" documentId="13_ncr:1_{ABAC8571-D199-814E-8DA6-4422B8FD1273}" xr6:coauthVersionLast="47" xr6:coauthVersionMax="47" xr10:uidLastSave="{00000000-0000-0000-0000-000000000000}"/>
  <bookViews>
    <workbookView xWindow="20580" yWindow="460" windowWidth="30080" windowHeight="19160" activeTab="9"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Beoordelaar 6" sheetId="19" r:id="rId7"/>
    <sheet name="Beoordelaar 7" sheetId="20" r:id="rId8"/>
    <sheet name="Consensus" sheetId="9" r:id="rId9"/>
    <sheet name="Eindscores" sheetId="21" r:id="rId10"/>
  </sheets>
  <externalReferences>
    <externalReference r:id="rId11"/>
  </externalReferences>
  <definedNames>
    <definedName name="SCORE">'Beoordelen kwaliteit'!$D$3:$D$8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110" i="9" l="1"/>
  <c r="G110" i="9"/>
  <c r="D110" i="9"/>
  <c r="J101" i="9"/>
  <c r="G101" i="9"/>
  <c r="D101" i="9"/>
  <c r="J92" i="9"/>
  <c r="G92" i="9"/>
  <c r="D92" i="9"/>
  <c r="J83" i="9"/>
  <c r="G83" i="9"/>
  <c r="D83" i="9"/>
  <c r="J74" i="9"/>
  <c r="G74" i="9"/>
  <c r="D74" i="9"/>
  <c r="J65" i="9"/>
  <c r="G65" i="9"/>
  <c r="D65" i="9"/>
  <c r="J56" i="9"/>
  <c r="G56" i="9"/>
  <c r="D56" i="9"/>
  <c r="J47" i="9"/>
  <c r="G47" i="9"/>
  <c r="D47" i="9"/>
  <c r="J38" i="9"/>
  <c r="G38" i="9"/>
  <c r="D38" i="9"/>
  <c r="J29" i="9"/>
  <c r="G29" i="9"/>
  <c r="D29" i="9"/>
  <c r="J20" i="9"/>
  <c r="G20" i="9"/>
  <c r="D20" i="9"/>
  <c r="J11" i="9"/>
  <c r="G11" i="9"/>
  <c r="D11" i="9"/>
  <c r="J108" i="9"/>
  <c r="J107" i="9"/>
  <c r="J106" i="9"/>
  <c r="J105" i="9"/>
  <c r="J104" i="9"/>
  <c r="J103" i="9"/>
  <c r="J102" i="9"/>
  <c r="G108" i="9"/>
  <c r="G107" i="9"/>
  <c r="G106" i="9"/>
  <c r="G105" i="9"/>
  <c r="G104" i="9"/>
  <c r="G103" i="9"/>
  <c r="G102" i="9"/>
  <c r="D108" i="9"/>
  <c r="D107" i="9"/>
  <c r="D106" i="9"/>
  <c r="D105" i="9"/>
  <c r="D104" i="9"/>
  <c r="D103" i="9"/>
  <c r="D102" i="9"/>
  <c r="J99" i="9"/>
  <c r="J98" i="9"/>
  <c r="J97" i="9"/>
  <c r="J96" i="9"/>
  <c r="J95" i="9"/>
  <c r="J94" i="9"/>
  <c r="J93" i="9"/>
  <c r="G99" i="9"/>
  <c r="G98" i="9"/>
  <c r="G97" i="9"/>
  <c r="G96" i="9"/>
  <c r="G95" i="9"/>
  <c r="G94" i="9"/>
  <c r="G93" i="9"/>
  <c r="D99" i="9"/>
  <c r="D98" i="9"/>
  <c r="D97" i="9"/>
  <c r="D96" i="9"/>
  <c r="D95" i="9"/>
  <c r="D94" i="9"/>
  <c r="D93" i="9"/>
  <c r="A102" i="9"/>
  <c r="A93" i="9"/>
  <c r="A26" i="20"/>
  <c r="A25" i="20"/>
  <c r="A24" i="20"/>
  <c r="A23" i="20"/>
  <c r="A22" i="20"/>
  <c r="A21" i="20"/>
  <c r="A20" i="20"/>
  <c r="A19" i="20"/>
  <c r="A18" i="20"/>
  <c r="A17" i="20"/>
  <c r="A16" i="20"/>
  <c r="A15" i="20"/>
  <c r="A14" i="20"/>
  <c r="A13" i="20"/>
  <c r="A12" i="20"/>
  <c r="A11" i="20"/>
  <c r="A10" i="20"/>
  <c r="A9" i="20"/>
  <c r="A8" i="20"/>
  <c r="A7" i="20"/>
  <c r="A6" i="20"/>
  <c r="A5" i="20"/>
  <c r="A4" i="20"/>
  <c r="A3" i="20"/>
  <c r="A26" i="19"/>
  <c r="A25" i="19"/>
  <c r="A24" i="19"/>
  <c r="A23" i="19"/>
  <c r="A22" i="19"/>
  <c r="A21" i="19"/>
  <c r="A20" i="19"/>
  <c r="A19" i="19"/>
  <c r="A18" i="19"/>
  <c r="A17" i="19"/>
  <c r="A16" i="19"/>
  <c r="A15" i="19"/>
  <c r="A14" i="19"/>
  <c r="A13" i="19"/>
  <c r="A12" i="19"/>
  <c r="A11" i="19"/>
  <c r="A10" i="19"/>
  <c r="A9" i="19"/>
  <c r="A8" i="19"/>
  <c r="A7" i="19"/>
  <c r="A6" i="19"/>
  <c r="A5" i="19"/>
  <c r="A4" i="19"/>
  <c r="A3" i="19"/>
  <c r="A26" i="18"/>
  <c r="A25" i="18"/>
  <c r="A24" i="18"/>
  <c r="A23" i="18"/>
  <c r="A22" i="18"/>
  <c r="A21" i="18"/>
  <c r="A20" i="18"/>
  <c r="A19" i="18"/>
  <c r="A18" i="18"/>
  <c r="A17" i="18"/>
  <c r="A16" i="18"/>
  <c r="A15" i="18"/>
  <c r="A14" i="18"/>
  <c r="A13" i="18"/>
  <c r="A12" i="18"/>
  <c r="A11" i="18"/>
  <c r="A10" i="18"/>
  <c r="A9" i="18"/>
  <c r="A8" i="18"/>
  <c r="A7" i="18"/>
  <c r="A6" i="18"/>
  <c r="A5" i="18"/>
  <c r="A4" i="18"/>
  <c r="A3" i="18"/>
  <c r="A26" i="17"/>
  <c r="A25" i="17"/>
  <c r="A24" i="17"/>
  <c r="A23" i="17"/>
  <c r="A22" i="17"/>
  <c r="A21" i="17"/>
  <c r="A20" i="17"/>
  <c r="A19" i="17"/>
  <c r="A18" i="17"/>
  <c r="A17" i="17"/>
  <c r="A16" i="17"/>
  <c r="A15" i="17"/>
  <c r="A14" i="17"/>
  <c r="A13" i="17"/>
  <c r="A12" i="17"/>
  <c r="A11" i="17"/>
  <c r="A10" i="17"/>
  <c r="A9" i="17"/>
  <c r="A8" i="17"/>
  <c r="A7" i="17"/>
  <c r="A6" i="17"/>
  <c r="A5" i="17"/>
  <c r="A4" i="17"/>
  <c r="A3" i="17"/>
  <c r="A26" i="16"/>
  <c r="A25" i="16"/>
  <c r="A24" i="16"/>
  <c r="A23" i="16"/>
  <c r="A22" i="16"/>
  <c r="A21" i="16"/>
  <c r="A20" i="16"/>
  <c r="A19" i="16"/>
  <c r="A18" i="16"/>
  <c r="A17" i="16"/>
  <c r="A16" i="16"/>
  <c r="A15" i="16"/>
  <c r="A14" i="16"/>
  <c r="A13" i="16"/>
  <c r="A12" i="16"/>
  <c r="A11" i="16"/>
  <c r="A10" i="16"/>
  <c r="A9" i="16"/>
  <c r="A8" i="16"/>
  <c r="A7" i="16"/>
  <c r="A6" i="16"/>
  <c r="A5" i="16"/>
  <c r="A4" i="16"/>
  <c r="A3" i="16"/>
  <c r="A26" i="15"/>
  <c r="A25" i="15"/>
  <c r="A24" i="15"/>
  <c r="A23" i="15"/>
  <c r="A22" i="15"/>
  <c r="A21" i="15"/>
  <c r="A20" i="15"/>
  <c r="A19" i="15"/>
  <c r="A18" i="15"/>
  <c r="A17" i="15"/>
  <c r="A16" i="15"/>
  <c r="A15" i="15"/>
  <c r="A14" i="15"/>
  <c r="A13" i="15"/>
  <c r="A12" i="15"/>
  <c r="A11" i="15"/>
  <c r="A10" i="15"/>
  <c r="A9" i="15"/>
  <c r="A8" i="15"/>
  <c r="A7" i="15"/>
  <c r="A6" i="15"/>
  <c r="A5" i="15"/>
  <c r="A4" i="15"/>
  <c r="A3" i="15"/>
  <c r="A26" i="7"/>
  <c r="A24" i="7"/>
  <c r="A25" i="7"/>
  <c r="A23" i="7"/>
  <c r="D111" i="9" l="1"/>
  <c r="G111" i="9"/>
  <c r="J111" i="9"/>
  <c r="A4" i="21"/>
  <c r="G2" i="21"/>
  <c r="E2" i="21"/>
  <c r="C2" i="21"/>
  <c r="C4" i="21" l="1"/>
  <c r="C5" i="21" s="1"/>
  <c r="C9" i="21" s="1"/>
  <c r="G4" i="21"/>
  <c r="G5" i="21" s="1"/>
  <c r="G9" i="21" s="1"/>
  <c r="E4" i="21"/>
  <c r="E5" i="21" s="1"/>
  <c r="E9" i="21" s="1"/>
  <c r="J90" i="9"/>
  <c r="J89" i="9"/>
  <c r="J88" i="9"/>
  <c r="J87" i="9"/>
  <c r="J86" i="9"/>
  <c r="J85" i="9"/>
  <c r="J84" i="9"/>
  <c r="G90" i="9"/>
  <c r="G89" i="9"/>
  <c r="G88" i="9"/>
  <c r="G87" i="9"/>
  <c r="G86" i="9"/>
  <c r="G85" i="9"/>
  <c r="G84" i="9"/>
  <c r="D90" i="9"/>
  <c r="D89" i="9"/>
  <c r="D88" i="9"/>
  <c r="D87" i="9"/>
  <c r="D86" i="9"/>
  <c r="D85" i="9"/>
  <c r="D84" i="9"/>
  <c r="B90" i="9"/>
  <c r="B89" i="9"/>
  <c r="B88" i="9"/>
  <c r="B87" i="9"/>
  <c r="B86" i="9"/>
  <c r="B85" i="9"/>
  <c r="B84" i="9"/>
  <c r="A84" i="9"/>
  <c r="J81" i="9"/>
  <c r="J80" i="9"/>
  <c r="J79" i="9"/>
  <c r="J78" i="9"/>
  <c r="J77" i="9"/>
  <c r="J76" i="9"/>
  <c r="J75" i="9"/>
  <c r="G81" i="9"/>
  <c r="G80" i="9"/>
  <c r="G79" i="9"/>
  <c r="G78" i="9"/>
  <c r="G77" i="9"/>
  <c r="G76" i="9"/>
  <c r="G75" i="9"/>
  <c r="D81" i="9"/>
  <c r="D80" i="9"/>
  <c r="D79" i="9"/>
  <c r="D78" i="9"/>
  <c r="D77" i="9"/>
  <c r="D76" i="9"/>
  <c r="D75" i="9"/>
  <c r="B81" i="9"/>
  <c r="B80" i="9"/>
  <c r="B79" i="9"/>
  <c r="B78" i="9"/>
  <c r="B77" i="9"/>
  <c r="B76" i="9"/>
  <c r="B75" i="9"/>
  <c r="A75" i="9"/>
  <c r="J72" i="9"/>
  <c r="J71" i="9"/>
  <c r="J70" i="9"/>
  <c r="J69" i="9"/>
  <c r="J68" i="9"/>
  <c r="J67" i="9"/>
  <c r="J66" i="9"/>
  <c r="G72" i="9"/>
  <c r="G71" i="9"/>
  <c r="G70" i="9"/>
  <c r="G69" i="9"/>
  <c r="G68" i="9"/>
  <c r="G67" i="9"/>
  <c r="G66" i="9"/>
  <c r="D72" i="9"/>
  <c r="D71" i="9"/>
  <c r="D70" i="9"/>
  <c r="D69" i="9"/>
  <c r="D68" i="9"/>
  <c r="D67" i="9"/>
  <c r="D66" i="9"/>
  <c r="B72" i="9"/>
  <c r="B71" i="9"/>
  <c r="B70" i="9"/>
  <c r="B69" i="9"/>
  <c r="B68" i="9"/>
  <c r="B67" i="9"/>
  <c r="B66" i="9"/>
  <c r="A66" i="9"/>
  <c r="J63" i="9"/>
  <c r="J62" i="9"/>
  <c r="J61" i="9"/>
  <c r="J60" i="9"/>
  <c r="J59" i="9"/>
  <c r="J58" i="9"/>
  <c r="J57" i="9"/>
  <c r="G63" i="9"/>
  <c r="G62" i="9"/>
  <c r="G61" i="9"/>
  <c r="G60" i="9"/>
  <c r="G59" i="9"/>
  <c r="G58" i="9"/>
  <c r="G57" i="9"/>
  <c r="D63" i="9"/>
  <c r="D62" i="9"/>
  <c r="D61" i="9"/>
  <c r="D60" i="9"/>
  <c r="D59" i="9"/>
  <c r="D58" i="9"/>
  <c r="D57" i="9"/>
  <c r="B63" i="9"/>
  <c r="B62" i="9"/>
  <c r="B61" i="9"/>
  <c r="B60" i="9"/>
  <c r="B59" i="9"/>
  <c r="B58" i="9"/>
  <c r="B57" i="9"/>
  <c r="A57" i="9"/>
  <c r="J54" i="9"/>
  <c r="J53" i="9"/>
  <c r="J52" i="9"/>
  <c r="J51" i="9"/>
  <c r="J50" i="9"/>
  <c r="J49" i="9"/>
  <c r="J48" i="9"/>
  <c r="G54" i="9"/>
  <c r="G53" i="9"/>
  <c r="G52" i="9"/>
  <c r="G51" i="9"/>
  <c r="G50" i="9"/>
  <c r="G49" i="9"/>
  <c r="G48" i="9"/>
  <c r="D54" i="9"/>
  <c r="D53" i="9"/>
  <c r="D52" i="9"/>
  <c r="D51" i="9"/>
  <c r="D50" i="9"/>
  <c r="D49" i="9"/>
  <c r="D48" i="9"/>
  <c r="B54" i="9"/>
  <c r="B53" i="9"/>
  <c r="B52" i="9"/>
  <c r="B51" i="9"/>
  <c r="B50" i="9"/>
  <c r="B49" i="9"/>
  <c r="B48" i="9"/>
  <c r="A48" i="9"/>
  <c r="A22" i="7"/>
  <c r="A21" i="7"/>
  <c r="A20" i="7"/>
  <c r="A19" i="7"/>
  <c r="A18" i="7"/>
  <c r="A17" i="7"/>
  <c r="A16" i="7"/>
  <c r="A15" i="7"/>
  <c r="A14" i="7"/>
  <c r="A13" i="7"/>
  <c r="J45" i="9"/>
  <c r="J44" i="9"/>
  <c r="G45" i="9"/>
  <c r="G44" i="9"/>
  <c r="D45" i="9"/>
  <c r="D44" i="9"/>
  <c r="J36" i="9"/>
  <c r="J35" i="9"/>
  <c r="G36" i="9"/>
  <c r="G35" i="9"/>
  <c r="D36" i="9"/>
  <c r="D35" i="9"/>
  <c r="J27" i="9"/>
  <c r="J26" i="9"/>
  <c r="G27" i="9"/>
  <c r="G26" i="9"/>
  <c r="D27" i="9"/>
  <c r="D26" i="9"/>
  <c r="J18" i="9"/>
  <c r="J17" i="9"/>
  <c r="G18" i="9"/>
  <c r="G17" i="9"/>
  <c r="D18" i="9"/>
  <c r="D17" i="9"/>
  <c r="J9" i="9"/>
  <c r="J8" i="9"/>
  <c r="G9" i="9"/>
  <c r="G8" i="9"/>
  <c r="D9" i="9"/>
  <c r="D8" i="9"/>
  <c r="B45" i="9"/>
  <c r="B44" i="9"/>
  <c r="B36" i="9"/>
  <c r="B35" i="9"/>
  <c r="B27" i="9"/>
  <c r="B108" i="9" s="1"/>
  <c r="B26" i="9"/>
  <c r="B107" i="9" s="1"/>
  <c r="B18" i="9"/>
  <c r="B99" i="9" s="1"/>
  <c r="B17" i="9"/>
  <c r="B98" i="9" s="1"/>
  <c r="B40" i="9"/>
  <c r="B41" i="9"/>
  <c r="B42" i="9"/>
  <c r="B43" i="9"/>
  <c r="B39" i="9"/>
  <c r="B31" i="9"/>
  <c r="B32" i="9"/>
  <c r="B33" i="9"/>
  <c r="B34" i="9"/>
  <c r="B30" i="9"/>
  <c r="B22" i="9"/>
  <c r="B103" i="9" s="1"/>
  <c r="B23" i="9"/>
  <c r="B104" i="9" s="1"/>
  <c r="B24" i="9"/>
  <c r="B105" i="9" s="1"/>
  <c r="B25" i="9"/>
  <c r="B106" i="9" s="1"/>
  <c r="B21" i="9"/>
  <c r="B102" i="9" s="1"/>
  <c r="B13" i="9"/>
  <c r="B94" i="9" s="1"/>
  <c r="B14" i="9"/>
  <c r="B95" i="9" s="1"/>
  <c r="B15" i="9"/>
  <c r="B96" i="9" s="1"/>
  <c r="B16" i="9"/>
  <c r="B97" i="9" s="1"/>
  <c r="B12" i="9"/>
  <c r="B93" i="9" s="1"/>
  <c r="J43" i="9"/>
  <c r="J42" i="9"/>
  <c r="J41" i="9"/>
  <c r="J40" i="9"/>
  <c r="J39" i="9"/>
  <c r="J34" i="9"/>
  <c r="J33" i="9"/>
  <c r="J32" i="9"/>
  <c r="J31" i="9"/>
  <c r="J30" i="9"/>
  <c r="J25" i="9"/>
  <c r="J24" i="9"/>
  <c r="J23" i="9"/>
  <c r="J16" i="9"/>
  <c r="J15" i="9"/>
  <c r="J14" i="9"/>
  <c r="J7" i="9"/>
  <c r="J6" i="9"/>
  <c r="J5" i="9"/>
  <c r="G43" i="9"/>
  <c r="G42" i="9"/>
  <c r="G41" i="9"/>
  <c r="G40" i="9"/>
  <c r="G39" i="9"/>
  <c r="G34" i="9"/>
  <c r="G33" i="9"/>
  <c r="G32" i="9"/>
  <c r="G31" i="9"/>
  <c r="G30" i="9"/>
  <c r="G25" i="9"/>
  <c r="G24" i="9"/>
  <c r="G23" i="9"/>
  <c r="G16" i="9"/>
  <c r="G15" i="9"/>
  <c r="G14" i="9"/>
  <c r="G7" i="9"/>
  <c r="G6" i="9"/>
  <c r="G5" i="9"/>
  <c r="D43" i="9"/>
  <c r="D42" i="9"/>
  <c r="D41" i="9"/>
  <c r="D40" i="9"/>
  <c r="D39" i="9"/>
  <c r="D34" i="9"/>
  <c r="D33" i="9"/>
  <c r="D32" i="9"/>
  <c r="D31" i="9"/>
  <c r="D30" i="9"/>
  <c r="D25" i="9"/>
  <c r="D24" i="9"/>
  <c r="D23" i="9"/>
  <c r="D16" i="9"/>
  <c r="D15" i="9"/>
  <c r="D14" i="9"/>
  <c r="D7" i="9"/>
  <c r="D6" i="9"/>
  <c r="D5" i="9"/>
  <c r="J21" i="9"/>
  <c r="G21" i="9"/>
  <c r="D21" i="9"/>
  <c r="A39" i="9"/>
  <c r="A30" i="9"/>
  <c r="A12" i="7"/>
  <c r="A10" i="7"/>
  <c r="A8" i="7"/>
  <c r="A6" i="7"/>
  <c r="A4" i="7"/>
  <c r="A11" i="7"/>
  <c r="A9" i="7"/>
  <c r="J22" i="9"/>
  <c r="J12" i="9"/>
  <c r="G22" i="9"/>
  <c r="G12" i="9"/>
  <c r="D22" i="9"/>
  <c r="D12" i="9"/>
  <c r="D2" i="9"/>
  <c r="A21" i="9"/>
  <c r="A7" i="7"/>
  <c r="J13" i="9"/>
  <c r="G13" i="9"/>
  <c r="D13" i="9"/>
  <c r="J3" i="9"/>
  <c r="J4" i="9"/>
  <c r="G3" i="9"/>
  <c r="G4" i="9"/>
  <c r="D3" i="9"/>
  <c r="D4" i="9"/>
  <c r="J2" i="9"/>
  <c r="G2" i="9"/>
  <c r="A2" i="9"/>
  <c r="A5" i="7"/>
  <c r="A3" i="7"/>
  <c r="A12" i="9"/>
  <c r="A3" i="9"/>
</calcChain>
</file>

<file path=xl/sharedStrings.xml><?xml version="1.0" encoding="utf-8"?>
<sst xmlns="http://schemas.openxmlformats.org/spreadsheetml/2006/main" count="790" uniqueCount="56">
  <si>
    <t>&lt;MOTIVATIE&gt;</t>
  </si>
  <si>
    <t>Consensus</t>
  </si>
  <si>
    <t>SCORE</t>
  </si>
  <si>
    <t>Score:</t>
  </si>
  <si>
    <t>De afzonderlijke items zullen worden beoordeeld met:</t>
  </si>
  <si>
    <t>Te behalen score op basis van consensus</t>
  </si>
  <si>
    <t>Inschrijver 1</t>
  </si>
  <si>
    <t>Inschrijver 2</t>
  </si>
  <si>
    <t>Inschrijver 3</t>
  </si>
  <si>
    <t>SCORE:</t>
  </si>
  <si>
    <t>Motivatie consensus</t>
  </si>
  <si>
    <t>&lt;&lt;MOTIVATIE&gt;&gt;</t>
  </si>
  <si>
    <t>KO</t>
  </si>
  <si>
    <t>Uitmuntend</t>
  </si>
  <si>
    <t>Goed</t>
  </si>
  <si>
    <t>Voldoende</t>
  </si>
  <si>
    <t>Matig</t>
  </si>
  <si>
    <t>Onvoldoende</t>
  </si>
  <si>
    <t>Totaal behaalde waarde OPEN VRAGEN</t>
  </si>
  <si>
    <t xml:space="preserve"> </t>
  </si>
  <si>
    <t>Beoordeling demo</t>
  </si>
  <si>
    <t>Casus 2. Indiensttreding</t>
  </si>
  <si>
    <t>Casus 1. Werving</t>
  </si>
  <si>
    <t>Casus 4. Inzetverdeling</t>
  </si>
  <si>
    <t>Casus 6. Tijdelijke uitbreiding</t>
  </si>
  <si>
    <t>Casus 7. De salarisrun</t>
  </si>
  <si>
    <t>Casus 8. Rapportages</t>
  </si>
  <si>
    <t>Totaalwaarde criterium kwaliteit</t>
  </si>
  <si>
    <t>Onderdeel</t>
  </si>
  <si>
    <t>Totaal behaalde waarde criterium kwaliteit:</t>
  </si>
  <si>
    <t>Totaal behaalde waarde criterium prijs:</t>
  </si>
  <si>
    <t>FICTIEVE EINDWAARDE (prijs -/- kwaliteit):</t>
  </si>
  <si>
    <t>2. DEMONSTRATIE APPLICATIE</t>
  </si>
  <si>
    <t>Zie "Bijlage 6 Kwaliteit"</t>
  </si>
  <si>
    <t>1. BEANTWOORDING OPEN VRAGEN</t>
  </si>
  <si>
    <t>Totaalwaardes 2. Demonstratie applicatie</t>
  </si>
  <si>
    <t>Casus 3. Betaald verlof ouderschapsverlof, partnerverlof en vakantie-uren</t>
  </si>
  <si>
    <t>Casus 5. Uitruil vakbond contributie/ fiets</t>
  </si>
  <si>
    <t>Casus 9. Verzuim</t>
  </si>
  <si>
    <t>Casus 10. Uit dienst</t>
  </si>
  <si>
    <t>Casus 11. Declaraties mobiel-app en selfservice</t>
  </si>
  <si>
    <t>Casus 12. Formatiebegroting</t>
  </si>
  <si>
    <t>Beoordelaar 1: &lt;&lt;&gt;&gt;</t>
  </si>
  <si>
    <t>Beoordelaar 2: &lt;&lt;&gt;&gt;</t>
  </si>
  <si>
    <t>Beoordelaar 3: &lt;&lt;&gt;&gt;</t>
  </si>
  <si>
    <t>Beoordelaar 4: &lt;&lt;&gt;&gt;</t>
  </si>
  <si>
    <t>Beoordelaar 5: &lt;&lt;&gt;&gt;</t>
  </si>
  <si>
    <t>Beoordelaar 6: &lt;&lt;&gt;&gt;</t>
  </si>
  <si>
    <t>Beoordelaar 7: &lt;&lt;&gt;&gt;</t>
  </si>
  <si>
    <t>Beoordelaar 2</t>
  </si>
  <si>
    <t>Beoordelaar 1</t>
  </si>
  <si>
    <t>Beoordelaar 3</t>
  </si>
  <si>
    <t>Beoordelaar 4</t>
  </si>
  <si>
    <t>Beoordelaar 5</t>
  </si>
  <si>
    <t>Beoordelaar 6</t>
  </si>
  <si>
    <t>Beoordelaar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</si>
</sst>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9"/>
      <color theme="0"/>
      <name val="Verdana"/>
      <family val="2"/>
    </font>
    <font>
      <b/>
      <sz val="10"/>
      <color theme="0"/>
      <name val="Verdana"/>
      <family val="2"/>
    </font>
    <font>
      <sz val="11"/>
      <color rgb="FFFF0000"/>
      <name val="Calibri"/>
      <family val="2"/>
      <scheme val="minor"/>
    </font>
    <font>
      <b/>
      <sz val="18"/>
      <color theme="0"/>
      <name val="Verdana"/>
      <family val="2"/>
    </font>
    <font>
      <sz val="12"/>
      <color rgb="FF454545"/>
      <name val="Helvetica Neue"/>
      <family val="2"/>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1">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7" fillId="0" borderId="0" xfId="0" applyFont="1"/>
    <xf numFmtId="0" fontId="4" fillId="2" borderId="8" xfId="0" applyFont="1" applyFill="1" applyBorder="1" applyAlignment="1" applyProtection="1">
      <alignment horizontal="left" vertical="center" indent="1"/>
    </xf>
    <xf numFmtId="0" fontId="8"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8" fillId="2" borderId="8" xfId="0" applyFont="1" applyFill="1" applyBorder="1" applyAlignment="1" applyProtection="1">
      <alignment horizontal="left" vertical="center"/>
    </xf>
    <xf numFmtId="0" fontId="0" fillId="0" borderId="0" xfId="0" applyAlignment="1">
      <alignment horizontal="left"/>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left" vertical="center" wrapText="1"/>
    </xf>
    <xf numFmtId="0" fontId="12"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5" borderId="1" xfId="0" applyFont="1" applyFill="1" applyBorder="1" applyAlignment="1" applyProtection="1">
      <alignment horizontal="left" vertical="center" wrapText="1"/>
    </xf>
    <xf numFmtId="0" fontId="3" fillId="5" borderId="1" xfId="0" applyFont="1" applyFill="1" applyBorder="1" applyAlignment="1" applyProtection="1">
      <alignment horizontal="left" wrapText="1"/>
    </xf>
    <xf numFmtId="0" fontId="2" fillId="6" borderId="1" xfId="0" applyFont="1" applyFill="1" applyBorder="1" applyAlignment="1" applyProtection="1">
      <alignment horizontal="left" vertical="center" wrapText="1"/>
    </xf>
    <xf numFmtId="0" fontId="13" fillId="3" borderId="11" xfId="0" applyFont="1" applyFill="1" applyBorder="1" applyAlignment="1" applyProtection="1">
      <alignment horizontal="center" vertical="center"/>
    </xf>
    <xf numFmtId="0" fontId="13" fillId="3" borderId="12" xfId="0" applyFont="1" applyFill="1" applyBorder="1" applyAlignment="1" applyProtection="1">
      <alignment horizontal="center" vertical="center"/>
    </xf>
    <xf numFmtId="0" fontId="13" fillId="3" borderId="5" xfId="0" applyFont="1" applyFill="1" applyBorder="1" applyAlignment="1" applyProtection="1">
      <alignment horizontal="center" vertical="center"/>
    </xf>
    <xf numFmtId="0" fontId="2" fillId="4" borderId="2" xfId="0" applyFont="1" applyFill="1" applyBorder="1" applyAlignment="1">
      <alignment horizontal="center" vertical="center"/>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0" fontId="9" fillId="3"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9" fillId="5" borderId="3" xfId="0" applyFont="1" applyFill="1" applyBorder="1" applyAlignment="1" applyProtection="1">
      <alignment horizontal="center" vertical="center" wrapText="1"/>
    </xf>
    <xf numFmtId="164" fontId="3" fillId="6" borderId="1" xfId="0" applyNumberFormat="1" applyFont="1" applyFill="1" applyBorder="1" applyAlignment="1">
      <alignment horizontal="center" vertical="center"/>
    </xf>
    <xf numFmtId="0" fontId="2" fillId="5" borderId="1" xfId="0" applyFont="1" applyFill="1" applyBorder="1" applyAlignment="1">
      <alignment vertical="center" wrapText="1"/>
    </xf>
    <xf numFmtId="0" fontId="2" fillId="5" borderId="3" xfId="0" applyFont="1" applyFill="1" applyBorder="1" applyAlignment="1">
      <alignment vertical="center" wrapText="1"/>
    </xf>
    <xf numFmtId="0" fontId="2" fillId="4" borderId="1" xfId="0" applyFont="1" applyFill="1" applyBorder="1" applyAlignment="1">
      <alignment vertical="center" wrapText="1"/>
    </xf>
    <xf numFmtId="166"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5" fillId="0" borderId="0" xfId="0" applyFont="1" applyAlignment="1">
      <alignment horizontal="left"/>
    </xf>
    <xf numFmtId="0" fontId="2" fillId="5" borderId="1" xfId="0" applyFont="1" applyFill="1" applyBorder="1" applyAlignment="1" applyProtection="1"/>
    <xf numFmtId="0" fontId="3" fillId="5" borderId="1" xfId="0" applyFont="1" applyFill="1" applyBorder="1" applyAlignment="1">
      <alignment vertical="center" wrapText="1"/>
    </xf>
    <xf numFmtId="0" fontId="4" fillId="8" borderId="2" xfId="0" applyFont="1" applyFill="1" applyBorder="1" applyAlignment="1">
      <alignment vertical="center"/>
    </xf>
    <xf numFmtId="0" fontId="4" fillId="2" borderId="8" xfId="0" applyFont="1" applyFill="1" applyBorder="1" applyAlignment="1">
      <alignment horizontal="left" vertical="center" indent="1"/>
    </xf>
    <xf numFmtId="0" fontId="4" fillId="8"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2" borderId="8" xfId="0" applyFont="1" applyFill="1" applyBorder="1" applyAlignment="1">
      <alignment horizontal="left" vertical="center"/>
    </xf>
    <xf numFmtId="0" fontId="1" fillId="6" borderId="1" xfId="0" applyFont="1" applyFill="1" applyBorder="1" applyAlignment="1">
      <alignment vertical="center" wrapText="1"/>
    </xf>
    <xf numFmtId="166" fontId="1" fillId="6" borderId="10"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166" fontId="1" fillId="3" borderId="1" xfId="0" applyNumberFormat="1" applyFont="1" applyFill="1" applyBorder="1" applyAlignment="1" applyProtection="1">
      <alignment horizontal="center" vertical="center"/>
      <protection locked="0"/>
    </xf>
    <xf numFmtId="0" fontId="16" fillId="8" borderId="1" xfId="0" applyFont="1" applyFill="1" applyBorder="1" applyAlignment="1">
      <alignment horizontal="center" vertical="center"/>
    </xf>
    <xf numFmtId="167" fontId="4" fillId="8" borderId="1" xfId="0" applyNumberFormat="1" applyFont="1" applyFill="1" applyBorder="1" applyAlignment="1">
      <alignment horizontal="center" vertical="center"/>
    </xf>
    <xf numFmtId="167" fontId="4" fillId="2" borderId="8" xfId="0" applyNumberFormat="1" applyFont="1" applyFill="1" applyBorder="1" applyAlignment="1">
      <alignment horizontal="left" vertical="center"/>
    </xf>
    <xf numFmtId="0" fontId="17" fillId="0" borderId="0" xfId="0" applyFont="1"/>
    <xf numFmtId="0" fontId="10" fillId="5" borderId="2" xfId="0" applyFont="1" applyFill="1" applyBorder="1" applyAlignment="1">
      <alignment horizontal="right" vertical="center" wrapText="1"/>
    </xf>
    <xf numFmtId="0" fontId="10" fillId="5" borderId="4" xfId="0" applyFont="1" applyFill="1" applyBorder="1" applyAlignment="1">
      <alignment horizontal="right" vertical="center" wrapText="1"/>
    </xf>
    <xf numFmtId="166" fontId="4" fillId="2" borderId="8" xfId="0" applyNumberFormat="1" applyFont="1" applyFill="1" applyBorder="1" applyAlignment="1">
      <alignment horizontal="left" vertical="center"/>
    </xf>
    <xf numFmtId="166" fontId="3" fillId="6" borderId="3" xfId="0" applyNumberFormat="1" applyFont="1" applyFill="1" applyBorder="1" applyAlignment="1">
      <alignment horizontal="center" vertical="center"/>
    </xf>
    <xf numFmtId="166" fontId="3" fillId="6" borderId="1" xfId="0" applyNumberFormat="1" applyFont="1" applyFill="1" applyBorder="1" applyAlignment="1">
      <alignment horizontal="center" vertical="center"/>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0" fontId="14" fillId="3" borderId="2"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2" fillId="5" borderId="1" xfId="0" applyFont="1" applyFill="1" applyBorder="1" applyAlignment="1" applyProtection="1">
      <alignment horizontal="center"/>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5" fontId="3" fillId="7"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0" fontId="10" fillId="3" borderId="1" xfId="0" applyFont="1" applyFill="1" applyBorder="1" applyAlignment="1">
      <alignment horizontal="right" vertical="center" wrapText="1"/>
    </xf>
    <xf numFmtId="0" fontId="10" fillId="3" borderId="2" xfId="0" applyFont="1" applyFill="1" applyBorder="1" applyAlignment="1">
      <alignment horizontal="right" vertical="center" wrapText="1"/>
    </xf>
    <xf numFmtId="0" fontId="11" fillId="5" borderId="1" xfId="0" applyFont="1" applyFill="1" applyBorder="1" applyAlignment="1">
      <alignment horizontal="right" vertical="center" wrapText="1"/>
    </xf>
    <xf numFmtId="0" fontId="11" fillId="5" borderId="2" xfId="0" applyFont="1" applyFill="1" applyBorder="1" applyAlignment="1">
      <alignment horizontal="right" vertical="center" wrapText="1"/>
    </xf>
    <xf numFmtId="0" fontId="3" fillId="6" borderId="10"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0" fontId="11" fillId="3" borderId="12" xfId="0" applyFont="1" applyFill="1" applyBorder="1" applyAlignment="1">
      <alignment horizontal="left" vertical="center"/>
    </xf>
    <xf numFmtId="0" fontId="11" fillId="3" borderId="13" xfId="0" applyFont="1" applyFill="1" applyBorder="1" applyAlignment="1">
      <alignment horizontal="left" vertical="center"/>
    </xf>
    <xf numFmtId="0" fontId="10" fillId="3" borderId="3"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Zaam%20Scholengroep/EA%20Keuring%20en%20onderhoud%20Blusmateriaal/aanbestedingsdocument%20en%20bijlagen/definitief/Bijlage%208%20Beoordelingsformulier%20kwaliteit.xlsx?7173970D" TargetMode="External"/><Relationship Id="rId1" Type="http://schemas.openxmlformats.org/officeDocument/2006/relationships/externalLinkPath" Target="file:///7173970D/Bijlage%208%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en 1. Open vragen"/>
      <sheetName val="Beoordelaar 1"/>
      <sheetName val="Beoordelaar 2"/>
      <sheetName val="Beoordelaar 3"/>
      <sheetName val="Consensus"/>
      <sheetName val="Eindscores"/>
    </sheetNames>
    <sheetDataSet>
      <sheetData sheetId="0"/>
      <sheetData sheetId="1">
        <row r="1">
          <cell r="C1" t="str">
            <v>Inschrijver 1</v>
          </cell>
          <cell r="F1" t="str">
            <v>Inschrijver 2</v>
          </cell>
          <cell r="I1" t="str">
            <v>Inschrijver 3</v>
          </cell>
        </row>
      </sheetData>
      <sheetData sheetId="2"/>
      <sheetData sheetId="3"/>
      <sheetData sheetId="4"/>
      <sheetData sheetId="5"/>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E74"/>
  <sheetViews>
    <sheetView showGridLines="0" zoomScaleNormal="100" workbookViewId="0">
      <selection activeCell="C4" sqref="C4"/>
    </sheetView>
  </sheetViews>
  <sheetFormatPr baseColWidth="10" defaultColWidth="8.83203125" defaultRowHeight="15" x14ac:dyDescent="0.2"/>
  <cols>
    <col min="1" max="1" width="80.83203125" customWidth="1"/>
    <col min="2" max="2" width="25.83203125" style="1" customWidth="1"/>
    <col min="3" max="3" width="25.83203125" customWidth="1"/>
  </cols>
  <sheetData>
    <row r="1" spans="1:5" ht="30" customHeight="1" x14ac:dyDescent="0.2">
      <c r="A1" s="68" t="s">
        <v>20</v>
      </c>
      <c r="B1" s="69"/>
      <c r="C1" s="70"/>
    </row>
    <row r="2" spans="1:5" s="2" customFormat="1" ht="30" customHeight="1" x14ac:dyDescent="0.2">
      <c r="A2" s="71" t="s">
        <v>32</v>
      </c>
      <c r="B2" s="72"/>
      <c r="C2" s="73"/>
    </row>
    <row r="3" spans="1:5" ht="35" customHeight="1" x14ac:dyDescent="0.2">
      <c r="A3" s="44" t="s">
        <v>22</v>
      </c>
      <c r="B3" s="36" t="s">
        <v>4</v>
      </c>
      <c r="C3" s="37" t="s">
        <v>5</v>
      </c>
      <c r="D3" s="21" t="s">
        <v>3</v>
      </c>
    </row>
    <row r="4" spans="1:5" s="17" customFormat="1" ht="28" customHeight="1" x14ac:dyDescent="0.2">
      <c r="A4" s="65" t="s">
        <v>33</v>
      </c>
      <c r="B4" s="38" t="s">
        <v>13</v>
      </c>
      <c r="C4" s="39">
        <v>3500</v>
      </c>
      <c r="D4" s="21" t="s">
        <v>13</v>
      </c>
      <c r="E4" s="42"/>
    </row>
    <row r="5" spans="1:5" s="17" customFormat="1" ht="28" customHeight="1" x14ac:dyDescent="0.2">
      <c r="A5" s="66"/>
      <c r="B5" s="38" t="s">
        <v>14</v>
      </c>
      <c r="C5" s="39">
        <v>2800</v>
      </c>
      <c r="D5" s="21" t="s">
        <v>14</v>
      </c>
    </row>
    <row r="6" spans="1:5" s="17" customFormat="1" ht="28" customHeight="1" x14ac:dyDescent="0.2">
      <c r="A6" s="66"/>
      <c r="B6" s="38" t="s">
        <v>15</v>
      </c>
      <c r="C6" s="39">
        <v>0</v>
      </c>
      <c r="D6" s="21" t="s">
        <v>15</v>
      </c>
    </row>
    <row r="7" spans="1:5" s="17" customFormat="1" ht="28" customHeight="1" x14ac:dyDescent="0.2">
      <c r="A7" s="66"/>
      <c r="B7" s="38" t="s">
        <v>16</v>
      </c>
      <c r="C7" s="39">
        <v>-2100</v>
      </c>
      <c r="D7" s="21" t="s">
        <v>16</v>
      </c>
    </row>
    <row r="8" spans="1:5" s="17" customFormat="1" ht="28" customHeight="1" x14ac:dyDescent="0.2">
      <c r="A8" s="67"/>
      <c r="B8" s="38" t="s">
        <v>17</v>
      </c>
      <c r="C8" s="40" t="s">
        <v>12</v>
      </c>
      <c r="D8" s="21" t="s">
        <v>17</v>
      </c>
    </row>
    <row r="9" spans="1:5" ht="35" customHeight="1" x14ac:dyDescent="0.2">
      <c r="A9" s="44" t="s">
        <v>21</v>
      </c>
      <c r="B9" s="36" t="s">
        <v>4</v>
      </c>
      <c r="C9" s="37" t="s">
        <v>5</v>
      </c>
    </row>
    <row r="10" spans="1:5" s="17" customFormat="1" ht="28" customHeight="1" x14ac:dyDescent="0.2">
      <c r="A10" s="65" t="s">
        <v>33</v>
      </c>
      <c r="B10" s="38" t="s">
        <v>13</v>
      </c>
      <c r="C10" s="39">
        <v>15000</v>
      </c>
      <c r="E10" s="42"/>
    </row>
    <row r="11" spans="1:5" s="17" customFormat="1" ht="28" customHeight="1" x14ac:dyDescent="0.2">
      <c r="A11" s="66"/>
      <c r="B11" s="38" t="s">
        <v>14</v>
      </c>
      <c r="C11" s="39">
        <v>12000</v>
      </c>
    </row>
    <row r="12" spans="1:5" s="17" customFormat="1" ht="28" customHeight="1" x14ac:dyDescent="0.2">
      <c r="A12" s="66"/>
      <c r="B12" s="38" t="s">
        <v>15</v>
      </c>
      <c r="C12" s="39">
        <v>0</v>
      </c>
    </row>
    <row r="13" spans="1:5" s="17" customFormat="1" ht="28" customHeight="1" x14ac:dyDescent="0.2">
      <c r="A13" s="66"/>
      <c r="B13" s="38" t="s">
        <v>16</v>
      </c>
      <c r="C13" s="39">
        <v>-9000</v>
      </c>
    </row>
    <row r="14" spans="1:5" s="17" customFormat="1" ht="28" customHeight="1" x14ac:dyDescent="0.2">
      <c r="A14" s="67"/>
      <c r="B14" s="38" t="s">
        <v>17</v>
      </c>
      <c r="C14" s="40" t="s">
        <v>12</v>
      </c>
    </row>
    <row r="15" spans="1:5" ht="35" customHeight="1" x14ac:dyDescent="0.2">
      <c r="A15" s="44" t="s">
        <v>36</v>
      </c>
      <c r="B15" s="36" t="s">
        <v>4</v>
      </c>
      <c r="C15" s="37" t="s">
        <v>5</v>
      </c>
    </row>
    <row r="16" spans="1:5" s="17" customFormat="1" ht="28" customHeight="1" x14ac:dyDescent="0.2">
      <c r="A16" s="65" t="s">
        <v>33</v>
      </c>
      <c r="B16" s="38" t="s">
        <v>13</v>
      </c>
      <c r="C16" s="39">
        <v>11000</v>
      </c>
      <c r="E16" s="42"/>
    </row>
    <row r="17" spans="1:5" s="17" customFormat="1" ht="28" customHeight="1" x14ac:dyDescent="0.2">
      <c r="A17" s="66"/>
      <c r="B17" s="38" t="s">
        <v>14</v>
      </c>
      <c r="C17" s="39">
        <v>8800</v>
      </c>
    </row>
    <row r="18" spans="1:5" s="17" customFormat="1" ht="28" customHeight="1" x14ac:dyDescent="0.2">
      <c r="A18" s="66"/>
      <c r="B18" s="38" t="s">
        <v>15</v>
      </c>
      <c r="C18" s="39">
        <v>0</v>
      </c>
    </row>
    <row r="19" spans="1:5" s="17" customFormat="1" ht="28" customHeight="1" x14ac:dyDescent="0.2">
      <c r="A19" s="66"/>
      <c r="B19" s="38" t="s">
        <v>16</v>
      </c>
      <c r="C19" s="39">
        <v>6600</v>
      </c>
    </row>
    <row r="20" spans="1:5" s="17" customFormat="1" ht="28" customHeight="1" x14ac:dyDescent="0.2">
      <c r="A20" s="67"/>
      <c r="B20" s="38" t="s">
        <v>17</v>
      </c>
      <c r="C20" s="40" t="s">
        <v>12</v>
      </c>
    </row>
    <row r="21" spans="1:5" ht="35" customHeight="1" x14ac:dyDescent="0.2">
      <c r="A21" s="44" t="s">
        <v>23</v>
      </c>
      <c r="B21" s="36" t="s">
        <v>4</v>
      </c>
      <c r="C21" s="37" t="s">
        <v>5</v>
      </c>
    </row>
    <row r="22" spans="1:5" s="17" customFormat="1" ht="28" customHeight="1" x14ac:dyDescent="0.2">
      <c r="A22" s="65" t="s">
        <v>33</v>
      </c>
      <c r="B22" s="38" t="s">
        <v>13</v>
      </c>
      <c r="C22" s="39">
        <v>13000</v>
      </c>
      <c r="E22" s="42"/>
    </row>
    <row r="23" spans="1:5" s="17" customFormat="1" ht="28" customHeight="1" x14ac:dyDescent="0.2">
      <c r="A23" s="66"/>
      <c r="B23" s="38" t="s">
        <v>14</v>
      </c>
      <c r="C23" s="39">
        <v>10400</v>
      </c>
    </row>
    <row r="24" spans="1:5" s="17" customFormat="1" ht="28" customHeight="1" x14ac:dyDescent="0.2">
      <c r="A24" s="66"/>
      <c r="B24" s="38" t="s">
        <v>15</v>
      </c>
      <c r="C24" s="39">
        <v>0</v>
      </c>
    </row>
    <row r="25" spans="1:5" s="17" customFormat="1" ht="28" customHeight="1" x14ac:dyDescent="0.2">
      <c r="A25" s="66"/>
      <c r="B25" s="38" t="s">
        <v>16</v>
      </c>
      <c r="C25" s="39">
        <v>-7800</v>
      </c>
    </row>
    <row r="26" spans="1:5" s="17" customFormat="1" ht="28" customHeight="1" x14ac:dyDescent="0.2">
      <c r="A26" s="67"/>
      <c r="B26" s="38" t="s">
        <v>17</v>
      </c>
      <c r="C26" s="40" t="s">
        <v>12</v>
      </c>
    </row>
    <row r="27" spans="1:5" ht="35" customHeight="1" x14ac:dyDescent="0.2">
      <c r="A27" s="44" t="s">
        <v>37</v>
      </c>
      <c r="B27" s="36" t="s">
        <v>4</v>
      </c>
      <c r="C27" s="37" t="s">
        <v>5</v>
      </c>
    </row>
    <row r="28" spans="1:5" s="17" customFormat="1" ht="28" customHeight="1" x14ac:dyDescent="0.2">
      <c r="A28" s="65" t="s">
        <v>33</v>
      </c>
      <c r="B28" s="38" t="s">
        <v>13</v>
      </c>
      <c r="C28" s="39">
        <v>8500</v>
      </c>
      <c r="E28" s="42"/>
    </row>
    <row r="29" spans="1:5" s="17" customFormat="1" ht="28" customHeight="1" x14ac:dyDescent="0.2">
      <c r="A29" s="66"/>
      <c r="B29" s="38" t="s">
        <v>14</v>
      </c>
      <c r="C29" s="39">
        <v>6800</v>
      </c>
    </row>
    <row r="30" spans="1:5" s="17" customFormat="1" ht="28" customHeight="1" x14ac:dyDescent="0.2">
      <c r="A30" s="66"/>
      <c r="B30" s="38" t="s">
        <v>15</v>
      </c>
      <c r="C30" s="39">
        <v>0</v>
      </c>
    </row>
    <row r="31" spans="1:5" s="17" customFormat="1" ht="28" customHeight="1" x14ac:dyDescent="0.2">
      <c r="A31" s="66"/>
      <c r="B31" s="38" t="s">
        <v>16</v>
      </c>
      <c r="C31" s="39">
        <v>-5100</v>
      </c>
    </row>
    <row r="32" spans="1:5" s="17" customFormat="1" ht="28" customHeight="1" x14ac:dyDescent="0.2">
      <c r="A32" s="67"/>
      <c r="B32" s="38" t="s">
        <v>17</v>
      </c>
      <c r="C32" s="40" t="s">
        <v>12</v>
      </c>
    </row>
    <row r="33" spans="1:5" ht="42" x14ac:dyDescent="0.2">
      <c r="A33" s="44" t="s">
        <v>24</v>
      </c>
      <c r="B33" s="36" t="s">
        <v>4</v>
      </c>
      <c r="C33" s="37" t="s">
        <v>5</v>
      </c>
    </row>
    <row r="34" spans="1:5" ht="28" customHeight="1" x14ac:dyDescent="0.2">
      <c r="A34" s="65" t="s">
        <v>33</v>
      </c>
      <c r="B34" s="38" t="s">
        <v>13</v>
      </c>
      <c r="C34" s="39">
        <v>10500</v>
      </c>
      <c r="E34" s="42"/>
    </row>
    <row r="35" spans="1:5" ht="28" customHeight="1" x14ac:dyDescent="0.2">
      <c r="A35" s="66"/>
      <c r="B35" s="38" t="s">
        <v>14</v>
      </c>
      <c r="C35" s="39">
        <v>8400</v>
      </c>
    </row>
    <row r="36" spans="1:5" ht="28" customHeight="1" x14ac:dyDescent="0.2">
      <c r="A36" s="66"/>
      <c r="B36" s="38" t="s">
        <v>15</v>
      </c>
      <c r="C36" s="39">
        <v>0</v>
      </c>
    </row>
    <row r="37" spans="1:5" ht="28" customHeight="1" x14ac:dyDescent="0.2">
      <c r="A37" s="66"/>
      <c r="B37" s="38" t="s">
        <v>16</v>
      </c>
      <c r="C37" s="39">
        <v>-6300</v>
      </c>
    </row>
    <row r="38" spans="1:5" ht="28" customHeight="1" x14ac:dyDescent="0.2">
      <c r="A38" s="67"/>
      <c r="B38" s="38" t="s">
        <v>17</v>
      </c>
      <c r="C38" s="40" t="s">
        <v>12</v>
      </c>
    </row>
    <row r="39" spans="1:5" ht="42" x14ac:dyDescent="0.2">
      <c r="A39" s="44" t="s">
        <v>25</v>
      </c>
      <c r="B39" s="36" t="s">
        <v>4</v>
      </c>
      <c r="C39" s="37" t="s">
        <v>5</v>
      </c>
    </row>
    <row r="40" spans="1:5" ht="28" customHeight="1" x14ac:dyDescent="0.2">
      <c r="A40" s="65" t="s">
        <v>33</v>
      </c>
      <c r="B40" s="38" t="s">
        <v>13</v>
      </c>
      <c r="C40" s="39">
        <v>6500</v>
      </c>
      <c r="E40" s="42"/>
    </row>
    <row r="41" spans="1:5" ht="28" customHeight="1" x14ac:dyDescent="0.2">
      <c r="A41" s="66"/>
      <c r="B41" s="38" t="s">
        <v>14</v>
      </c>
      <c r="C41" s="39">
        <v>5200</v>
      </c>
    </row>
    <row r="42" spans="1:5" ht="28" customHeight="1" x14ac:dyDescent="0.2">
      <c r="A42" s="66"/>
      <c r="B42" s="38" t="s">
        <v>15</v>
      </c>
      <c r="C42" s="39">
        <v>0</v>
      </c>
    </row>
    <row r="43" spans="1:5" ht="28" customHeight="1" x14ac:dyDescent="0.2">
      <c r="A43" s="66"/>
      <c r="B43" s="38" t="s">
        <v>16</v>
      </c>
      <c r="C43" s="39">
        <v>-3900</v>
      </c>
    </row>
    <row r="44" spans="1:5" ht="28" customHeight="1" x14ac:dyDescent="0.2">
      <c r="A44" s="67"/>
      <c r="B44" s="38" t="s">
        <v>17</v>
      </c>
      <c r="C44" s="40" t="s">
        <v>12</v>
      </c>
    </row>
    <row r="45" spans="1:5" ht="42" x14ac:dyDescent="0.2">
      <c r="A45" s="44" t="s">
        <v>26</v>
      </c>
      <c r="B45" s="36" t="s">
        <v>4</v>
      </c>
      <c r="C45" s="37" t="s">
        <v>5</v>
      </c>
    </row>
    <row r="46" spans="1:5" ht="28" customHeight="1" x14ac:dyDescent="0.2">
      <c r="A46" s="65" t="s">
        <v>33</v>
      </c>
      <c r="B46" s="38" t="s">
        <v>13</v>
      </c>
      <c r="C46" s="39">
        <v>6500</v>
      </c>
      <c r="E46" s="42"/>
    </row>
    <row r="47" spans="1:5" ht="28" customHeight="1" x14ac:dyDescent="0.2">
      <c r="A47" s="66"/>
      <c r="B47" s="38" t="s">
        <v>14</v>
      </c>
      <c r="C47" s="39">
        <v>5200</v>
      </c>
    </row>
    <row r="48" spans="1:5" ht="28" customHeight="1" x14ac:dyDescent="0.2">
      <c r="A48" s="66"/>
      <c r="B48" s="38" t="s">
        <v>15</v>
      </c>
      <c r="C48" s="39">
        <v>0</v>
      </c>
    </row>
    <row r="49" spans="1:5" ht="28" customHeight="1" x14ac:dyDescent="0.2">
      <c r="A49" s="66"/>
      <c r="B49" s="38" t="s">
        <v>16</v>
      </c>
      <c r="C49" s="39">
        <v>-3900</v>
      </c>
    </row>
    <row r="50" spans="1:5" ht="28" customHeight="1" x14ac:dyDescent="0.2">
      <c r="A50" s="67"/>
      <c r="B50" s="38" t="s">
        <v>17</v>
      </c>
      <c r="C50" s="40" t="s">
        <v>12</v>
      </c>
    </row>
    <row r="51" spans="1:5" ht="42" x14ac:dyDescent="0.2">
      <c r="A51" s="44" t="s">
        <v>38</v>
      </c>
      <c r="B51" s="36" t="s">
        <v>4</v>
      </c>
      <c r="C51" s="37" t="s">
        <v>5</v>
      </c>
    </row>
    <row r="52" spans="1:5" ht="28" customHeight="1" x14ac:dyDescent="0.2">
      <c r="A52" s="65" t="s">
        <v>33</v>
      </c>
      <c r="B52" s="38" t="s">
        <v>13</v>
      </c>
      <c r="C52" s="39">
        <v>17000</v>
      </c>
      <c r="E52" s="42"/>
    </row>
    <row r="53" spans="1:5" ht="28" customHeight="1" x14ac:dyDescent="0.2">
      <c r="A53" s="66"/>
      <c r="B53" s="38" t="s">
        <v>14</v>
      </c>
      <c r="C53" s="39">
        <v>13600</v>
      </c>
    </row>
    <row r="54" spans="1:5" ht="28" customHeight="1" x14ac:dyDescent="0.2">
      <c r="A54" s="66"/>
      <c r="B54" s="38" t="s">
        <v>15</v>
      </c>
      <c r="C54" s="39">
        <v>0</v>
      </c>
    </row>
    <row r="55" spans="1:5" ht="28" customHeight="1" x14ac:dyDescent="0.2">
      <c r="A55" s="66"/>
      <c r="B55" s="38" t="s">
        <v>16</v>
      </c>
      <c r="C55" s="39">
        <v>-10200</v>
      </c>
    </row>
    <row r="56" spans="1:5" ht="28" customHeight="1" x14ac:dyDescent="0.2">
      <c r="A56" s="67"/>
      <c r="B56" s="38" t="s">
        <v>17</v>
      </c>
      <c r="C56" s="40" t="s">
        <v>12</v>
      </c>
    </row>
    <row r="57" spans="1:5" ht="42" x14ac:dyDescent="0.2">
      <c r="A57" s="44" t="s">
        <v>39</v>
      </c>
      <c r="B57" s="36" t="s">
        <v>4</v>
      </c>
      <c r="C57" s="37" t="s">
        <v>5</v>
      </c>
    </row>
    <row r="58" spans="1:5" ht="28" customHeight="1" x14ac:dyDescent="0.2">
      <c r="A58" s="65" t="s">
        <v>33</v>
      </c>
      <c r="B58" s="38" t="s">
        <v>13</v>
      </c>
      <c r="C58" s="39">
        <v>10000</v>
      </c>
      <c r="E58" s="42"/>
    </row>
    <row r="59" spans="1:5" ht="28" customHeight="1" x14ac:dyDescent="0.2">
      <c r="A59" s="66"/>
      <c r="B59" s="38" t="s">
        <v>14</v>
      </c>
      <c r="C59" s="39">
        <v>8000</v>
      </c>
    </row>
    <row r="60" spans="1:5" ht="28" customHeight="1" x14ac:dyDescent="0.2">
      <c r="A60" s="66"/>
      <c r="B60" s="38" t="s">
        <v>15</v>
      </c>
      <c r="C60" s="39">
        <v>0</v>
      </c>
    </row>
    <row r="61" spans="1:5" ht="28" customHeight="1" x14ac:dyDescent="0.2">
      <c r="A61" s="66"/>
      <c r="B61" s="38" t="s">
        <v>16</v>
      </c>
      <c r="C61" s="39">
        <v>-6000</v>
      </c>
    </row>
    <row r="62" spans="1:5" ht="28" customHeight="1" x14ac:dyDescent="0.2">
      <c r="A62" s="67"/>
      <c r="B62" s="38" t="s">
        <v>17</v>
      </c>
      <c r="C62" s="40" t="s">
        <v>12</v>
      </c>
    </row>
    <row r="63" spans="1:5" ht="42" x14ac:dyDescent="0.2">
      <c r="A63" s="44" t="s">
        <v>40</v>
      </c>
      <c r="B63" s="36" t="s">
        <v>4</v>
      </c>
      <c r="C63" s="37" t="s">
        <v>5</v>
      </c>
    </row>
    <row r="64" spans="1:5" ht="28" customHeight="1" x14ac:dyDescent="0.2">
      <c r="A64" s="65" t="s">
        <v>33</v>
      </c>
      <c r="B64" s="38" t="s">
        <v>13</v>
      </c>
      <c r="C64" s="39">
        <v>13000</v>
      </c>
      <c r="E64" s="42"/>
    </row>
    <row r="65" spans="1:5" ht="28" customHeight="1" x14ac:dyDescent="0.2">
      <c r="A65" s="66"/>
      <c r="B65" s="38" t="s">
        <v>14</v>
      </c>
      <c r="C65" s="39">
        <v>10400</v>
      </c>
    </row>
    <row r="66" spans="1:5" ht="28" customHeight="1" x14ac:dyDescent="0.2">
      <c r="A66" s="66"/>
      <c r="B66" s="38" t="s">
        <v>15</v>
      </c>
      <c r="C66" s="39">
        <v>0</v>
      </c>
    </row>
    <row r="67" spans="1:5" ht="28" customHeight="1" x14ac:dyDescent="0.2">
      <c r="A67" s="66"/>
      <c r="B67" s="38" t="s">
        <v>16</v>
      </c>
      <c r="C67" s="39">
        <v>7800</v>
      </c>
    </row>
    <row r="68" spans="1:5" ht="28" customHeight="1" x14ac:dyDescent="0.2">
      <c r="A68" s="67"/>
      <c r="B68" s="38" t="s">
        <v>17</v>
      </c>
      <c r="C68" s="40" t="s">
        <v>12</v>
      </c>
    </row>
    <row r="69" spans="1:5" ht="42" x14ac:dyDescent="0.2">
      <c r="A69" s="44" t="s">
        <v>41</v>
      </c>
      <c r="B69" s="36" t="s">
        <v>4</v>
      </c>
      <c r="C69" s="37" t="s">
        <v>5</v>
      </c>
    </row>
    <row r="70" spans="1:5" ht="28" customHeight="1" x14ac:dyDescent="0.2">
      <c r="A70" s="65" t="s">
        <v>33</v>
      </c>
      <c r="B70" s="38" t="s">
        <v>13</v>
      </c>
      <c r="C70" s="39">
        <v>5500</v>
      </c>
      <c r="E70" s="42"/>
    </row>
    <row r="71" spans="1:5" ht="28" customHeight="1" x14ac:dyDescent="0.2">
      <c r="A71" s="66"/>
      <c r="B71" s="38" t="s">
        <v>14</v>
      </c>
      <c r="C71" s="39">
        <v>4400</v>
      </c>
    </row>
    <row r="72" spans="1:5" ht="28" customHeight="1" x14ac:dyDescent="0.2">
      <c r="A72" s="66"/>
      <c r="B72" s="38" t="s">
        <v>15</v>
      </c>
      <c r="C72" s="39">
        <v>0</v>
      </c>
    </row>
    <row r="73" spans="1:5" ht="28" customHeight="1" x14ac:dyDescent="0.2">
      <c r="A73" s="66"/>
      <c r="B73" s="38" t="s">
        <v>16</v>
      </c>
      <c r="C73" s="39">
        <v>-3300</v>
      </c>
    </row>
    <row r="74" spans="1:5" ht="28" customHeight="1" x14ac:dyDescent="0.2">
      <c r="A74" s="67"/>
      <c r="B74" s="38" t="s">
        <v>17</v>
      </c>
      <c r="C74" s="40" t="s">
        <v>12</v>
      </c>
    </row>
  </sheetData>
  <sheetProtection algorithmName="SHA-512" hashValue="iITb7oMDJwETnPvFl7ZZyGCEDdtBr4pfVs0GXYVRKHc0m5aUKePpylzFFdyfCDe8B6+pIP9tdbBu7XrnpRq7zQ==" saltValue="ByPPf2MD6NNQKdSDZzaXog==" spinCount="100000" sheet="1" objects="1" scenarios="1"/>
  <mergeCells count="14">
    <mergeCell ref="A22:A26"/>
    <mergeCell ref="A28:A32"/>
    <mergeCell ref="A34:A38"/>
    <mergeCell ref="A1:C1"/>
    <mergeCell ref="A2:C2"/>
    <mergeCell ref="A4:A8"/>
    <mergeCell ref="A10:A14"/>
    <mergeCell ref="A16:A20"/>
    <mergeCell ref="A64:A68"/>
    <mergeCell ref="A70:A74"/>
    <mergeCell ref="A40:A44"/>
    <mergeCell ref="A46:A50"/>
    <mergeCell ref="A52:A56"/>
    <mergeCell ref="A58:A62"/>
  </mergeCells>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F7E79-3900-ED40-AB00-2F8346F5CBF3}">
  <dimension ref="A1:G19"/>
  <sheetViews>
    <sheetView showGridLines="0" tabSelected="1" workbookViewId="0">
      <selection activeCell="G9" sqref="G9"/>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7" customHeight="1" x14ac:dyDescent="0.2">
      <c r="A1" s="45" t="s">
        <v>27</v>
      </c>
      <c r="B1" s="46"/>
      <c r="C1" s="47"/>
      <c r="D1" s="46"/>
      <c r="E1" s="47"/>
      <c r="F1" s="46"/>
      <c r="G1" s="47"/>
    </row>
    <row r="2" spans="1:7" ht="37" customHeight="1" x14ac:dyDescent="0.2">
      <c r="A2" s="48" t="s">
        <v>28</v>
      </c>
      <c r="B2" s="46"/>
      <c r="C2" s="49" t="str">
        <f>'[1]Beoordelaar 1'!C1</f>
        <v>Inschrijver 1</v>
      </c>
      <c r="D2" s="50"/>
      <c r="E2" s="49" t="str">
        <f>'[1]Beoordelaar 1'!F1</f>
        <v>Inschrijver 2</v>
      </c>
      <c r="F2" s="50"/>
      <c r="G2" s="49" t="str">
        <f>'[1]Beoordelaar 1'!I1</f>
        <v>Inschrijver 3</v>
      </c>
    </row>
    <row r="3" spans="1:7" ht="37" customHeight="1" x14ac:dyDescent="0.2">
      <c r="A3" s="51" t="s">
        <v>34</v>
      </c>
      <c r="B3" s="46"/>
      <c r="C3" s="52">
        <v>0</v>
      </c>
      <c r="D3" s="62"/>
      <c r="E3" s="52">
        <v>0</v>
      </c>
      <c r="F3" s="62"/>
      <c r="G3" s="52">
        <v>0</v>
      </c>
    </row>
    <row r="4" spans="1:7" s="2" customFormat="1" ht="37" customHeight="1" x14ac:dyDescent="0.2">
      <c r="A4" s="51" t="str">
        <f>'Beoordelen kwaliteit'!A2</f>
        <v>2. DEMONSTRATIE APPLICATIE</v>
      </c>
      <c r="B4" s="46"/>
      <c r="C4" s="52" t="e">
        <f>Consensus!D111</f>
        <v>#VALUE!</v>
      </c>
      <c r="D4" s="50"/>
      <c r="E4" s="52" t="e">
        <f>Consensus!G111</f>
        <v>#VALUE!</v>
      </c>
      <c r="F4" s="50"/>
      <c r="G4" s="52" t="e">
        <f>Consensus!J111</f>
        <v>#VALUE!</v>
      </c>
    </row>
    <row r="5" spans="1:7" ht="37" customHeight="1" x14ac:dyDescent="0.2">
      <c r="A5" s="53" t="s">
        <v>29</v>
      </c>
      <c r="B5" s="46"/>
      <c r="C5" s="54" t="e">
        <f>C3+C4</f>
        <v>#VALUE!</v>
      </c>
      <c r="D5" s="50"/>
      <c r="E5" s="54" t="e">
        <f>E3+E4</f>
        <v>#VALUE!</v>
      </c>
      <c r="F5" s="50"/>
      <c r="G5" s="54" t="e">
        <f>G3+G4</f>
        <v>#VALUE!</v>
      </c>
    </row>
    <row r="6" spans="1:7" ht="24" customHeight="1" x14ac:dyDescent="0.2"/>
    <row r="7" spans="1:7" ht="38" customHeight="1" x14ac:dyDescent="0.2">
      <c r="A7" s="53" t="s">
        <v>30</v>
      </c>
      <c r="B7" s="46"/>
      <c r="C7" s="55">
        <v>0</v>
      </c>
      <c r="D7" s="50"/>
      <c r="E7" s="55">
        <v>0</v>
      </c>
      <c r="F7" s="50"/>
      <c r="G7" s="55">
        <v>0</v>
      </c>
    </row>
    <row r="8" spans="1:7" ht="26" customHeight="1" x14ac:dyDescent="0.2"/>
    <row r="9" spans="1:7" ht="42" customHeight="1" x14ac:dyDescent="0.2">
      <c r="A9" s="56" t="s">
        <v>31</v>
      </c>
      <c r="B9" s="46"/>
      <c r="C9" s="57" t="e">
        <f>C7-C5</f>
        <v>#VALUE!</v>
      </c>
      <c r="D9" s="58"/>
      <c r="E9" s="57" t="e">
        <f>E7-E5</f>
        <v>#VALUE!</v>
      </c>
      <c r="F9" s="58"/>
      <c r="G9" s="57" t="e">
        <f>G7-G5</f>
        <v>#VALUE!</v>
      </c>
    </row>
    <row r="16" spans="1:7" ht="16" x14ac:dyDescent="0.2">
      <c r="C16" s="59"/>
    </row>
    <row r="17" spans="3:3" ht="16" x14ac:dyDescent="0.2">
      <c r="C17" s="59"/>
    </row>
    <row r="18" spans="3:3" ht="16" x14ac:dyDescent="0.2">
      <c r="C18" s="59"/>
    </row>
    <row r="19" spans="3:3" ht="16" x14ac:dyDescent="0.2">
      <c r="C19" s="59"/>
    </row>
  </sheetData>
  <sheetProtection algorithmName="SHA-512" hashValue="piF0mqgKu2OGqDY9pCJ9VRZgg/9hheBM/yWKlsywO7X7tkyZxNfJnL3IkeHyoQ8dySv21+UWDD0GLypXVoTs5g==" saltValue="HahDwscB6Bd5VRXdKD7kE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7"/>
  <sheetViews>
    <sheetView showGridLines="0" topLeftCell="A22" zoomScaleNormal="100" zoomScalePageLayoutView="85" workbookViewId="0">
      <selection activeCell="I25" sqref="I25"/>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42</v>
      </c>
      <c r="B1" s="10"/>
      <c r="C1" s="85" t="s">
        <v>6</v>
      </c>
      <c r="D1" s="81"/>
      <c r="E1" s="10"/>
      <c r="F1" s="80" t="s">
        <v>7</v>
      </c>
      <c r="G1" s="81"/>
      <c r="H1" s="10"/>
      <c r="I1" s="80" t="s">
        <v>8</v>
      </c>
      <c r="J1" s="81"/>
      <c r="K1" s="3"/>
    </row>
    <row r="2" spans="1:11" ht="40" customHeight="1" x14ac:dyDescent="0.15">
      <c r="A2" s="41" t="s">
        <v>19</v>
      </c>
      <c r="B2" s="7"/>
      <c r="C2" s="82" t="s">
        <v>3</v>
      </c>
      <c r="D2" s="83"/>
      <c r="E2" s="7"/>
      <c r="F2" s="84" t="s">
        <v>3</v>
      </c>
      <c r="G2" s="83"/>
      <c r="H2" s="7"/>
      <c r="I2" s="84" t="s">
        <v>3</v>
      </c>
      <c r="J2" s="83"/>
    </row>
    <row r="3" spans="1:11" ht="20" customHeight="1" x14ac:dyDescent="0.15">
      <c r="A3" s="23" t="str">
        <f>'Beoordelen kwaliteit'!A3</f>
        <v>Casus 1. Werving</v>
      </c>
      <c r="B3" s="8"/>
      <c r="C3" s="18" t="s">
        <v>3</v>
      </c>
      <c r="D3" s="19"/>
      <c r="E3" s="20"/>
      <c r="F3" s="18" t="s">
        <v>3</v>
      </c>
      <c r="G3" s="19"/>
      <c r="H3" s="20"/>
      <c r="I3" s="18" t="s">
        <v>3</v>
      </c>
      <c r="J3" s="19"/>
    </row>
    <row r="4" spans="1:11" ht="130" customHeight="1" x14ac:dyDescent="0.15">
      <c r="A4" s="25" t="str">
        <f>'Beoordelen kwaliteit'!A4</f>
        <v>Zie "Bijlage 6 Kwaliteit"</v>
      </c>
      <c r="B4" s="8"/>
      <c r="C4" s="79" t="s">
        <v>0</v>
      </c>
      <c r="D4" s="76"/>
      <c r="E4" s="20"/>
      <c r="F4" s="75" t="s">
        <v>0</v>
      </c>
      <c r="G4" s="76"/>
      <c r="H4" s="20"/>
      <c r="I4" s="75" t="s">
        <v>0</v>
      </c>
      <c r="J4" s="76"/>
    </row>
    <row r="5" spans="1:11" ht="20" customHeight="1" x14ac:dyDescent="0.15">
      <c r="A5" s="23" t="str">
        <f>'Beoordelen kwaliteit'!A9</f>
        <v>Casus 2. Indiensttreding</v>
      </c>
      <c r="B5" s="8"/>
      <c r="C5" s="18" t="s">
        <v>3</v>
      </c>
      <c r="D5" s="19"/>
      <c r="E5" s="20"/>
      <c r="F5" s="18" t="s">
        <v>3</v>
      </c>
      <c r="G5" s="19"/>
      <c r="H5" s="20"/>
      <c r="I5" s="18" t="s">
        <v>3</v>
      </c>
      <c r="J5" s="19"/>
    </row>
    <row r="6" spans="1:11" ht="130" customHeight="1" x14ac:dyDescent="0.15">
      <c r="A6" s="25" t="str">
        <f>'Beoordelen kwaliteit'!A10</f>
        <v>Zie "Bijlage 6 Kwaliteit"</v>
      </c>
      <c r="B6" s="8"/>
      <c r="C6" s="77" t="s">
        <v>0</v>
      </c>
      <c r="D6" s="78"/>
      <c r="E6" s="20"/>
      <c r="F6" s="75" t="s">
        <v>0</v>
      </c>
      <c r="G6" s="76"/>
      <c r="H6" s="20"/>
      <c r="I6" s="75" t="s">
        <v>0</v>
      </c>
      <c r="J6" s="76"/>
    </row>
    <row r="7" spans="1:11" ht="20" customHeight="1" x14ac:dyDescent="0.15">
      <c r="A7" s="24" t="str">
        <f>'Beoordelen kwaliteit'!A15</f>
        <v>Casus 3. Betaald verlof ouderschapsverlof, partnerverlof en vakantie-uren</v>
      </c>
      <c r="B7" s="8"/>
      <c r="C7" s="18" t="s">
        <v>3</v>
      </c>
      <c r="D7" s="19"/>
      <c r="E7" s="20"/>
      <c r="F7" s="18" t="s">
        <v>3</v>
      </c>
      <c r="G7" s="19"/>
      <c r="H7" s="20"/>
      <c r="I7" s="18" t="s">
        <v>3</v>
      </c>
      <c r="J7" s="19"/>
    </row>
    <row r="8" spans="1:11" ht="130" customHeight="1" x14ac:dyDescent="0.15">
      <c r="A8" s="25" t="str">
        <f>'Beoordelen kwaliteit'!A16</f>
        <v>Zie "Bijlage 6 Kwaliteit"</v>
      </c>
      <c r="B8" s="8"/>
      <c r="C8" s="77" t="s">
        <v>0</v>
      </c>
      <c r="D8" s="78"/>
      <c r="E8" s="20"/>
      <c r="F8" s="75" t="s">
        <v>0</v>
      </c>
      <c r="G8" s="76"/>
      <c r="H8" s="20"/>
      <c r="I8" s="75" t="s">
        <v>0</v>
      </c>
      <c r="J8" s="76"/>
    </row>
    <row r="9" spans="1:11" ht="20" customHeight="1" x14ac:dyDescent="0.15">
      <c r="A9" s="23" t="str">
        <f>'Beoordelen kwaliteit'!A21</f>
        <v>Casus 4. Inzetverdeling</v>
      </c>
      <c r="B9" s="8"/>
      <c r="C9" s="18" t="s">
        <v>3</v>
      </c>
      <c r="D9" s="19"/>
      <c r="E9" s="20"/>
      <c r="F9" s="18" t="s">
        <v>3</v>
      </c>
      <c r="G9" s="19"/>
      <c r="H9" s="20"/>
      <c r="I9" s="18" t="s">
        <v>3</v>
      </c>
      <c r="J9" s="19"/>
    </row>
    <row r="10" spans="1:11" ht="130" customHeight="1" x14ac:dyDescent="0.15">
      <c r="A10" s="25" t="str">
        <f>'Beoordelen kwaliteit'!A22</f>
        <v>Zie "Bijlage 6 Kwaliteit"</v>
      </c>
      <c r="B10" s="8"/>
      <c r="C10" s="79" t="s">
        <v>0</v>
      </c>
      <c r="D10" s="76"/>
      <c r="E10" s="20"/>
      <c r="F10" s="75" t="s">
        <v>0</v>
      </c>
      <c r="G10" s="76"/>
      <c r="H10" s="20"/>
      <c r="I10" s="75" t="s">
        <v>0</v>
      </c>
      <c r="J10" s="76"/>
    </row>
    <row r="11" spans="1:11" ht="20" customHeight="1" x14ac:dyDescent="0.15">
      <c r="A11" s="23" t="str">
        <f>'Beoordelen kwaliteit'!A27</f>
        <v>Casus 5. Uitruil vakbond contributie/ fiets</v>
      </c>
      <c r="B11" s="8"/>
      <c r="C11" s="18" t="s">
        <v>3</v>
      </c>
      <c r="D11" s="19"/>
      <c r="E11" s="20"/>
      <c r="F11" s="18" t="s">
        <v>3</v>
      </c>
      <c r="G11" s="19"/>
      <c r="H11" s="20"/>
      <c r="I11" s="18" t="s">
        <v>3</v>
      </c>
      <c r="J11" s="19"/>
    </row>
    <row r="12" spans="1:11" ht="130" customHeight="1" x14ac:dyDescent="0.15">
      <c r="A12" s="25" t="str">
        <f>'Beoordelen kwaliteit'!A28</f>
        <v>Zie "Bijlage 6 Kwaliteit"</v>
      </c>
      <c r="B12" s="8"/>
      <c r="C12" s="77" t="s">
        <v>0</v>
      </c>
      <c r="D12" s="78"/>
      <c r="E12" s="20"/>
      <c r="F12" s="75" t="s">
        <v>0</v>
      </c>
      <c r="G12" s="76"/>
      <c r="H12" s="20"/>
      <c r="I12" s="75" t="s">
        <v>0</v>
      </c>
      <c r="J12" s="76"/>
    </row>
    <row r="13" spans="1:11" ht="20" customHeight="1" x14ac:dyDescent="0.15">
      <c r="A13" s="23" t="str">
        <f>'Beoordelen kwaliteit'!A33</f>
        <v>Casus 6. Tijdelijke uitbreiding</v>
      </c>
      <c r="B13" s="8"/>
      <c r="C13" s="18" t="s">
        <v>3</v>
      </c>
      <c r="D13" s="19"/>
      <c r="E13" s="20"/>
      <c r="F13" s="18" t="s">
        <v>3</v>
      </c>
      <c r="G13" s="19"/>
      <c r="H13" s="20"/>
      <c r="I13" s="18" t="s">
        <v>3</v>
      </c>
      <c r="J13" s="19"/>
    </row>
    <row r="14" spans="1:11" ht="130" customHeight="1" x14ac:dyDescent="0.15">
      <c r="A14" s="25" t="str">
        <f>'Beoordelen kwaliteit'!A34</f>
        <v>Zie "Bijlage 6 Kwaliteit"</v>
      </c>
      <c r="B14" s="8"/>
      <c r="C14" s="77" t="s">
        <v>0</v>
      </c>
      <c r="D14" s="78"/>
      <c r="E14" s="20"/>
      <c r="F14" s="75" t="s">
        <v>0</v>
      </c>
      <c r="G14" s="76"/>
      <c r="H14" s="20"/>
      <c r="I14" s="75" t="s">
        <v>0</v>
      </c>
      <c r="J14" s="76"/>
    </row>
    <row r="15" spans="1:11" ht="20" customHeight="1" x14ac:dyDescent="0.15">
      <c r="A15" s="23" t="str">
        <f>'Beoordelen kwaliteit'!A39</f>
        <v>Casus 7. De salarisrun</v>
      </c>
      <c r="B15" s="8"/>
      <c r="C15" s="18" t="s">
        <v>3</v>
      </c>
      <c r="D15" s="19"/>
      <c r="E15" s="20"/>
      <c r="F15" s="18" t="s">
        <v>3</v>
      </c>
      <c r="G15" s="19"/>
      <c r="H15" s="20"/>
      <c r="I15" s="18" t="s">
        <v>3</v>
      </c>
      <c r="J15" s="19"/>
    </row>
    <row r="16" spans="1:11" ht="130" customHeight="1" x14ac:dyDescent="0.15">
      <c r="A16" s="25" t="str">
        <f>'Beoordelen kwaliteit'!A40</f>
        <v>Zie "Bijlage 6 Kwaliteit"</v>
      </c>
      <c r="B16" s="8"/>
      <c r="C16" s="77" t="s">
        <v>0</v>
      </c>
      <c r="D16" s="78"/>
      <c r="E16" s="20"/>
      <c r="F16" s="75" t="s">
        <v>0</v>
      </c>
      <c r="G16" s="76"/>
      <c r="H16" s="20"/>
      <c r="I16" s="75" t="s">
        <v>0</v>
      </c>
      <c r="J16" s="76"/>
    </row>
    <row r="17" spans="1:10" ht="20" customHeight="1" x14ac:dyDescent="0.15">
      <c r="A17" s="23" t="str">
        <f>'Beoordelen kwaliteit'!A45</f>
        <v>Casus 8. Rapportages</v>
      </c>
      <c r="B17" s="8"/>
      <c r="C17" s="18" t="s">
        <v>3</v>
      </c>
      <c r="D17" s="19"/>
      <c r="E17" s="20"/>
      <c r="F17" s="18" t="s">
        <v>3</v>
      </c>
      <c r="G17" s="19"/>
      <c r="H17" s="20"/>
      <c r="I17" s="18" t="s">
        <v>3</v>
      </c>
      <c r="J17" s="19"/>
    </row>
    <row r="18" spans="1:10" ht="130" customHeight="1" x14ac:dyDescent="0.15">
      <c r="A18" s="25" t="str">
        <f>'Beoordelen kwaliteit'!A46</f>
        <v>Zie "Bijlage 6 Kwaliteit"</v>
      </c>
      <c r="B18" s="8"/>
      <c r="C18" s="77" t="s">
        <v>0</v>
      </c>
      <c r="D18" s="78"/>
      <c r="E18" s="20"/>
      <c r="F18" s="75" t="s">
        <v>0</v>
      </c>
      <c r="G18" s="76"/>
      <c r="H18" s="20"/>
      <c r="I18" s="75" t="s">
        <v>0</v>
      </c>
      <c r="J18" s="76"/>
    </row>
    <row r="19" spans="1:10" ht="20" customHeight="1" x14ac:dyDescent="0.15">
      <c r="A19" s="23" t="str">
        <f>'Beoordelen kwaliteit'!A51</f>
        <v>Casus 9. Verzuim</v>
      </c>
      <c r="B19" s="8"/>
      <c r="C19" s="18" t="s">
        <v>3</v>
      </c>
      <c r="D19" s="19"/>
      <c r="E19" s="20"/>
      <c r="F19" s="18" t="s">
        <v>3</v>
      </c>
      <c r="G19" s="19"/>
      <c r="H19" s="20"/>
      <c r="I19" s="18" t="s">
        <v>3</v>
      </c>
      <c r="J19" s="19"/>
    </row>
    <row r="20" spans="1:10" ht="130" customHeight="1" x14ac:dyDescent="0.15">
      <c r="A20" s="25" t="str">
        <f>'Beoordelen kwaliteit'!A52</f>
        <v>Zie "Bijlage 6 Kwaliteit"</v>
      </c>
      <c r="B20" s="8"/>
      <c r="C20" s="77" t="s">
        <v>0</v>
      </c>
      <c r="D20" s="78"/>
      <c r="E20" s="20"/>
      <c r="F20" s="75" t="s">
        <v>0</v>
      </c>
      <c r="G20" s="76"/>
      <c r="H20" s="20"/>
      <c r="I20" s="75" t="s">
        <v>0</v>
      </c>
      <c r="J20" s="76"/>
    </row>
    <row r="21" spans="1:10" ht="20" customHeight="1" x14ac:dyDescent="0.15">
      <c r="A21" s="23" t="str">
        <f>'Beoordelen kwaliteit'!A57</f>
        <v>Casus 10. Uit dienst</v>
      </c>
      <c r="B21" s="8"/>
      <c r="C21" s="18" t="s">
        <v>3</v>
      </c>
      <c r="D21" s="19"/>
      <c r="E21" s="20"/>
      <c r="F21" s="18" t="s">
        <v>3</v>
      </c>
      <c r="G21" s="19"/>
      <c r="H21" s="20"/>
      <c r="I21" s="18" t="s">
        <v>3</v>
      </c>
      <c r="J21" s="19"/>
    </row>
    <row r="22" spans="1:10" ht="130" customHeight="1" x14ac:dyDescent="0.15">
      <c r="A22" s="25" t="str">
        <f>'Beoordelen kwaliteit'!A58</f>
        <v>Zie "Bijlage 6 Kwaliteit"</v>
      </c>
      <c r="B22" s="8"/>
      <c r="C22" s="77" t="s">
        <v>0</v>
      </c>
      <c r="D22" s="78"/>
      <c r="E22" s="20"/>
      <c r="F22" s="75" t="s">
        <v>0</v>
      </c>
      <c r="G22" s="76"/>
      <c r="H22" s="20"/>
      <c r="I22" s="75" t="s">
        <v>0</v>
      </c>
      <c r="J22" s="76"/>
    </row>
    <row r="23" spans="1:10" ht="20" customHeight="1" x14ac:dyDescent="0.15">
      <c r="A23" s="23" t="str">
        <f>'Beoordelen kwaliteit'!A63</f>
        <v>Casus 11. Declaraties mobiel-app en selfservice</v>
      </c>
      <c r="B23" s="8"/>
      <c r="C23" s="18" t="s">
        <v>3</v>
      </c>
      <c r="D23" s="19"/>
      <c r="E23" s="20"/>
      <c r="F23" s="18" t="s">
        <v>3</v>
      </c>
      <c r="G23" s="19"/>
      <c r="H23" s="20"/>
      <c r="I23" s="18" t="s">
        <v>3</v>
      </c>
      <c r="J23" s="19"/>
    </row>
    <row r="24" spans="1:10" ht="130" customHeight="1" x14ac:dyDescent="0.15">
      <c r="A24" s="25" t="str">
        <f>'Beoordelen kwaliteit'!A64</f>
        <v>Zie "Bijlage 6 Kwaliteit"</v>
      </c>
      <c r="B24" s="8"/>
      <c r="C24" s="77" t="s">
        <v>0</v>
      </c>
      <c r="D24" s="78"/>
      <c r="E24" s="20"/>
      <c r="F24" s="75" t="s">
        <v>0</v>
      </c>
      <c r="G24" s="76"/>
      <c r="H24" s="20"/>
      <c r="I24" s="75" t="s">
        <v>0</v>
      </c>
      <c r="J24" s="76"/>
    </row>
    <row r="25" spans="1:10" ht="20" customHeight="1" x14ac:dyDescent="0.15">
      <c r="A25" s="23" t="str">
        <f>'Beoordelen kwaliteit'!A69</f>
        <v>Casus 12. Formatiebegroting</v>
      </c>
      <c r="B25" s="8"/>
      <c r="C25" s="18" t="s">
        <v>3</v>
      </c>
      <c r="D25" s="19"/>
      <c r="E25" s="20"/>
      <c r="F25" s="18" t="s">
        <v>3</v>
      </c>
      <c r="G25" s="19"/>
      <c r="H25" s="20"/>
      <c r="I25" s="18" t="s">
        <v>3</v>
      </c>
      <c r="J25" s="19"/>
    </row>
    <row r="26" spans="1:10" ht="130" customHeight="1" x14ac:dyDescent="0.15">
      <c r="A26" s="25" t="str">
        <f>'Beoordelen kwaliteit'!A70</f>
        <v>Zie "Bijlage 6 Kwaliteit"</v>
      </c>
      <c r="B26" s="8"/>
      <c r="C26" s="77" t="s">
        <v>0</v>
      </c>
      <c r="D26" s="78"/>
      <c r="E26" s="20"/>
      <c r="F26" s="75" t="s">
        <v>0</v>
      </c>
      <c r="G26" s="76"/>
      <c r="H26" s="20"/>
      <c r="I26" s="75" t="s">
        <v>0</v>
      </c>
      <c r="J26" s="76"/>
    </row>
    <row r="27" spans="1:10" x14ac:dyDescent="0.15">
      <c r="A27" s="43"/>
      <c r="C27" s="74"/>
      <c r="D27" s="74"/>
      <c r="F27" s="74"/>
      <c r="G27" s="74"/>
      <c r="I27" s="74"/>
      <c r="J27" s="74"/>
    </row>
  </sheetData>
  <sheetProtection algorithmName="SHA-512" hashValue="qNMKOjW8i8owwo+EH6IFb1XZlA6uXCquFmCbupEqp589riWZ5xioHvI95xF3BK4F4VYH8Sn3nO1f4cE2sykz5Q==" saltValue="lLdc60NHhjrkocqgVcRAGQ==" spinCount="100000" sheet="1" objects="1" scenarios="1"/>
  <mergeCells count="45">
    <mergeCell ref="C22:D22"/>
    <mergeCell ref="F22:G22"/>
    <mergeCell ref="I22:J22"/>
    <mergeCell ref="C18:D18"/>
    <mergeCell ref="F18:G18"/>
    <mergeCell ref="I18:J18"/>
    <mergeCell ref="C20:D20"/>
    <mergeCell ref="F20:G20"/>
    <mergeCell ref="I20:J20"/>
    <mergeCell ref="C14:D14"/>
    <mergeCell ref="F14:G14"/>
    <mergeCell ref="I14:J14"/>
    <mergeCell ref="C16:D16"/>
    <mergeCell ref="F16:G16"/>
    <mergeCell ref="I16:J16"/>
    <mergeCell ref="I1:J1"/>
    <mergeCell ref="I4:J4"/>
    <mergeCell ref="C2:D2"/>
    <mergeCell ref="I2:J2"/>
    <mergeCell ref="C1:D1"/>
    <mergeCell ref="F1:G1"/>
    <mergeCell ref="F4:G4"/>
    <mergeCell ref="F2:G2"/>
    <mergeCell ref="C4:D4"/>
    <mergeCell ref="C6:D6"/>
    <mergeCell ref="F6:G6"/>
    <mergeCell ref="I6:J6"/>
    <mergeCell ref="C8:D8"/>
    <mergeCell ref="F8:G8"/>
    <mergeCell ref="I8:J8"/>
    <mergeCell ref="C10:D10"/>
    <mergeCell ref="F10:G10"/>
    <mergeCell ref="I10:J10"/>
    <mergeCell ref="C12:D12"/>
    <mergeCell ref="F12:G12"/>
    <mergeCell ref="I12:J12"/>
    <mergeCell ref="C27:D27"/>
    <mergeCell ref="F27:G27"/>
    <mergeCell ref="I27:J27"/>
    <mergeCell ref="I24:J24"/>
    <mergeCell ref="F24:G24"/>
    <mergeCell ref="C24:D24"/>
    <mergeCell ref="I26:J26"/>
    <mergeCell ref="F26:G26"/>
    <mergeCell ref="C26:D26"/>
  </mergeCells>
  <dataValidations count="1">
    <dataValidation type="list" errorStyle="warning" allowBlank="1" showErrorMessage="1" error="Voer juiste waarde in. " sqref="C3 F3 I3 C5 F5 I5 C11 F11 I11 C7 F7 I7 I9 F9 C9 C13 F13 I13 C15 F15 I15 C17 F17 I17 C19 F19 I19 C21 F21 I21 C23 F23 I23 C25 F25 I25"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7"/>
  <sheetViews>
    <sheetView showGridLines="0" zoomScaleNormal="100" zoomScalePageLayoutView="85"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43</v>
      </c>
      <c r="B1" s="10"/>
      <c r="C1" s="85" t="s">
        <v>6</v>
      </c>
      <c r="D1" s="81"/>
      <c r="E1" s="10"/>
      <c r="F1" s="80" t="s">
        <v>7</v>
      </c>
      <c r="G1" s="81"/>
      <c r="H1" s="10"/>
      <c r="I1" s="80" t="s">
        <v>8</v>
      </c>
      <c r="J1" s="81"/>
      <c r="K1" s="3"/>
    </row>
    <row r="2" spans="1:11" ht="40" customHeight="1" x14ac:dyDescent="0.15">
      <c r="A2" s="41" t="s">
        <v>19</v>
      </c>
      <c r="B2" s="7"/>
      <c r="C2" s="82" t="s">
        <v>3</v>
      </c>
      <c r="D2" s="83"/>
      <c r="E2" s="7"/>
      <c r="F2" s="84" t="s">
        <v>3</v>
      </c>
      <c r="G2" s="83"/>
      <c r="H2" s="7"/>
      <c r="I2" s="84" t="s">
        <v>3</v>
      </c>
      <c r="J2" s="83"/>
    </row>
    <row r="3" spans="1:11" ht="20" customHeight="1" x14ac:dyDescent="0.15">
      <c r="A3" s="23" t="str">
        <f>'Beoordelen kwaliteit'!A3</f>
        <v>Casus 1. Werving</v>
      </c>
      <c r="B3" s="8"/>
      <c r="C3" s="18" t="s">
        <v>3</v>
      </c>
      <c r="D3" s="19"/>
      <c r="E3" s="20"/>
      <c r="F3" s="18" t="s">
        <v>3</v>
      </c>
      <c r="G3" s="19"/>
      <c r="H3" s="20"/>
      <c r="I3" s="18" t="s">
        <v>3</v>
      </c>
      <c r="J3" s="19"/>
    </row>
    <row r="4" spans="1:11" ht="130" customHeight="1" x14ac:dyDescent="0.15">
      <c r="A4" s="25" t="str">
        <f>'Beoordelen kwaliteit'!A4</f>
        <v>Zie "Bijlage 6 Kwaliteit"</v>
      </c>
      <c r="B4" s="8"/>
      <c r="C4" s="79" t="s">
        <v>0</v>
      </c>
      <c r="D4" s="76"/>
      <c r="E4" s="20"/>
      <c r="F4" s="75" t="s">
        <v>0</v>
      </c>
      <c r="G4" s="76"/>
      <c r="H4" s="20"/>
      <c r="I4" s="75" t="s">
        <v>0</v>
      </c>
      <c r="J4" s="76"/>
    </row>
    <row r="5" spans="1:11" ht="20" customHeight="1" x14ac:dyDescent="0.15">
      <c r="A5" s="23" t="str">
        <f>'Beoordelen kwaliteit'!A9</f>
        <v>Casus 2. Indiensttreding</v>
      </c>
      <c r="B5" s="8"/>
      <c r="C5" s="18" t="s">
        <v>3</v>
      </c>
      <c r="D5" s="19"/>
      <c r="E5" s="20"/>
      <c r="F5" s="18" t="s">
        <v>3</v>
      </c>
      <c r="G5" s="19"/>
      <c r="H5" s="20"/>
      <c r="I5" s="18" t="s">
        <v>3</v>
      </c>
      <c r="J5" s="19"/>
    </row>
    <row r="6" spans="1:11" ht="130" customHeight="1" x14ac:dyDescent="0.15">
      <c r="A6" s="25" t="str">
        <f>'Beoordelen kwaliteit'!A10</f>
        <v>Zie "Bijlage 6 Kwaliteit"</v>
      </c>
      <c r="B6" s="8"/>
      <c r="C6" s="77" t="s">
        <v>0</v>
      </c>
      <c r="D6" s="78"/>
      <c r="E6" s="20"/>
      <c r="F6" s="75" t="s">
        <v>0</v>
      </c>
      <c r="G6" s="76"/>
      <c r="H6" s="20"/>
      <c r="I6" s="75" t="s">
        <v>0</v>
      </c>
      <c r="J6" s="76"/>
    </row>
    <row r="7" spans="1:11" ht="20" customHeight="1" x14ac:dyDescent="0.15">
      <c r="A7" s="24" t="str">
        <f>'Beoordelen kwaliteit'!A15</f>
        <v>Casus 3. Betaald verlof ouderschapsverlof, partnerverlof en vakantie-uren</v>
      </c>
      <c r="B7" s="8"/>
      <c r="C7" s="18" t="s">
        <v>3</v>
      </c>
      <c r="D7" s="19"/>
      <c r="E7" s="20"/>
      <c r="F7" s="18" t="s">
        <v>3</v>
      </c>
      <c r="G7" s="19"/>
      <c r="H7" s="20"/>
      <c r="I7" s="18" t="s">
        <v>3</v>
      </c>
      <c r="J7" s="19"/>
    </row>
    <row r="8" spans="1:11" ht="130" customHeight="1" x14ac:dyDescent="0.15">
      <c r="A8" s="25" t="str">
        <f>'Beoordelen kwaliteit'!A16</f>
        <v>Zie "Bijlage 6 Kwaliteit"</v>
      </c>
      <c r="B8" s="8"/>
      <c r="C8" s="77" t="s">
        <v>0</v>
      </c>
      <c r="D8" s="78"/>
      <c r="E8" s="20"/>
      <c r="F8" s="75" t="s">
        <v>0</v>
      </c>
      <c r="G8" s="76"/>
      <c r="H8" s="20"/>
      <c r="I8" s="75" t="s">
        <v>0</v>
      </c>
      <c r="J8" s="76"/>
    </row>
    <row r="9" spans="1:11" ht="20" customHeight="1" x14ac:dyDescent="0.15">
      <c r="A9" s="23" t="str">
        <f>'Beoordelen kwaliteit'!A21</f>
        <v>Casus 4. Inzetverdeling</v>
      </c>
      <c r="B9" s="8"/>
      <c r="C9" s="18" t="s">
        <v>3</v>
      </c>
      <c r="D9" s="19"/>
      <c r="E9" s="20"/>
      <c r="F9" s="18" t="s">
        <v>3</v>
      </c>
      <c r="G9" s="19"/>
      <c r="H9" s="20"/>
      <c r="I9" s="18" t="s">
        <v>3</v>
      </c>
      <c r="J9" s="19"/>
    </row>
    <row r="10" spans="1:11" ht="130" customHeight="1" x14ac:dyDescent="0.15">
      <c r="A10" s="25" t="str">
        <f>'Beoordelen kwaliteit'!A22</f>
        <v>Zie "Bijlage 6 Kwaliteit"</v>
      </c>
      <c r="B10" s="8"/>
      <c r="C10" s="79" t="s">
        <v>0</v>
      </c>
      <c r="D10" s="76"/>
      <c r="E10" s="20"/>
      <c r="F10" s="75" t="s">
        <v>0</v>
      </c>
      <c r="G10" s="76"/>
      <c r="H10" s="20"/>
      <c r="I10" s="75" t="s">
        <v>0</v>
      </c>
      <c r="J10" s="76"/>
    </row>
    <row r="11" spans="1:11" ht="20" customHeight="1" x14ac:dyDescent="0.15">
      <c r="A11" s="23" t="str">
        <f>'Beoordelen kwaliteit'!A27</f>
        <v>Casus 5. Uitruil vakbond contributie/ fiets</v>
      </c>
      <c r="B11" s="8"/>
      <c r="C11" s="18" t="s">
        <v>3</v>
      </c>
      <c r="D11" s="19"/>
      <c r="E11" s="20"/>
      <c r="F11" s="18" t="s">
        <v>3</v>
      </c>
      <c r="G11" s="19"/>
      <c r="H11" s="20"/>
      <c r="I11" s="18" t="s">
        <v>3</v>
      </c>
      <c r="J11" s="19"/>
    </row>
    <row r="12" spans="1:11" ht="130" customHeight="1" x14ac:dyDescent="0.15">
      <c r="A12" s="25" t="str">
        <f>'Beoordelen kwaliteit'!A28</f>
        <v>Zie "Bijlage 6 Kwaliteit"</v>
      </c>
      <c r="B12" s="8"/>
      <c r="C12" s="77" t="s">
        <v>0</v>
      </c>
      <c r="D12" s="78"/>
      <c r="E12" s="20"/>
      <c r="F12" s="75" t="s">
        <v>0</v>
      </c>
      <c r="G12" s="76"/>
      <c r="H12" s="20"/>
      <c r="I12" s="75" t="s">
        <v>0</v>
      </c>
      <c r="J12" s="76"/>
    </row>
    <row r="13" spans="1:11" ht="20" customHeight="1" x14ac:dyDescent="0.15">
      <c r="A13" s="23" t="str">
        <f>'Beoordelen kwaliteit'!A33</f>
        <v>Casus 6. Tijdelijke uitbreiding</v>
      </c>
      <c r="B13" s="8"/>
      <c r="C13" s="18" t="s">
        <v>3</v>
      </c>
      <c r="D13" s="19"/>
      <c r="E13" s="20"/>
      <c r="F13" s="18" t="s">
        <v>3</v>
      </c>
      <c r="G13" s="19"/>
      <c r="H13" s="20"/>
      <c r="I13" s="18" t="s">
        <v>3</v>
      </c>
      <c r="J13" s="19"/>
    </row>
    <row r="14" spans="1:11" ht="130" customHeight="1" x14ac:dyDescent="0.15">
      <c r="A14" s="25" t="str">
        <f>'Beoordelen kwaliteit'!A34</f>
        <v>Zie "Bijlage 6 Kwaliteit"</v>
      </c>
      <c r="B14" s="8"/>
      <c r="C14" s="77" t="s">
        <v>0</v>
      </c>
      <c r="D14" s="78"/>
      <c r="E14" s="20"/>
      <c r="F14" s="75" t="s">
        <v>0</v>
      </c>
      <c r="G14" s="76"/>
      <c r="H14" s="20"/>
      <c r="I14" s="75" t="s">
        <v>0</v>
      </c>
      <c r="J14" s="76"/>
    </row>
    <row r="15" spans="1:11" ht="20" customHeight="1" x14ac:dyDescent="0.15">
      <c r="A15" s="23" t="str">
        <f>'Beoordelen kwaliteit'!A39</f>
        <v>Casus 7. De salarisrun</v>
      </c>
      <c r="B15" s="8"/>
      <c r="C15" s="18" t="s">
        <v>3</v>
      </c>
      <c r="D15" s="19"/>
      <c r="E15" s="20"/>
      <c r="F15" s="18" t="s">
        <v>3</v>
      </c>
      <c r="G15" s="19"/>
      <c r="H15" s="20"/>
      <c r="I15" s="18" t="s">
        <v>3</v>
      </c>
      <c r="J15" s="19"/>
    </row>
    <row r="16" spans="1:11" ht="130" customHeight="1" x14ac:dyDescent="0.15">
      <c r="A16" s="25" t="str">
        <f>'Beoordelen kwaliteit'!A40</f>
        <v>Zie "Bijlage 6 Kwaliteit"</v>
      </c>
      <c r="B16" s="8"/>
      <c r="C16" s="77" t="s">
        <v>0</v>
      </c>
      <c r="D16" s="78"/>
      <c r="E16" s="20"/>
      <c r="F16" s="75" t="s">
        <v>0</v>
      </c>
      <c r="G16" s="76"/>
      <c r="H16" s="20"/>
      <c r="I16" s="75" t="s">
        <v>0</v>
      </c>
      <c r="J16" s="76"/>
    </row>
    <row r="17" spans="1:10" ht="20" customHeight="1" x14ac:dyDescent="0.15">
      <c r="A17" s="23" t="str">
        <f>'Beoordelen kwaliteit'!A45</f>
        <v>Casus 8. Rapportages</v>
      </c>
      <c r="B17" s="8"/>
      <c r="C17" s="18" t="s">
        <v>3</v>
      </c>
      <c r="D17" s="19"/>
      <c r="E17" s="20"/>
      <c r="F17" s="18" t="s">
        <v>3</v>
      </c>
      <c r="G17" s="19"/>
      <c r="H17" s="20"/>
      <c r="I17" s="18" t="s">
        <v>3</v>
      </c>
      <c r="J17" s="19"/>
    </row>
    <row r="18" spans="1:10" ht="130" customHeight="1" x14ac:dyDescent="0.15">
      <c r="A18" s="25" t="str">
        <f>'Beoordelen kwaliteit'!A46</f>
        <v>Zie "Bijlage 6 Kwaliteit"</v>
      </c>
      <c r="B18" s="8"/>
      <c r="C18" s="77" t="s">
        <v>0</v>
      </c>
      <c r="D18" s="78"/>
      <c r="E18" s="20"/>
      <c r="F18" s="75" t="s">
        <v>0</v>
      </c>
      <c r="G18" s="76"/>
      <c r="H18" s="20"/>
      <c r="I18" s="75" t="s">
        <v>0</v>
      </c>
      <c r="J18" s="76"/>
    </row>
    <row r="19" spans="1:10" ht="20" customHeight="1" x14ac:dyDescent="0.15">
      <c r="A19" s="23" t="str">
        <f>'Beoordelen kwaliteit'!A51</f>
        <v>Casus 9. Verzuim</v>
      </c>
      <c r="B19" s="8"/>
      <c r="C19" s="18" t="s">
        <v>3</v>
      </c>
      <c r="D19" s="19"/>
      <c r="E19" s="20"/>
      <c r="F19" s="18" t="s">
        <v>3</v>
      </c>
      <c r="G19" s="19"/>
      <c r="H19" s="20"/>
      <c r="I19" s="18" t="s">
        <v>3</v>
      </c>
      <c r="J19" s="19"/>
    </row>
    <row r="20" spans="1:10" ht="130" customHeight="1" x14ac:dyDescent="0.15">
      <c r="A20" s="25" t="str">
        <f>'Beoordelen kwaliteit'!A52</f>
        <v>Zie "Bijlage 6 Kwaliteit"</v>
      </c>
      <c r="B20" s="8"/>
      <c r="C20" s="77" t="s">
        <v>0</v>
      </c>
      <c r="D20" s="78"/>
      <c r="E20" s="20"/>
      <c r="F20" s="75" t="s">
        <v>0</v>
      </c>
      <c r="G20" s="76"/>
      <c r="H20" s="20"/>
      <c r="I20" s="75" t="s">
        <v>0</v>
      </c>
      <c r="J20" s="76"/>
    </row>
    <row r="21" spans="1:10" ht="20" customHeight="1" x14ac:dyDescent="0.15">
      <c r="A21" s="23" t="str">
        <f>'Beoordelen kwaliteit'!A57</f>
        <v>Casus 10. Uit dienst</v>
      </c>
      <c r="B21" s="8"/>
      <c r="C21" s="18" t="s">
        <v>3</v>
      </c>
      <c r="D21" s="19"/>
      <c r="E21" s="20"/>
      <c r="F21" s="18" t="s">
        <v>3</v>
      </c>
      <c r="G21" s="19"/>
      <c r="H21" s="20"/>
      <c r="I21" s="18" t="s">
        <v>3</v>
      </c>
      <c r="J21" s="19"/>
    </row>
    <row r="22" spans="1:10" ht="130" customHeight="1" x14ac:dyDescent="0.15">
      <c r="A22" s="25" t="str">
        <f>'Beoordelen kwaliteit'!A58</f>
        <v>Zie "Bijlage 6 Kwaliteit"</v>
      </c>
      <c r="B22" s="8"/>
      <c r="C22" s="77" t="s">
        <v>0</v>
      </c>
      <c r="D22" s="78"/>
      <c r="E22" s="20"/>
      <c r="F22" s="75" t="s">
        <v>0</v>
      </c>
      <c r="G22" s="76"/>
      <c r="H22" s="20"/>
      <c r="I22" s="75" t="s">
        <v>0</v>
      </c>
      <c r="J22" s="76"/>
    </row>
    <row r="23" spans="1:10" ht="20" customHeight="1" x14ac:dyDescent="0.15">
      <c r="A23" s="23" t="str">
        <f>'Beoordelen kwaliteit'!A63</f>
        <v>Casus 11. Declaraties mobiel-app en selfservice</v>
      </c>
      <c r="B23" s="8"/>
      <c r="C23" s="18" t="s">
        <v>3</v>
      </c>
      <c r="D23" s="19"/>
      <c r="E23" s="20"/>
      <c r="F23" s="18" t="s">
        <v>3</v>
      </c>
      <c r="G23" s="19"/>
      <c r="H23" s="20"/>
      <c r="I23" s="18" t="s">
        <v>3</v>
      </c>
      <c r="J23" s="19"/>
    </row>
    <row r="24" spans="1:10" ht="130" customHeight="1" x14ac:dyDescent="0.15">
      <c r="A24" s="25" t="str">
        <f>'Beoordelen kwaliteit'!A64</f>
        <v>Zie "Bijlage 6 Kwaliteit"</v>
      </c>
      <c r="B24" s="8"/>
      <c r="C24" s="77" t="s">
        <v>0</v>
      </c>
      <c r="D24" s="78"/>
      <c r="E24" s="20"/>
      <c r="F24" s="75" t="s">
        <v>0</v>
      </c>
      <c r="G24" s="76"/>
      <c r="H24" s="20"/>
      <c r="I24" s="75" t="s">
        <v>0</v>
      </c>
      <c r="J24" s="76"/>
    </row>
    <row r="25" spans="1:10" ht="20" customHeight="1" x14ac:dyDescent="0.15">
      <c r="A25" s="23" t="str">
        <f>'Beoordelen kwaliteit'!A69</f>
        <v>Casus 12. Formatiebegroting</v>
      </c>
      <c r="B25" s="8"/>
      <c r="C25" s="18" t="s">
        <v>3</v>
      </c>
      <c r="D25" s="19"/>
      <c r="E25" s="20"/>
      <c r="F25" s="18" t="s">
        <v>3</v>
      </c>
      <c r="G25" s="19"/>
      <c r="H25" s="20"/>
      <c r="I25" s="18" t="s">
        <v>3</v>
      </c>
      <c r="J25" s="19"/>
    </row>
    <row r="26" spans="1:10" ht="130" customHeight="1" x14ac:dyDescent="0.15">
      <c r="A26" s="25" t="str">
        <f>'Beoordelen kwaliteit'!A70</f>
        <v>Zie "Bijlage 6 Kwaliteit"</v>
      </c>
      <c r="B26" s="8"/>
      <c r="C26" s="77" t="s">
        <v>0</v>
      </c>
      <c r="D26" s="78"/>
      <c r="E26" s="20"/>
      <c r="F26" s="75" t="s">
        <v>0</v>
      </c>
      <c r="G26" s="76"/>
      <c r="H26" s="20"/>
      <c r="I26" s="75" t="s">
        <v>0</v>
      </c>
      <c r="J26" s="76"/>
    </row>
    <row r="27" spans="1:10" x14ac:dyDescent="0.15">
      <c r="A27" s="43"/>
      <c r="C27" s="74"/>
      <c r="D27" s="74"/>
      <c r="F27" s="74"/>
      <c r="G27" s="74"/>
      <c r="I27" s="74"/>
      <c r="J27" s="74"/>
    </row>
  </sheetData>
  <sheetProtection algorithmName="SHA-512" hashValue="pDsHeklYIHKKtExZ88qrwK1VFFfcUjjG84G5eR/WktSP4hqq4BHa8M1rQKY2PHPPL8azKvQQAWBDlsBjISwG2g==" saltValue="pYJofG+5kFaPM0CYyn3lWA==" spinCount="100000" sheet="1" objects="1" scenarios="1"/>
  <mergeCells count="45">
    <mergeCell ref="C22:D22"/>
    <mergeCell ref="F22:G22"/>
    <mergeCell ref="I22:J22"/>
    <mergeCell ref="C18:D18"/>
    <mergeCell ref="F18:G18"/>
    <mergeCell ref="I18:J18"/>
    <mergeCell ref="C20:D20"/>
    <mergeCell ref="F20:G20"/>
    <mergeCell ref="I20:J20"/>
    <mergeCell ref="C14:D14"/>
    <mergeCell ref="F14:G14"/>
    <mergeCell ref="I14:J14"/>
    <mergeCell ref="C16:D16"/>
    <mergeCell ref="F16:G16"/>
    <mergeCell ref="I16:J16"/>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 ref="C10:D10"/>
    <mergeCell ref="F10:G10"/>
    <mergeCell ref="I10:J10"/>
    <mergeCell ref="C12:D12"/>
    <mergeCell ref="F12:G12"/>
    <mergeCell ref="I12:J12"/>
    <mergeCell ref="C27:D27"/>
    <mergeCell ref="F27:G27"/>
    <mergeCell ref="I27:J27"/>
    <mergeCell ref="C24:D24"/>
    <mergeCell ref="F24:G24"/>
    <mergeCell ref="I24:J24"/>
    <mergeCell ref="C26:D26"/>
    <mergeCell ref="F26:G26"/>
    <mergeCell ref="I26:J26"/>
  </mergeCells>
  <dataValidations count="1">
    <dataValidation type="list" errorStyle="warning" allowBlank="1" showErrorMessage="1" error="Voer juiste waarde in. " sqref="C3 F3 I3 C5 F5 I5 C11 F11 I11 C7 F7 I7 I9 F9 C9 C13 F13 I13 C15 F15 I15 C17 F17 I17 C19 F19 I19 C21 F21 I21 C23 F23 I23 C25 F25 I25" xr:uid="{71725A7B-15B2-4D4E-864C-86FD10B176D5}">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7"/>
  <sheetViews>
    <sheetView showGridLines="0" zoomScaleNormal="100" zoomScalePageLayoutView="85"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44</v>
      </c>
      <c r="B1" s="10"/>
      <c r="C1" s="85" t="s">
        <v>6</v>
      </c>
      <c r="D1" s="81"/>
      <c r="E1" s="10"/>
      <c r="F1" s="80" t="s">
        <v>7</v>
      </c>
      <c r="G1" s="81"/>
      <c r="H1" s="10"/>
      <c r="I1" s="80" t="s">
        <v>8</v>
      </c>
      <c r="J1" s="81"/>
      <c r="K1" s="3"/>
    </row>
    <row r="2" spans="1:11" ht="40" customHeight="1" x14ac:dyDescent="0.15">
      <c r="A2" s="41" t="s">
        <v>19</v>
      </c>
      <c r="B2" s="7"/>
      <c r="C2" s="82" t="s">
        <v>3</v>
      </c>
      <c r="D2" s="83"/>
      <c r="E2" s="7"/>
      <c r="F2" s="84" t="s">
        <v>3</v>
      </c>
      <c r="G2" s="83"/>
      <c r="H2" s="7"/>
      <c r="I2" s="84" t="s">
        <v>3</v>
      </c>
      <c r="J2" s="83"/>
    </row>
    <row r="3" spans="1:11" ht="20" customHeight="1" x14ac:dyDescent="0.15">
      <c r="A3" s="23" t="str">
        <f>'Beoordelen kwaliteit'!A3</f>
        <v>Casus 1. Werving</v>
      </c>
      <c r="B3" s="8"/>
      <c r="C3" s="18" t="s">
        <v>3</v>
      </c>
      <c r="D3" s="19"/>
      <c r="E3" s="20"/>
      <c r="F3" s="18" t="s">
        <v>3</v>
      </c>
      <c r="G3" s="19"/>
      <c r="H3" s="20"/>
      <c r="I3" s="18" t="s">
        <v>3</v>
      </c>
      <c r="J3" s="19"/>
    </row>
    <row r="4" spans="1:11" ht="130" customHeight="1" x14ac:dyDescent="0.15">
      <c r="A4" s="25" t="str">
        <f>'Beoordelen kwaliteit'!A4</f>
        <v>Zie "Bijlage 6 Kwaliteit"</v>
      </c>
      <c r="B4" s="8"/>
      <c r="C4" s="79" t="s">
        <v>0</v>
      </c>
      <c r="D4" s="76"/>
      <c r="E4" s="20"/>
      <c r="F4" s="75" t="s">
        <v>0</v>
      </c>
      <c r="G4" s="76"/>
      <c r="H4" s="20"/>
      <c r="I4" s="75" t="s">
        <v>0</v>
      </c>
      <c r="J4" s="76"/>
    </row>
    <row r="5" spans="1:11" ht="20" customHeight="1" x14ac:dyDescent="0.15">
      <c r="A5" s="23" t="str">
        <f>'Beoordelen kwaliteit'!A9</f>
        <v>Casus 2. Indiensttreding</v>
      </c>
      <c r="B5" s="8"/>
      <c r="C5" s="18" t="s">
        <v>3</v>
      </c>
      <c r="D5" s="19"/>
      <c r="E5" s="20"/>
      <c r="F5" s="18" t="s">
        <v>3</v>
      </c>
      <c r="G5" s="19"/>
      <c r="H5" s="20"/>
      <c r="I5" s="18" t="s">
        <v>3</v>
      </c>
      <c r="J5" s="19"/>
    </row>
    <row r="6" spans="1:11" ht="130" customHeight="1" x14ac:dyDescent="0.15">
      <c r="A6" s="25" t="str">
        <f>'Beoordelen kwaliteit'!A10</f>
        <v>Zie "Bijlage 6 Kwaliteit"</v>
      </c>
      <c r="B6" s="8"/>
      <c r="C6" s="77" t="s">
        <v>0</v>
      </c>
      <c r="D6" s="78"/>
      <c r="E6" s="20"/>
      <c r="F6" s="75" t="s">
        <v>0</v>
      </c>
      <c r="G6" s="76"/>
      <c r="H6" s="20"/>
      <c r="I6" s="75" t="s">
        <v>0</v>
      </c>
      <c r="J6" s="76"/>
    </row>
    <row r="7" spans="1:11" ht="20" customHeight="1" x14ac:dyDescent="0.15">
      <c r="A7" s="24" t="str">
        <f>'Beoordelen kwaliteit'!A15</f>
        <v>Casus 3. Betaald verlof ouderschapsverlof, partnerverlof en vakantie-uren</v>
      </c>
      <c r="B7" s="8"/>
      <c r="C7" s="18" t="s">
        <v>3</v>
      </c>
      <c r="D7" s="19"/>
      <c r="E7" s="20"/>
      <c r="F7" s="18" t="s">
        <v>3</v>
      </c>
      <c r="G7" s="19"/>
      <c r="H7" s="20"/>
      <c r="I7" s="18" t="s">
        <v>3</v>
      </c>
      <c r="J7" s="19"/>
    </row>
    <row r="8" spans="1:11" ht="130" customHeight="1" x14ac:dyDescent="0.15">
      <c r="A8" s="25" t="str">
        <f>'Beoordelen kwaliteit'!A16</f>
        <v>Zie "Bijlage 6 Kwaliteit"</v>
      </c>
      <c r="B8" s="8"/>
      <c r="C8" s="77" t="s">
        <v>0</v>
      </c>
      <c r="D8" s="78"/>
      <c r="E8" s="20"/>
      <c r="F8" s="75" t="s">
        <v>0</v>
      </c>
      <c r="G8" s="76"/>
      <c r="H8" s="20"/>
      <c r="I8" s="75" t="s">
        <v>0</v>
      </c>
      <c r="J8" s="76"/>
    </row>
    <row r="9" spans="1:11" ht="20" customHeight="1" x14ac:dyDescent="0.15">
      <c r="A9" s="23" t="str">
        <f>'Beoordelen kwaliteit'!A21</f>
        <v>Casus 4. Inzetverdeling</v>
      </c>
      <c r="B9" s="8"/>
      <c r="C9" s="18" t="s">
        <v>3</v>
      </c>
      <c r="D9" s="19"/>
      <c r="E9" s="20"/>
      <c r="F9" s="18" t="s">
        <v>3</v>
      </c>
      <c r="G9" s="19"/>
      <c r="H9" s="20"/>
      <c r="I9" s="18" t="s">
        <v>3</v>
      </c>
      <c r="J9" s="19"/>
    </row>
    <row r="10" spans="1:11" ht="130" customHeight="1" x14ac:dyDescent="0.15">
      <c r="A10" s="25" t="str">
        <f>'Beoordelen kwaliteit'!A22</f>
        <v>Zie "Bijlage 6 Kwaliteit"</v>
      </c>
      <c r="B10" s="8"/>
      <c r="C10" s="79" t="s">
        <v>0</v>
      </c>
      <c r="D10" s="76"/>
      <c r="E10" s="20"/>
      <c r="F10" s="75" t="s">
        <v>0</v>
      </c>
      <c r="G10" s="76"/>
      <c r="H10" s="20"/>
      <c r="I10" s="75" t="s">
        <v>0</v>
      </c>
      <c r="J10" s="76"/>
    </row>
    <row r="11" spans="1:11" ht="20" customHeight="1" x14ac:dyDescent="0.15">
      <c r="A11" s="23" t="str">
        <f>'Beoordelen kwaliteit'!A27</f>
        <v>Casus 5. Uitruil vakbond contributie/ fiets</v>
      </c>
      <c r="B11" s="8"/>
      <c r="C11" s="18" t="s">
        <v>3</v>
      </c>
      <c r="D11" s="19"/>
      <c r="E11" s="20"/>
      <c r="F11" s="18" t="s">
        <v>3</v>
      </c>
      <c r="G11" s="19"/>
      <c r="H11" s="20"/>
      <c r="I11" s="18" t="s">
        <v>3</v>
      </c>
      <c r="J11" s="19"/>
    </row>
    <row r="12" spans="1:11" ht="130" customHeight="1" x14ac:dyDescent="0.15">
      <c r="A12" s="25" t="str">
        <f>'Beoordelen kwaliteit'!A28</f>
        <v>Zie "Bijlage 6 Kwaliteit"</v>
      </c>
      <c r="B12" s="8"/>
      <c r="C12" s="77" t="s">
        <v>0</v>
      </c>
      <c r="D12" s="78"/>
      <c r="E12" s="20"/>
      <c r="F12" s="75" t="s">
        <v>0</v>
      </c>
      <c r="G12" s="76"/>
      <c r="H12" s="20"/>
      <c r="I12" s="75" t="s">
        <v>0</v>
      </c>
      <c r="J12" s="76"/>
    </row>
    <row r="13" spans="1:11" ht="20" customHeight="1" x14ac:dyDescent="0.15">
      <c r="A13" s="23" t="str">
        <f>'Beoordelen kwaliteit'!A33</f>
        <v>Casus 6. Tijdelijke uitbreiding</v>
      </c>
      <c r="B13" s="8"/>
      <c r="C13" s="18" t="s">
        <v>3</v>
      </c>
      <c r="D13" s="19"/>
      <c r="E13" s="20"/>
      <c r="F13" s="18" t="s">
        <v>3</v>
      </c>
      <c r="G13" s="19"/>
      <c r="H13" s="20"/>
      <c r="I13" s="18" t="s">
        <v>3</v>
      </c>
      <c r="J13" s="19"/>
    </row>
    <row r="14" spans="1:11" ht="130" customHeight="1" x14ac:dyDescent="0.15">
      <c r="A14" s="25" t="str">
        <f>'Beoordelen kwaliteit'!A34</f>
        <v>Zie "Bijlage 6 Kwaliteit"</v>
      </c>
      <c r="B14" s="8"/>
      <c r="C14" s="77" t="s">
        <v>0</v>
      </c>
      <c r="D14" s="78"/>
      <c r="E14" s="20"/>
      <c r="F14" s="75" t="s">
        <v>0</v>
      </c>
      <c r="G14" s="76"/>
      <c r="H14" s="20"/>
      <c r="I14" s="75" t="s">
        <v>0</v>
      </c>
      <c r="J14" s="76"/>
    </row>
    <row r="15" spans="1:11" ht="20" customHeight="1" x14ac:dyDescent="0.15">
      <c r="A15" s="23" t="str">
        <f>'Beoordelen kwaliteit'!A39</f>
        <v>Casus 7. De salarisrun</v>
      </c>
      <c r="B15" s="8"/>
      <c r="C15" s="18" t="s">
        <v>3</v>
      </c>
      <c r="D15" s="19"/>
      <c r="E15" s="20"/>
      <c r="F15" s="18" t="s">
        <v>3</v>
      </c>
      <c r="G15" s="19"/>
      <c r="H15" s="20"/>
      <c r="I15" s="18" t="s">
        <v>3</v>
      </c>
      <c r="J15" s="19"/>
    </row>
    <row r="16" spans="1:11" ht="130" customHeight="1" x14ac:dyDescent="0.15">
      <c r="A16" s="25" t="str">
        <f>'Beoordelen kwaliteit'!A40</f>
        <v>Zie "Bijlage 6 Kwaliteit"</v>
      </c>
      <c r="B16" s="8"/>
      <c r="C16" s="77" t="s">
        <v>0</v>
      </c>
      <c r="D16" s="78"/>
      <c r="E16" s="20"/>
      <c r="F16" s="75" t="s">
        <v>0</v>
      </c>
      <c r="G16" s="76"/>
      <c r="H16" s="20"/>
      <c r="I16" s="75" t="s">
        <v>0</v>
      </c>
      <c r="J16" s="76"/>
    </row>
    <row r="17" spans="1:10" ht="20" customHeight="1" x14ac:dyDescent="0.15">
      <c r="A17" s="23" t="str">
        <f>'Beoordelen kwaliteit'!A45</f>
        <v>Casus 8. Rapportages</v>
      </c>
      <c r="B17" s="8"/>
      <c r="C17" s="18" t="s">
        <v>3</v>
      </c>
      <c r="D17" s="19"/>
      <c r="E17" s="20"/>
      <c r="F17" s="18" t="s">
        <v>3</v>
      </c>
      <c r="G17" s="19"/>
      <c r="H17" s="20"/>
      <c r="I17" s="18" t="s">
        <v>3</v>
      </c>
      <c r="J17" s="19"/>
    </row>
    <row r="18" spans="1:10" ht="130" customHeight="1" x14ac:dyDescent="0.15">
      <c r="A18" s="25" t="str">
        <f>'Beoordelen kwaliteit'!A46</f>
        <v>Zie "Bijlage 6 Kwaliteit"</v>
      </c>
      <c r="B18" s="8"/>
      <c r="C18" s="77" t="s">
        <v>0</v>
      </c>
      <c r="D18" s="78"/>
      <c r="E18" s="20"/>
      <c r="F18" s="75" t="s">
        <v>0</v>
      </c>
      <c r="G18" s="76"/>
      <c r="H18" s="20"/>
      <c r="I18" s="75" t="s">
        <v>0</v>
      </c>
      <c r="J18" s="76"/>
    </row>
    <row r="19" spans="1:10" ht="20" customHeight="1" x14ac:dyDescent="0.15">
      <c r="A19" s="23" t="str">
        <f>'Beoordelen kwaliteit'!A51</f>
        <v>Casus 9. Verzuim</v>
      </c>
      <c r="B19" s="8"/>
      <c r="C19" s="18" t="s">
        <v>3</v>
      </c>
      <c r="D19" s="19"/>
      <c r="E19" s="20"/>
      <c r="F19" s="18" t="s">
        <v>3</v>
      </c>
      <c r="G19" s="19"/>
      <c r="H19" s="20"/>
      <c r="I19" s="18" t="s">
        <v>3</v>
      </c>
      <c r="J19" s="19"/>
    </row>
    <row r="20" spans="1:10" ht="130" customHeight="1" x14ac:dyDescent="0.15">
      <c r="A20" s="25" t="str">
        <f>'Beoordelen kwaliteit'!A52</f>
        <v>Zie "Bijlage 6 Kwaliteit"</v>
      </c>
      <c r="B20" s="8"/>
      <c r="C20" s="77" t="s">
        <v>0</v>
      </c>
      <c r="D20" s="78"/>
      <c r="E20" s="20"/>
      <c r="F20" s="75" t="s">
        <v>0</v>
      </c>
      <c r="G20" s="76"/>
      <c r="H20" s="20"/>
      <c r="I20" s="75" t="s">
        <v>0</v>
      </c>
      <c r="J20" s="76"/>
    </row>
    <row r="21" spans="1:10" ht="20" customHeight="1" x14ac:dyDescent="0.15">
      <c r="A21" s="23" t="str">
        <f>'Beoordelen kwaliteit'!A57</f>
        <v>Casus 10. Uit dienst</v>
      </c>
      <c r="B21" s="8"/>
      <c r="C21" s="18" t="s">
        <v>3</v>
      </c>
      <c r="D21" s="19"/>
      <c r="E21" s="20"/>
      <c r="F21" s="18" t="s">
        <v>3</v>
      </c>
      <c r="G21" s="19"/>
      <c r="H21" s="20"/>
      <c r="I21" s="18" t="s">
        <v>3</v>
      </c>
      <c r="J21" s="19"/>
    </row>
    <row r="22" spans="1:10" ht="130" customHeight="1" x14ac:dyDescent="0.15">
      <c r="A22" s="25" t="str">
        <f>'Beoordelen kwaliteit'!A58</f>
        <v>Zie "Bijlage 6 Kwaliteit"</v>
      </c>
      <c r="B22" s="8"/>
      <c r="C22" s="77" t="s">
        <v>0</v>
      </c>
      <c r="D22" s="78"/>
      <c r="E22" s="20"/>
      <c r="F22" s="75" t="s">
        <v>0</v>
      </c>
      <c r="G22" s="76"/>
      <c r="H22" s="20"/>
      <c r="I22" s="75" t="s">
        <v>0</v>
      </c>
      <c r="J22" s="76"/>
    </row>
    <row r="23" spans="1:10" ht="20" customHeight="1" x14ac:dyDescent="0.15">
      <c r="A23" s="23" t="str">
        <f>'Beoordelen kwaliteit'!A63</f>
        <v>Casus 11. Declaraties mobiel-app en selfservice</v>
      </c>
      <c r="B23" s="8"/>
      <c r="C23" s="18" t="s">
        <v>3</v>
      </c>
      <c r="D23" s="19"/>
      <c r="E23" s="20"/>
      <c r="F23" s="18" t="s">
        <v>3</v>
      </c>
      <c r="G23" s="19"/>
      <c r="H23" s="20"/>
      <c r="I23" s="18" t="s">
        <v>3</v>
      </c>
      <c r="J23" s="19"/>
    </row>
    <row r="24" spans="1:10" ht="130" customHeight="1" x14ac:dyDescent="0.15">
      <c r="A24" s="25" t="str">
        <f>'Beoordelen kwaliteit'!A64</f>
        <v>Zie "Bijlage 6 Kwaliteit"</v>
      </c>
      <c r="B24" s="8"/>
      <c r="C24" s="77" t="s">
        <v>0</v>
      </c>
      <c r="D24" s="78"/>
      <c r="E24" s="20"/>
      <c r="F24" s="75" t="s">
        <v>0</v>
      </c>
      <c r="G24" s="76"/>
      <c r="H24" s="20"/>
      <c r="I24" s="75" t="s">
        <v>0</v>
      </c>
      <c r="J24" s="76"/>
    </row>
    <row r="25" spans="1:10" ht="20" customHeight="1" x14ac:dyDescent="0.15">
      <c r="A25" s="23" t="str">
        <f>'Beoordelen kwaliteit'!A69</f>
        <v>Casus 12. Formatiebegroting</v>
      </c>
      <c r="B25" s="8"/>
      <c r="C25" s="18" t="s">
        <v>3</v>
      </c>
      <c r="D25" s="19"/>
      <c r="E25" s="20"/>
      <c r="F25" s="18" t="s">
        <v>3</v>
      </c>
      <c r="G25" s="19"/>
      <c r="H25" s="20"/>
      <c r="I25" s="18" t="s">
        <v>3</v>
      </c>
      <c r="J25" s="19"/>
    </row>
    <row r="26" spans="1:10" ht="130" customHeight="1" x14ac:dyDescent="0.15">
      <c r="A26" s="25" t="str">
        <f>'Beoordelen kwaliteit'!A70</f>
        <v>Zie "Bijlage 6 Kwaliteit"</v>
      </c>
      <c r="B26" s="8"/>
      <c r="C26" s="77" t="s">
        <v>0</v>
      </c>
      <c r="D26" s="78"/>
      <c r="E26" s="20"/>
      <c r="F26" s="75" t="s">
        <v>0</v>
      </c>
      <c r="G26" s="76"/>
      <c r="H26" s="20"/>
      <c r="I26" s="75" t="s">
        <v>0</v>
      </c>
      <c r="J26" s="76"/>
    </row>
    <row r="27" spans="1:10" x14ac:dyDescent="0.15">
      <c r="A27" s="43"/>
      <c r="C27" s="74"/>
      <c r="D27" s="74"/>
      <c r="F27" s="74"/>
      <c r="G27" s="74"/>
      <c r="I27" s="74"/>
      <c r="J27" s="74"/>
    </row>
  </sheetData>
  <sheetProtection algorithmName="SHA-512" hashValue="Lx14vKmWEusqMaRM5OJQ4+mOLPiu3H3cmR7N+QrF5ZmAdPGFOIw46+s7J76wsjmKZtOIkiVCnVHJEyyCNHHu3A==" saltValue="ZfyVXgwiQTXwR6tY4W92iA==" spinCount="100000" sheet="1" objects="1" scenarios="1"/>
  <mergeCells count="45">
    <mergeCell ref="C22:D22"/>
    <mergeCell ref="F22:G22"/>
    <mergeCell ref="I22:J22"/>
    <mergeCell ref="C18:D18"/>
    <mergeCell ref="F18:G18"/>
    <mergeCell ref="I18:J18"/>
    <mergeCell ref="C20:D20"/>
    <mergeCell ref="F20:G20"/>
    <mergeCell ref="I20:J20"/>
    <mergeCell ref="C14:D14"/>
    <mergeCell ref="F14:G14"/>
    <mergeCell ref="I14:J14"/>
    <mergeCell ref="C16:D16"/>
    <mergeCell ref="F16:G16"/>
    <mergeCell ref="I16:J16"/>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 ref="C10:D10"/>
    <mergeCell ref="F10:G10"/>
    <mergeCell ref="I10:J10"/>
    <mergeCell ref="C12:D12"/>
    <mergeCell ref="F12:G12"/>
    <mergeCell ref="I12:J12"/>
    <mergeCell ref="C27:D27"/>
    <mergeCell ref="F27:G27"/>
    <mergeCell ref="I27:J27"/>
    <mergeCell ref="C24:D24"/>
    <mergeCell ref="F24:G24"/>
    <mergeCell ref="I24:J24"/>
    <mergeCell ref="C26:D26"/>
    <mergeCell ref="F26:G26"/>
    <mergeCell ref="I26:J26"/>
  </mergeCells>
  <dataValidations count="1">
    <dataValidation type="list" errorStyle="warning" allowBlank="1" showErrorMessage="1" error="Voer juiste waarde in. " sqref="C3 F3 I3 C5 F5 I5 C11 F11 I11 C7 F7 I7 I9 F9 C9 C13 F13 I13 C15 F15 I15 C17 F17 I17 C19 F19 I19 C21 F21 I21 C23 F23 I23 C25 F25 I25" xr:uid="{439304BA-6099-C14F-8FC6-3C7D81106EFD}">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dimension ref="A1:K27"/>
  <sheetViews>
    <sheetView showGridLines="0" zoomScaleNormal="100"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45</v>
      </c>
      <c r="B1" s="10"/>
      <c r="C1" s="85" t="s">
        <v>6</v>
      </c>
      <c r="D1" s="81"/>
      <c r="E1" s="10"/>
      <c r="F1" s="80" t="s">
        <v>7</v>
      </c>
      <c r="G1" s="81"/>
      <c r="H1" s="10"/>
      <c r="I1" s="80" t="s">
        <v>8</v>
      </c>
      <c r="J1" s="81"/>
      <c r="K1" s="3"/>
    </row>
    <row r="2" spans="1:11" ht="40" customHeight="1" x14ac:dyDescent="0.15">
      <c r="A2" s="41" t="s">
        <v>19</v>
      </c>
      <c r="B2" s="7"/>
      <c r="C2" s="82" t="s">
        <v>3</v>
      </c>
      <c r="D2" s="83"/>
      <c r="E2" s="7"/>
      <c r="F2" s="84" t="s">
        <v>3</v>
      </c>
      <c r="G2" s="83"/>
      <c r="H2" s="7"/>
      <c r="I2" s="84" t="s">
        <v>3</v>
      </c>
      <c r="J2" s="83"/>
    </row>
    <row r="3" spans="1:11" ht="20" customHeight="1" x14ac:dyDescent="0.15">
      <c r="A3" s="23" t="str">
        <f>'Beoordelen kwaliteit'!A3</f>
        <v>Casus 1. Werving</v>
      </c>
      <c r="B3" s="8"/>
      <c r="C3" s="18" t="s">
        <v>3</v>
      </c>
      <c r="D3" s="19"/>
      <c r="E3" s="20"/>
      <c r="F3" s="18" t="s">
        <v>2</v>
      </c>
      <c r="G3" s="19"/>
      <c r="H3" s="20"/>
      <c r="I3" s="18" t="s">
        <v>2</v>
      </c>
      <c r="J3" s="19"/>
    </row>
    <row r="4" spans="1:11" ht="130" customHeight="1" x14ac:dyDescent="0.15">
      <c r="A4" s="25" t="str">
        <f>'Beoordelen kwaliteit'!A4</f>
        <v>Zie "Bijlage 6 Kwaliteit"</v>
      </c>
      <c r="B4" s="8"/>
      <c r="C4" s="79" t="s">
        <v>0</v>
      </c>
      <c r="D4" s="76"/>
      <c r="E4" s="20"/>
      <c r="F4" s="75" t="s">
        <v>0</v>
      </c>
      <c r="G4" s="76"/>
      <c r="H4" s="20"/>
      <c r="I4" s="75" t="s">
        <v>0</v>
      </c>
      <c r="J4" s="76"/>
    </row>
    <row r="5" spans="1:11" ht="20" customHeight="1" x14ac:dyDescent="0.15">
      <c r="A5" s="23" t="str">
        <f>'Beoordelen kwaliteit'!A9</f>
        <v>Casus 2. Indiensttreding</v>
      </c>
      <c r="B5" s="8"/>
      <c r="C5" s="18" t="s">
        <v>2</v>
      </c>
      <c r="D5" s="19"/>
      <c r="E5" s="20"/>
      <c r="F5" s="18" t="s">
        <v>2</v>
      </c>
      <c r="G5" s="19"/>
      <c r="H5" s="20"/>
      <c r="I5" s="18" t="s">
        <v>2</v>
      </c>
      <c r="J5" s="19"/>
    </row>
    <row r="6" spans="1:11" ht="130" customHeight="1" x14ac:dyDescent="0.15">
      <c r="A6" s="25" t="str">
        <f>'Beoordelen kwaliteit'!A10</f>
        <v>Zie "Bijlage 6 Kwaliteit"</v>
      </c>
      <c r="B6" s="8"/>
      <c r="C6" s="77" t="s">
        <v>0</v>
      </c>
      <c r="D6" s="78"/>
      <c r="E6" s="20"/>
      <c r="F6" s="75" t="s">
        <v>0</v>
      </c>
      <c r="G6" s="76"/>
      <c r="H6" s="20"/>
      <c r="I6" s="75" t="s">
        <v>0</v>
      </c>
      <c r="J6" s="76"/>
    </row>
    <row r="7" spans="1:11" ht="20" customHeight="1" x14ac:dyDescent="0.15">
      <c r="A7" s="24" t="str">
        <f>'Beoordelen kwaliteit'!A15</f>
        <v>Casus 3. Betaald verlof ouderschapsverlof, partnerverlof en vakantie-uren</v>
      </c>
      <c r="B7" s="8"/>
      <c r="C7" s="18" t="s">
        <v>2</v>
      </c>
      <c r="D7" s="19"/>
      <c r="E7" s="20"/>
      <c r="F7" s="18" t="s">
        <v>2</v>
      </c>
      <c r="G7" s="19"/>
      <c r="H7" s="20"/>
      <c r="I7" s="18" t="s">
        <v>2</v>
      </c>
      <c r="J7" s="19"/>
    </row>
    <row r="8" spans="1:11" ht="130" customHeight="1" x14ac:dyDescent="0.15">
      <c r="A8" s="25" t="str">
        <f>'Beoordelen kwaliteit'!A16</f>
        <v>Zie "Bijlage 6 Kwaliteit"</v>
      </c>
      <c r="B8" s="8"/>
      <c r="C8" s="77" t="s">
        <v>0</v>
      </c>
      <c r="D8" s="78"/>
      <c r="E8" s="20"/>
      <c r="F8" s="75" t="s">
        <v>0</v>
      </c>
      <c r="G8" s="76"/>
      <c r="H8" s="20"/>
      <c r="I8" s="75" t="s">
        <v>0</v>
      </c>
      <c r="J8" s="76"/>
    </row>
    <row r="9" spans="1:11" ht="20" customHeight="1" x14ac:dyDescent="0.15">
      <c r="A9" s="23" t="str">
        <f>'Beoordelen kwaliteit'!A21</f>
        <v>Casus 4. Inzetverdeling</v>
      </c>
      <c r="B9" s="8"/>
      <c r="C9" s="18" t="s">
        <v>2</v>
      </c>
      <c r="D9" s="19"/>
      <c r="E9" s="20"/>
      <c r="F9" s="18" t="s">
        <v>2</v>
      </c>
      <c r="G9" s="19"/>
      <c r="H9" s="20"/>
      <c r="I9" s="18" t="s">
        <v>2</v>
      </c>
      <c r="J9" s="19"/>
    </row>
    <row r="10" spans="1:11" ht="130" customHeight="1" x14ac:dyDescent="0.15">
      <c r="A10" s="25" t="str">
        <f>'Beoordelen kwaliteit'!A22</f>
        <v>Zie "Bijlage 6 Kwaliteit"</v>
      </c>
      <c r="B10" s="8"/>
      <c r="C10" s="79" t="s">
        <v>0</v>
      </c>
      <c r="D10" s="76"/>
      <c r="E10" s="20"/>
      <c r="F10" s="75" t="s">
        <v>0</v>
      </c>
      <c r="G10" s="76"/>
      <c r="H10" s="20"/>
      <c r="I10" s="75" t="s">
        <v>0</v>
      </c>
      <c r="J10" s="76"/>
    </row>
    <row r="11" spans="1:11" ht="20" customHeight="1" x14ac:dyDescent="0.15">
      <c r="A11" s="23" t="str">
        <f>'Beoordelen kwaliteit'!A27</f>
        <v>Casus 5. Uitruil vakbond contributie/ fiets</v>
      </c>
      <c r="B11" s="8"/>
      <c r="C11" s="18" t="s">
        <v>2</v>
      </c>
      <c r="D11" s="19"/>
      <c r="E11" s="20"/>
      <c r="F11" s="18" t="s">
        <v>2</v>
      </c>
      <c r="G11" s="19"/>
      <c r="H11" s="20"/>
      <c r="I11" s="18" t="s">
        <v>2</v>
      </c>
      <c r="J11" s="19"/>
    </row>
    <row r="12" spans="1:11" ht="130" customHeight="1" x14ac:dyDescent="0.15">
      <c r="A12" s="25" t="str">
        <f>'Beoordelen kwaliteit'!A28</f>
        <v>Zie "Bijlage 6 Kwaliteit"</v>
      </c>
      <c r="B12" s="8"/>
      <c r="C12" s="77" t="s">
        <v>0</v>
      </c>
      <c r="D12" s="78"/>
      <c r="E12" s="20"/>
      <c r="F12" s="75" t="s">
        <v>0</v>
      </c>
      <c r="G12" s="76"/>
      <c r="H12" s="20"/>
      <c r="I12" s="75" t="s">
        <v>0</v>
      </c>
      <c r="J12" s="76"/>
    </row>
    <row r="13" spans="1:11" ht="20" customHeight="1" x14ac:dyDescent="0.15">
      <c r="A13" s="23" t="str">
        <f>'Beoordelen kwaliteit'!A33</f>
        <v>Casus 6. Tijdelijke uitbreiding</v>
      </c>
      <c r="B13" s="8"/>
      <c r="C13" s="18" t="s">
        <v>2</v>
      </c>
      <c r="D13" s="19"/>
      <c r="E13" s="20"/>
      <c r="F13" s="18" t="s">
        <v>2</v>
      </c>
      <c r="G13" s="19"/>
      <c r="H13" s="20"/>
      <c r="I13" s="18" t="s">
        <v>2</v>
      </c>
      <c r="J13" s="19"/>
    </row>
    <row r="14" spans="1:11" ht="130" customHeight="1" x14ac:dyDescent="0.15">
      <c r="A14" s="25" t="str">
        <f>'Beoordelen kwaliteit'!A34</f>
        <v>Zie "Bijlage 6 Kwaliteit"</v>
      </c>
      <c r="B14" s="8"/>
      <c r="C14" s="77" t="s">
        <v>0</v>
      </c>
      <c r="D14" s="78"/>
      <c r="E14" s="20"/>
      <c r="F14" s="75" t="s">
        <v>0</v>
      </c>
      <c r="G14" s="76"/>
      <c r="H14" s="20"/>
      <c r="I14" s="75" t="s">
        <v>0</v>
      </c>
      <c r="J14" s="76"/>
    </row>
    <row r="15" spans="1:11" ht="20" customHeight="1" x14ac:dyDescent="0.15">
      <c r="A15" s="23" t="str">
        <f>'Beoordelen kwaliteit'!A39</f>
        <v>Casus 7. De salarisrun</v>
      </c>
      <c r="B15" s="8"/>
      <c r="C15" s="18" t="s">
        <v>2</v>
      </c>
      <c r="D15" s="19"/>
      <c r="E15" s="20"/>
      <c r="F15" s="18" t="s">
        <v>2</v>
      </c>
      <c r="G15" s="19"/>
      <c r="H15" s="20"/>
      <c r="I15" s="18" t="s">
        <v>2</v>
      </c>
      <c r="J15" s="19"/>
    </row>
    <row r="16" spans="1:11" ht="130" customHeight="1" x14ac:dyDescent="0.15">
      <c r="A16" s="25" t="str">
        <f>'Beoordelen kwaliteit'!A40</f>
        <v>Zie "Bijlage 6 Kwaliteit"</v>
      </c>
      <c r="B16" s="8"/>
      <c r="C16" s="77" t="s">
        <v>0</v>
      </c>
      <c r="D16" s="78"/>
      <c r="E16" s="20"/>
      <c r="F16" s="75" t="s">
        <v>0</v>
      </c>
      <c r="G16" s="76"/>
      <c r="H16" s="20"/>
      <c r="I16" s="75" t="s">
        <v>0</v>
      </c>
      <c r="J16" s="76"/>
    </row>
    <row r="17" spans="1:10" ht="20" customHeight="1" x14ac:dyDescent="0.15">
      <c r="A17" s="23" t="str">
        <f>'Beoordelen kwaliteit'!A45</f>
        <v>Casus 8. Rapportages</v>
      </c>
      <c r="B17" s="8"/>
      <c r="C17" s="18" t="s">
        <v>2</v>
      </c>
      <c r="D17" s="19"/>
      <c r="E17" s="20"/>
      <c r="F17" s="18" t="s">
        <v>2</v>
      </c>
      <c r="G17" s="19"/>
      <c r="H17" s="20"/>
      <c r="I17" s="18" t="s">
        <v>2</v>
      </c>
      <c r="J17" s="19"/>
    </row>
    <row r="18" spans="1:10" ht="130" customHeight="1" x14ac:dyDescent="0.15">
      <c r="A18" s="25" t="str">
        <f>'Beoordelen kwaliteit'!A46</f>
        <v>Zie "Bijlage 6 Kwaliteit"</v>
      </c>
      <c r="B18" s="8"/>
      <c r="C18" s="77" t="s">
        <v>0</v>
      </c>
      <c r="D18" s="78"/>
      <c r="E18" s="20"/>
      <c r="F18" s="75" t="s">
        <v>0</v>
      </c>
      <c r="G18" s="76"/>
      <c r="H18" s="20"/>
      <c r="I18" s="75" t="s">
        <v>0</v>
      </c>
      <c r="J18" s="76"/>
    </row>
    <row r="19" spans="1:10" ht="20" customHeight="1" x14ac:dyDescent="0.15">
      <c r="A19" s="23" t="str">
        <f>'Beoordelen kwaliteit'!A51</f>
        <v>Casus 9. Verzuim</v>
      </c>
      <c r="B19" s="8"/>
      <c r="C19" s="18" t="s">
        <v>2</v>
      </c>
      <c r="D19" s="19"/>
      <c r="E19" s="20"/>
      <c r="F19" s="18" t="s">
        <v>2</v>
      </c>
      <c r="G19" s="19"/>
      <c r="H19" s="20"/>
      <c r="I19" s="18" t="s">
        <v>2</v>
      </c>
      <c r="J19" s="19"/>
    </row>
    <row r="20" spans="1:10" ht="130" customHeight="1" x14ac:dyDescent="0.15">
      <c r="A20" s="25" t="str">
        <f>'Beoordelen kwaliteit'!A52</f>
        <v>Zie "Bijlage 6 Kwaliteit"</v>
      </c>
      <c r="B20" s="8"/>
      <c r="C20" s="77" t="s">
        <v>0</v>
      </c>
      <c r="D20" s="78"/>
      <c r="E20" s="20"/>
      <c r="F20" s="75" t="s">
        <v>0</v>
      </c>
      <c r="G20" s="76"/>
      <c r="H20" s="20"/>
      <c r="I20" s="75" t="s">
        <v>0</v>
      </c>
      <c r="J20" s="76"/>
    </row>
    <row r="21" spans="1:10" ht="20" customHeight="1" x14ac:dyDescent="0.15">
      <c r="A21" s="23" t="str">
        <f>'Beoordelen kwaliteit'!A57</f>
        <v>Casus 10. Uit dienst</v>
      </c>
      <c r="B21" s="8"/>
      <c r="C21" s="18" t="s">
        <v>2</v>
      </c>
      <c r="D21" s="19"/>
      <c r="E21" s="20"/>
      <c r="F21" s="18" t="s">
        <v>2</v>
      </c>
      <c r="G21" s="19"/>
      <c r="H21" s="20"/>
      <c r="I21" s="18" t="s">
        <v>2</v>
      </c>
      <c r="J21" s="19"/>
    </row>
    <row r="22" spans="1:10" ht="130" customHeight="1" x14ac:dyDescent="0.15">
      <c r="A22" s="25" t="str">
        <f>'Beoordelen kwaliteit'!A58</f>
        <v>Zie "Bijlage 6 Kwaliteit"</v>
      </c>
      <c r="B22" s="8"/>
      <c r="C22" s="77" t="s">
        <v>0</v>
      </c>
      <c r="D22" s="78"/>
      <c r="E22" s="20"/>
      <c r="F22" s="75" t="s">
        <v>0</v>
      </c>
      <c r="G22" s="76"/>
      <c r="H22" s="20"/>
      <c r="I22" s="75" t="s">
        <v>0</v>
      </c>
      <c r="J22" s="76"/>
    </row>
    <row r="23" spans="1:10" ht="20" customHeight="1" x14ac:dyDescent="0.15">
      <c r="A23" s="23" t="str">
        <f>'Beoordelen kwaliteit'!A63</f>
        <v>Casus 11. Declaraties mobiel-app en selfservice</v>
      </c>
      <c r="B23" s="8"/>
      <c r="C23" s="18" t="s">
        <v>2</v>
      </c>
      <c r="D23" s="19"/>
      <c r="E23" s="20"/>
      <c r="F23" s="18" t="s">
        <v>2</v>
      </c>
      <c r="G23" s="19"/>
      <c r="H23" s="20"/>
      <c r="I23" s="18" t="s">
        <v>2</v>
      </c>
      <c r="J23" s="19"/>
    </row>
    <row r="24" spans="1:10" ht="130" customHeight="1" x14ac:dyDescent="0.15">
      <c r="A24" s="25" t="str">
        <f>'Beoordelen kwaliteit'!A64</f>
        <v>Zie "Bijlage 6 Kwaliteit"</v>
      </c>
      <c r="B24" s="8"/>
      <c r="C24" s="77" t="s">
        <v>0</v>
      </c>
      <c r="D24" s="78"/>
      <c r="E24" s="20"/>
      <c r="F24" s="75" t="s">
        <v>0</v>
      </c>
      <c r="G24" s="76"/>
      <c r="H24" s="20"/>
      <c r="I24" s="75" t="s">
        <v>0</v>
      </c>
      <c r="J24" s="76"/>
    </row>
    <row r="25" spans="1:10" ht="20" customHeight="1" x14ac:dyDescent="0.15">
      <c r="A25" s="23" t="str">
        <f>'Beoordelen kwaliteit'!A69</f>
        <v>Casus 12. Formatiebegroting</v>
      </c>
      <c r="B25" s="8"/>
      <c r="C25" s="18" t="s">
        <v>2</v>
      </c>
      <c r="D25" s="19"/>
      <c r="E25" s="20"/>
      <c r="F25" s="18" t="s">
        <v>2</v>
      </c>
      <c r="G25" s="19"/>
      <c r="H25" s="20"/>
      <c r="I25" s="18" t="s">
        <v>2</v>
      </c>
      <c r="J25" s="19"/>
    </row>
    <row r="26" spans="1:10" ht="130" customHeight="1" x14ac:dyDescent="0.15">
      <c r="A26" s="25" t="str">
        <f>'Beoordelen kwaliteit'!A70</f>
        <v>Zie "Bijlage 6 Kwaliteit"</v>
      </c>
      <c r="B26" s="8"/>
      <c r="C26" s="77" t="s">
        <v>0</v>
      </c>
      <c r="D26" s="78"/>
      <c r="E26" s="20"/>
      <c r="F26" s="75" t="s">
        <v>0</v>
      </c>
      <c r="G26" s="76"/>
      <c r="H26" s="20"/>
      <c r="I26" s="75" t="s">
        <v>0</v>
      </c>
      <c r="J26" s="76"/>
    </row>
    <row r="27" spans="1:10" x14ac:dyDescent="0.15">
      <c r="A27" s="43"/>
      <c r="C27" s="74"/>
      <c r="D27" s="74"/>
      <c r="F27" s="74"/>
      <c r="G27" s="74"/>
      <c r="I27" s="74"/>
      <c r="J27" s="74"/>
    </row>
  </sheetData>
  <sheetProtection algorithmName="SHA-512" hashValue="dA7k09clrC3rF+6moZDVOYrW9cF1ou+VVQANjMEdJgzjccyle20672iOwVrPFBQBPPWwFKtxGe09m37zC7HLTQ==" saltValue="VDMwmokgvTXtI4i5y73+lA==" spinCount="100000" sheet="1" objects="1" scenarios="1"/>
  <mergeCells count="45">
    <mergeCell ref="C22:D22"/>
    <mergeCell ref="F22:G22"/>
    <mergeCell ref="I22:J22"/>
    <mergeCell ref="C18:D18"/>
    <mergeCell ref="F18:G18"/>
    <mergeCell ref="I18:J18"/>
    <mergeCell ref="C20:D20"/>
    <mergeCell ref="F20:G20"/>
    <mergeCell ref="I20:J20"/>
    <mergeCell ref="C14:D14"/>
    <mergeCell ref="F14:G14"/>
    <mergeCell ref="I14:J14"/>
    <mergeCell ref="C16:D16"/>
    <mergeCell ref="F16:G16"/>
    <mergeCell ref="I16:J16"/>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 ref="C27:D27"/>
    <mergeCell ref="F27:G27"/>
    <mergeCell ref="I27:J27"/>
    <mergeCell ref="C24:D24"/>
    <mergeCell ref="F24:G24"/>
    <mergeCell ref="I24:J24"/>
    <mergeCell ref="C26:D26"/>
    <mergeCell ref="F26:G26"/>
    <mergeCell ref="I26:J26"/>
  </mergeCells>
  <dataValidations count="1">
    <dataValidation type="list" errorStyle="warning" allowBlank="1" showErrorMessage="1" error="Voer juiste waarde in. " sqref="C3 F3 I3 C5 F5 I5 C11 F11 I11 C7 F7 I7 I9 F9 C9 C13 F13 I13 C15 F15 I15 C17 F17 I17 C19 F19 I19 C21 F21 I21 C23 F23 I23 C25 F25 I25" xr:uid="{811A6D43-9443-8645-BA09-7E367C836C53}">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dimension ref="A1:K27"/>
  <sheetViews>
    <sheetView showGridLines="0" zoomScaleNormal="100"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46</v>
      </c>
      <c r="B1" s="10"/>
      <c r="C1" s="85" t="s">
        <v>6</v>
      </c>
      <c r="D1" s="81"/>
      <c r="E1" s="10"/>
      <c r="F1" s="80" t="s">
        <v>7</v>
      </c>
      <c r="G1" s="81"/>
      <c r="H1" s="10"/>
      <c r="I1" s="80" t="s">
        <v>8</v>
      </c>
      <c r="J1" s="81"/>
      <c r="K1" s="3"/>
    </row>
    <row r="2" spans="1:11" ht="40" customHeight="1" x14ac:dyDescent="0.15">
      <c r="A2" s="41" t="s">
        <v>19</v>
      </c>
      <c r="B2" s="7"/>
      <c r="C2" s="82" t="s">
        <v>3</v>
      </c>
      <c r="D2" s="83"/>
      <c r="E2" s="7"/>
      <c r="F2" s="84" t="s">
        <v>3</v>
      </c>
      <c r="G2" s="83"/>
      <c r="H2" s="7"/>
      <c r="I2" s="84" t="s">
        <v>3</v>
      </c>
      <c r="J2" s="83"/>
    </row>
    <row r="3" spans="1:11" ht="20" customHeight="1" x14ac:dyDescent="0.15">
      <c r="A3" s="23" t="str">
        <f>'Beoordelen kwaliteit'!A3</f>
        <v>Casus 1. Werving</v>
      </c>
      <c r="B3" s="8"/>
      <c r="C3" s="18" t="s">
        <v>3</v>
      </c>
      <c r="D3" s="19"/>
      <c r="E3" s="20"/>
      <c r="F3" s="18" t="s">
        <v>2</v>
      </c>
      <c r="G3" s="19"/>
      <c r="H3" s="20"/>
      <c r="I3" s="18" t="s">
        <v>2</v>
      </c>
      <c r="J3" s="19"/>
    </row>
    <row r="4" spans="1:11" ht="130" customHeight="1" x14ac:dyDescent="0.15">
      <c r="A4" s="25" t="str">
        <f>'Beoordelen kwaliteit'!A4</f>
        <v>Zie "Bijlage 6 Kwaliteit"</v>
      </c>
      <c r="B4" s="8"/>
      <c r="C4" s="79" t="s">
        <v>0</v>
      </c>
      <c r="D4" s="76"/>
      <c r="E4" s="20"/>
      <c r="F4" s="75" t="s">
        <v>0</v>
      </c>
      <c r="G4" s="76"/>
      <c r="H4" s="20"/>
      <c r="I4" s="75" t="s">
        <v>0</v>
      </c>
      <c r="J4" s="76"/>
    </row>
    <row r="5" spans="1:11" ht="20" customHeight="1" x14ac:dyDescent="0.15">
      <c r="A5" s="23" t="str">
        <f>'Beoordelen kwaliteit'!A9</f>
        <v>Casus 2. Indiensttreding</v>
      </c>
      <c r="B5" s="8"/>
      <c r="C5" s="18" t="s">
        <v>2</v>
      </c>
      <c r="D5" s="19"/>
      <c r="E5" s="20"/>
      <c r="F5" s="18" t="s">
        <v>2</v>
      </c>
      <c r="G5" s="19"/>
      <c r="H5" s="20"/>
      <c r="I5" s="18" t="s">
        <v>2</v>
      </c>
      <c r="J5" s="19"/>
    </row>
    <row r="6" spans="1:11" ht="130" customHeight="1" x14ac:dyDescent="0.15">
      <c r="A6" s="25" t="str">
        <f>'Beoordelen kwaliteit'!A10</f>
        <v>Zie "Bijlage 6 Kwaliteit"</v>
      </c>
      <c r="B6" s="8"/>
      <c r="C6" s="77" t="s">
        <v>0</v>
      </c>
      <c r="D6" s="78"/>
      <c r="E6" s="20"/>
      <c r="F6" s="75" t="s">
        <v>0</v>
      </c>
      <c r="G6" s="76"/>
      <c r="H6" s="20"/>
      <c r="I6" s="75" t="s">
        <v>0</v>
      </c>
      <c r="J6" s="76"/>
    </row>
    <row r="7" spans="1:11" ht="20" customHeight="1" x14ac:dyDescent="0.15">
      <c r="A7" s="24" t="str">
        <f>'Beoordelen kwaliteit'!A15</f>
        <v>Casus 3. Betaald verlof ouderschapsverlof, partnerverlof en vakantie-uren</v>
      </c>
      <c r="B7" s="8"/>
      <c r="C7" s="18" t="s">
        <v>2</v>
      </c>
      <c r="D7" s="19"/>
      <c r="E7" s="20"/>
      <c r="F7" s="18" t="s">
        <v>2</v>
      </c>
      <c r="G7" s="19"/>
      <c r="H7" s="20"/>
      <c r="I7" s="18" t="s">
        <v>2</v>
      </c>
      <c r="J7" s="19"/>
    </row>
    <row r="8" spans="1:11" ht="130" customHeight="1" x14ac:dyDescent="0.15">
      <c r="A8" s="25" t="str">
        <f>'Beoordelen kwaliteit'!A16</f>
        <v>Zie "Bijlage 6 Kwaliteit"</v>
      </c>
      <c r="B8" s="8"/>
      <c r="C8" s="77" t="s">
        <v>0</v>
      </c>
      <c r="D8" s="78"/>
      <c r="E8" s="20"/>
      <c r="F8" s="75" t="s">
        <v>0</v>
      </c>
      <c r="G8" s="76"/>
      <c r="H8" s="20"/>
      <c r="I8" s="75" t="s">
        <v>0</v>
      </c>
      <c r="J8" s="76"/>
    </row>
    <row r="9" spans="1:11" ht="20" customHeight="1" x14ac:dyDescent="0.15">
      <c r="A9" s="23" t="str">
        <f>'Beoordelen kwaliteit'!A21</f>
        <v>Casus 4. Inzetverdeling</v>
      </c>
      <c r="B9" s="8"/>
      <c r="C9" s="18" t="s">
        <v>2</v>
      </c>
      <c r="D9" s="19"/>
      <c r="E9" s="20"/>
      <c r="F9" s="18" t="s">
        <v>2</v>
      </c>
      <c r="G9" s="19"/>
      <c r="H9" s="20"/>
      <c r="I9" s="18" t="s">
        <v>2</v>
      </c>
      <c r="J9" s="19"/>
    </row>
    <row r="10" spans="1:11" ht="130" customHeight="1" x14ac:dyDescent="0.15">
      <c r="A10" s="25" t="str">
        <f>'Beoordelen kwaliteit'!A22</f>
        <v>Zie "Bijlage 6 Kwaliteit"</v>
      </c>
      <c r="B10" s="8"/>
      <c r="C10" s="79" t="s">
        <v>0</v>
      </c>
      <c r="D10" s="76"/>
      <c r="E10" s="20"/>
      <c r="F10" s="75" t="s">
        <v>0</v>
      </c>
      <c r="G10" s="76"/>
      <c r="H10" s="20"/>
      <c r="I10" s="75" t="s">
        <v>0</v>
      </c>
      <c r="J10" s="76"/>
    </row>
    <row r="11" spans="1:11" ht="20" customHeight="1" x14ac:dyDescent="0.15">
      <c r="A11" s="23" t="str">
        <f>'Beoordelen kwaliteit'!A27</f>
        <v>Casus 5. Uitruil vakbond contributie/ fiets</v>
      </c>
      <c r="B11" s="8"/>
      <c r="C11" s="18" t="s">
        <v>2</v>
      </c>
      <c r="D11" s="19"/>
      <c r="E11" s="20"/>
      <c r="F11" s="18" t="s">
        <v>2</v>
      </c>
      <c r="G11" s="19"/>
      <c r="H11" s="20"/>
      <c r="I11" s="18" t="s">
        <v>2</v>
      </c>
      <c r="J11" s="19"/>
    </row>
    <row r="12" spans="1:11" ht="130" customHeight="1" x14ac:dyDescent="0.15">
      <c r="A12" s="25" t="str">
        <f>'Beoordelen kwaliteit'!A28</f>
        <v>Zie "Bijlage 6 Kwaliteit"</v>
      </c>
      <c r="B12" s="8"/>
      <c r="C12" s="77" t="s">
        <v>0</v>
      </c>
      <c r="D12" s="78"/>
      <c r="E12" s="20"/>
      <c r="F12" s="75" t="s">
        <v>0</v>
      </c>
      <c r="G12" s="76"/>
      <c r="H12" s="20"/>
      <c r="I12" s="75" t="s">
        <v>0</v>
      </c>
      <c r="J12" s="76"/>
    </row>
    <row r="13" spans="1:11" ht="20" customHeight="1" x14ac:dyDescent="0.15">
      <c r="A13" s="23" t="str">
        <f>'Beoordelen kwaliteit'!A33</f>
        <v>Casus 6. Tijdelijke uitbreiding</v>
      </c>
      <c r="B13" s="8"/>
      <c r="C13" s="18" t="s">
        <v>2</v>
      </c>
      <c r="D13" s="19"/>
      <c r="E13" s="20"/>
      <c r="F13" s="18" t="s">
        <v>2</v>
      </c>
      <c r="G13" s="19"/>
      <c r="H13" s="20"/>
      <c r="I13" s="18" t="s">
        <v>2</v>
      </c>
      <c r="J13" s="19"/>
    </row>
    <row r="14" spans="1:11" ht="130" customHeight="1" x14ac:dyDescent="0.15">
      <c r="A14" s="25" t="str">
        <f>'Beoordelen kwaliteit'!A34</f>
        <v>Zie "Bijlage 6 Kwaliteit"</v>
      </c>
      <c r="B14" s="8"/>
      <c r="C14" s="77" t="s">
        <v>0</v>
      </c>
      <c r="D14" s="78"/>
      <c r="E14" s="20"/>
      <c r="F14" s="75" t="s">
        <v>0</v>
      </c>
      <c r="G14" s="76"/>
      <c r="H14" s="20"/>
      <c r="I14" s="75" t="s">
        <v>0</v>
      </c>
      <c r="J14" s="76"/>
    </row>
    <row r="15" spans="1:11" ht="20" customHeight="1" x14ac:dyDescent="0.15">
      <c r="A15" s="23" t="str">
        <f>'Beoordelen kwaliteit'!A39</f>
        <v>Casus 7. De salarisrun</v>
      </c>
      <c r="B15" s="8"/>
      <c r="C15" s="18" t="s">
        <v>2</v>
      </c>
      <c r="D15" s="19"/>
      <c r="E15" s="20"/>
      <c r="F15" s="18" t="s">
        <v>2</v>
      </c>
      <c r="G15" s="19"/>
      <c r="H15" s="20"/>
      <c r="I15" s="18" t="s">
        <v>2</v>
      </c>
      <c r="J15" s="19"/>
    </row>
    <row r="16" spans="1:11" ht="130" customHeight="1" x14ac:dyDescent="0.15">
      <c r="A16" s="25" t="str">
        <f>'Beoordelen kwaliteit'!A40</f>
        <v>Zie "Bijlage 6 Kwaliteit"</v>
      </c>
      <c r="B16" s="8"/>
      <c r="C16" s="77" t="s">
        <v>0</v>
      </c>
      <c r="D16" s="78"/>
      <c r="E16" s="20"/>
      <c r="F16" s="75" t="s">
        <v>0</v>
      </c>
      <c r="G16" s="76"/>
      <c r="H16" s="20"/>
      <c r="I16" s="75" t="s">
        <v>0</v>
      </c>
      <c r="J16" s="76"/>
    </row>
    <row r="17" spans="1:10" ht="20" customHeight="1" x14ac:dyDescent="0.15">
      <c r="A17" s="23" t="str">
        <f>'Beoordelen kwaliteit'!A45</f>
        <v>Casus 8. Rapportages</v>
      </c>
      <c r="B17" s="8"/>
      <c r="C17" s="18" t="s">
        <v>2</v>
      </c>
      <c r="D17" s="19"/>
      <c r="E17" s="20"/>
      <c r="F17" s="18" t="s">
        <v>2</v>
      </c>
      <c r="G17" s="19"/>
      <c r="H17" s="20"/>
      <c r="I17" s="18" t="s">
        <v>2</v>
      </c>
      <c r="J17" s="19"/>
    </row>
    <row r="18" spans="1:10" ht="130" customHeight="1" x14ac:dyDescent="0.15">
      <c r="A18" s="25" t="str">
        <f>'Beoordelen kwaliteit'!A46</f>
        <v>Zie "Bijlage 6 Kwaliteit"</v>
      </c>
      <c r="B18" s="8"/>
      <c r="C18" s="77" t="s">
        <v>0</v>
      </c>
      <c r="D18" s="78"/>
      <c r="E18" s="20"/>
      <c r="F18" s="75" t="s">
        <v>0</v>
      </c>
      <c r="G18" s="76"/>
      <c r="H18" s="20"/>
      <c r="I18" s="75" t="s">
        <v>0</v>
      </c>
      <c r="J18" s="76"/>
    </row>
    <row r="19" spans="1:10" ht="20" customHeight="1" x14ac:dyDescent="0.15">
      <c r="A19" s="23" t="str">
        <f>'Beoordelen kwaliteit'!A51</f>
        <v>Casus 9. Verzuim</v>
      </c>
      <c r="B19" s="8"/>
      <c r="C19" s="18" t="s">
        <v>2</v>
      </c>
      <c r="D19" s="19"/>
      <c r="E19" s="20"/>
      <c r="F19" s="18" t="s">
        <v>2</v>
      </c>
      <c r="G19" s="19"/>
      <c r="H19" s="20"/>
      <c r="I19" s="18" t="s">
        <v>2</v>
      </c>
      <c r="J19" s="19"/>
    </row>
    <row r="20" spans="1:10" ht="130" customHeight="1" x14ac:dyDescent="0.15">
      <c r="A20" s="25" t="str">
        <f>'Beoordelen kwaliteit'!A52</f>
        <v>Zie "Bijlage 6 Kwaliteit"</v>
      </c>
      <c r="B20" s="8"/>
      <c r="C20" s="77" t="s">
        <v>0</v>
      </c>
      <c r="D20" s="78"/>
      <c r="E20" s="20"/>
      <c r="F20" s="75" t="s">
        <v>0</v>
      </c>
      <c r="G20" s="76"/>
      <c r="H20" s="20"/>
      <c r="I20" s="75" t="s">
        <v>0</v>
      </c>
      <c r="J20" s="76"/>
    </row>
    <row r="21" spans="1:10" ht="20" customHeight="1" x14ac:dyDescent="0.15">
      <c r="A21" s="23" t="str">
        <f>'Beoordelen kwaliteit'!A57</f>
        <v>Casus 10. Uit dienst</v>
      </c>
      <c r="B21" s="8"/>
      <c r="C21" s="18" t="s">
        <v>2</v>
      </c>
      <c r="D21" s="19"/>
      <c r="E21" s="20"/>
      <c r="F21" s="18" t="s">
        <v>2</v>
      </c>
      <c r="G21" s="19"/>
      <c r="H21" s="20"/>
      <c r="I21" s="18" t="s">
        <v>2</v>
      </c>
      <c r="J21" s="19"/>
    </row>
    <row r="22" spans="1:10" ht="130" customHeight="1" x14ac:dyDescent="0.15">
      <c r="A22" s="25" t="str">
        <f>'Beoordelen kwaliteit'!A58</f>
        <v>Zie "Bijlage 6 Kwaliteit"</v>
      </c>
      <c r="B22" s="8"/>
      <c r="C22" s="77" t="s">
        <v>0</v>
      </c>
      <c r="D22" s="78"/>
      <c r="E22" s="20"/>
      <c r="F22" s="75" t="s">
        <v>0</v>
      </c>
      <c r="G22" s="76"/>
      <c r="H22" s="20"/>
      <c r="I22" s="75" t="s">
        <v>0</v>
      </c>
      <c r="J22" s="76"/>
    </row>
    <row r="23" spans="1:10" ht="20" customHeight="1" x14ac:dyDescent="0.15">
      <c r="A23" s="23" t="str">
        <f>'Beoordelen kwaliteit'!A63</f>
        <v>Casus 11. Declaraties mobiel-app en selfservice</v>
      </c>
      <c r="B23" s="8"/>
      <c r="C23" s="18" t="s">
        <v>2</v>
      </c>
      <c r="D23" s="19"/>
      <c r="E23" s="20"/>
      <c r="F23" s="18" t="s">
        <v>2</v>
      </c>
      <c r="G23" s="19"/>
      <c r="H23" s="20"/>
      <c r="I23" s="18" t="s">
        <v>2</v>
      </c>
      <c r="J23" s="19"/>
    </row>
    <row r="24" spans="1:10" ht="130" customHeight="1" x14ac:dyDescent="0.15">
      <c r="A24" s="25" t="str">
        <f>'Beoordelen kwaliteit'!A64</f>
        <v>Zie "Bijlage 6 Kwaliteit"</v>
      </c>
      <c r="B24" s="8"/>
      <c r="C24" s="77" t="s">
        <v>0</v>
      </c>
      <c r="D24" s="78"/>
      <c r="E24" s="20"/>
      <c r="F24" s="75" t="s">
        <v>0</v>
      </c>
      <c r="G24" s="76"/>
      <c r="H24" s="20"/>
      <c r="I24" s="75" t="s">
        <v>0</v>
      </c>
      <c r="J24" s="76"/>
    </row>
    <row r="25" spans="1:10" ht="20" customHeight="1" x14ac:dyDescent="0.15">
      <c r="A25" s="23" t="str">
        <f>'Beoordelen kwaliteit'!A69</f>
        <v>Casus 12. Formatiebegroting</v>
      </c>
      <c r="B25" s="8"/>
      <c r="C25" s="18" t="s">
        <v>2</v>
      </c>
      <c r="D25" s="19"/>
      <c r="E25" s="20"/>
      <c r="F25" s="18" t="s">
        <v>2</v>
      </c>
      <c r="G25" s="19"/>
      <c r="H25" s="20"/>
      <c r="I25" s="18" t="s">
        <v>2</v>
      </c>
      <c r="J25" s="19"/>
    </row>
    <row r="26" spans="1:10" ht="130" customHeight="1" x14ac:dyDescent="0.15">
      <c r="A26" s="25" t="str">
        <f>'Beoordelen kwaliteit'!A70</f>
        <v>Zie "Bijlage 6 Kwaliteit"</v>
      </c>
      <c r="B26" s="8"/>
      <c r="C26" s="77" t="s">
        <v>0</v>
      </c>
      <c r="D26" s="78"/>
      <c r="E26" s="20"/>
      <c r="F26" s="75" t="s">
        <v>0</v>
      </c>
      <c r="G26" s="76"/>
      <c r="H26" s="20"/>
      <c r="I26" s="75" t="s">
        <v>0</v>
      </c>
      <c r="J26" s="76"/>
    </row>
    <row r="27" spans="1:10" x14ac:dyDescent="0.15">
      <c r="A27" s="43"/>
      <c r="C27" s="74"/>
      <c r="D27" s="74"/>
      <c r="F27" s="74"/>
      <c r="G27" s="74"/>
      <c r="I27" s="74"/>
      <c r="J27" s="74"/>
    </row>
  </sheetData>
  <sheetProtection algorithmName="SHA-512" hashValue="KxeVh2IZJs2BcuUv2SpptAYBVkn+L1IEetAsnMCAAQ2VGUsTleCpRV3lMakDEQTKXEOtAzvVOclRXrrMz75ZGA==" saltValue="GNXRx7xd/cksFNpVFpytUg==" spinCount="100000" sheet="1" objects="1" scenarios="1"/>
  <mergeCells count="45">
    <mergeCell ref="C22:D22"/>
    <mergeCell ref="F22:G22"/>
    <mergeCell ref="I22:J22"/>
    <mergeCell ref="C18:D18"/>
    <mergeCell ref="F18:G18"/>
    <mergeCell ref="I18:J18"/>
    <mergeCell ref="C20:D20"/>
    <mergeCell ref="F20:G20"/>
    <mergeCell ref="I20:J20"/>
    <mergeCell ref="C14:D14"/>
    <mergeCell ref="F14:G14"/>
    <mergeCell ref="I14:J14"/>
    <mergeCell ref="C16:D16"/>
    <mergeCell ref="F16:G16"/>
    <mergeCell ref="I16:J16"/>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 ref="C27:D27"/>
    <mergeCell ref="F27:G27"/>
    <mergeCell ref="I27:J27"/>
    <mergeCell ref="C24:D24"/>
    <mergeCell ref="F24:G24"/>
    <mergeCell ref="I24:J24"/>
    <mergeCell ref="C26:D26"/>
    <mergeCell ref="F26:G26"/>
    <mergeCell ref="I26:J26"/>
  </mergeCells>
  <dataValidations count="1">
    <dataValidation type="list" errorStyle="warning" allowBlank="1" showErrorMessage="1" error="Voer juiste waarde in. " sqref="C3 F3 I3 C5 F5 I5 C11 F11 I11 C7 F7 I7 I9 F9 C9 C13 F13 I13 C15 F15 I15 C17 F17 I17 C19 F19 I19 C21 F21 I21 C23 F23 I23 C25 F25 I25" xr:uid="{1FFA49CF-5E92-9543-B97A-6CA8A222D309}">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EB348-AA10-2944-BA40-8A2F81743F9F}">
  <dimension ref="A1:K27"/>
  <sheetViews>
    <sheetView showGridLines="0" zoomScaleNormal="100" workbookViewId="0">
      <selection activeCell="A2" sqref="A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47</v>
      </c>
      <c r="B1" s="10"/>
      <c r="C1" s="85" t="s">
        <v>6</v>
      </c>
      <c r="D1" s="81"/>
      <c r="E1" s="10"/>
      <c r="F1" s="80" t="s">
        <v>7</v>
      </c>
      <c r="G1" s="81"/>
      <c r="H1" s="10"/>
      <c r="I1" s="80" t="s">
        <v>8</v>
      </c>
      <c r="J1" s="81"/>
      <c r="K1" s="3"/>
    </row>
    <row r="2" spans="1:11" ht="40" customHeight="1" x14ac:dyDescent="0.15">
      <c r="A2" s="41" t="s">
        <v>19</v>
      </c>
      <c r="B2" s="7"/>
      <c r="C2" s="82" t="s">
        <v>3</v>
      </c>
      <c r="D2" s="83"/>
      <c r="E2" s="7"/>
      <c r="F2" s="84" t="s">
        <v>3</v>
      </c>
      <c r="G2" s="83"/>
      <c r="H2" s="7"/>
      <c r="I2" s="84" t="s">
        <v>3</v>
      </c>
      <c r="J2" s="83"/>
    </row>
    <row r="3" spans="1:11" ht="20" customHeight="1" x14ac:dyDescent="0.15">
      <c r="A3" s="23" t="str">
        <f>'Beoordelen kwaliteit'!A3</f>
        <v>Casus 1. Werving</v>
      </c>
      <c r="B3" s="8"/>
      <c r="C3" s="18" t="s">
        <v>3</v>
      </c>
      <c r="D3" s="19"/>
      <c r="E3" s="20"/>
      <c r="F3" s="18" t="s">
        <v>2</v>
      </c>
      <c r="G3" s="19"/>
      <c r="H3" s="20"/>
      <c r="I3" s="18" t="s">
        <v>2</v>
      </c>
      <c r="J3" s="19"/>
    </row>
    <row r="4" spans="1:11" ht="130" customHeight="1" x14ac:dyDescent="0.15">
      <c r="A4" s="25" t="str">
        <f>'Beoordelen kwaliteit'!A4</f>
        <v>Zie "Bijlage 6 Kwaliteit"</v>
      </c>
      <c r="B4" s="8"/>
      <c r="C4" s="79" t="s">
        <v>0</v>
      </c>
      <c r="D4" s="76"/>
      <c r="E4" s="20"/>
      <c r="F4" s="75" t="s">
        <v>0</v>
      </c>
      <c r="G4" s="76"/>
      <c r="H4" s="20"/>
      <c r="I4" s="75" t="s">
        <v>0</v>
      </c>
      <c r="J4" s="76"/>
    </row>
    <row r="5" spans="1:11" ht="20" customHeight="1" x14ac:dyDescent="0.15">
      <c r="A5" s="23" t="str">
        <f>'Beoordelen kwaliteit'!A9</f>
        <v>Casus 2. Indiensttreding</v>
      </c>
      <c r="B5" s="8"/>
      <c r="C5" s="18" t="s">
        <v>2</v>
      </c>
      <c r="D5" s="19"/>
      <c r="E5" s="20"/>
      <c r="F5" s="18" t="s">
        <v>2</v>
      </c>
      <c r="G5" s="19"/>
      <c r="H5" s="20"/>
      <c r="I5" s="18" t="s">
        <v>2</v>
      </c>
      <c r="J5" s="19"/>
    </row>
    <row r="6" spans="1:11" ht="130" customHeight="1" x14ac:dyDescent="0.15">
      <c r="A6" s="25" t="str">
        <f>'Beoordelen kwaliteit'!A10</f>
        <v>Zie "Bijlage 6 Kwaliteit"</v>
      </c>
      <c r="B6" s="8"/>
      <c r="C6" s="77" t="s">
        <v>0</v>
      </c>
      <c r="D6" s="78"/>
      <c r="E6" s="20"/>
      <c r="F6" s="75" t="s">
        <v>0</v>
      </c>
      <c r="G6" s="76"/>
      <c r="H6" s="20"/>
      <c r="I6" s="75" t="s">
        <v>0</v>
      </c>
      <c r="J6" s="76"/>
    </row>
    <row r="7" spans="1:11" ht="20" customHeight="1" x14ac:dyDescent="0.15">
      <c r="A7" s="24" t="str">
        <f>'Beoordelen kwaliteit'!A15</f>
        <v>Casus 3. Betaald verlof ouderschapsverlof, partnerverlof en vakantie-uren</v>
      </c>
      <c r="B7" s="8"/>
      <c r="C7" s="18" t="s">
        <v>2</v>
      </c>
      <c r="D7" s="19"/>
      <c r="E7" s="20"/>
      <c r="F7" s="18" t="s">
        <v>2</v>
      </c>
      <c r="G7" s="19"/>
      <c r="H7" s="20"/>
      <c r="I7" s="18" t="s">
        <v>2</v>
      </c>
      <c r="J7" s="19"/>
    </row>
    <row r="8" spans="1:11" ht="130" customHeight="1" x14ac:dyDescent="0.15">
      <c r="A8" s="25" t="str">
        <f>'Beoordelen kwaliteit'!A16</f>
        <v>Zie "Bijlage 6 Kwaliteit"</v>
      </c>
      <c r="B8" s="8"/>
      <c r="C8" s="77" t="s">
        <v>0</v>
      </c>
      <c r="D8" s="78"/>
      <c r="E8" s="20"/>
      <c r="F8" s="75" t="s">
        <v>0</v>
      </c>
      <c r="G8" s="76"/>
      <c r="H8" s="20"/>
      <c r="I8" s="75" t="s">
        <v>0</v>
      </c>
      <c r="J8" s="76"/>
    </row>
    <row r="9" spans="1:11" ht="20" customHeight="1" x14ac:dyDescent="0.15">
      <c r="A9" s="23" t="str">
        <f>'Beoordelen kwaliteit'!A21</f>
        <v>Casus 4. Inzetverdeling</v>
      </c>
      <c r="B9" s="8"/>
      <c r="C9" s="18" t="s">
        <v>2</v>
      </c>
      <c r="D9" s="19"/>
      <c r="E9" s="20"/>
      <c r="F9" s="18" t="s">
        <v>2</v>
      </c>
      <c r="G9" s="19"/>
      <c r="H9" s="20"/>
      <c r="I9" s="18" t="s">
        <v>2</v>
      </c>
      <c r="J9" s="19"/>
    </row>
    <row r="10" spans="1:11" ht="130" customHeight="1" x14ac:dyDescent="0.15">
      <c r="A10" s="25" t="str">
        <f>'Beoordelen kwaliteit'!A22</f>
        <v>Zie "Bijlage 6 Kwaliteit"</v>
      </c>
      <c r="B10" s="8"/>
      <c r="C10" s="79" t="s">
        <v>0</v>
      </c>
      <c r="D10" s="76"/>
      <c r="E10" s="20"/>
      <c r="F10" s="75" t="s">
        <v>0</v>
      </c>
      <c r="G10" s="76"/>
      <c r="H10" s="20"/>
      <c r="I10" s="75" t="s">
        <v>0</v>
      </c>
      <c r="J10" s="76"/>
    </row>
    <row r="11" spans="1:11" ht="20" customHeight="1" x14ac:dyDescent="0.15">
      <c r="A11" s="23" t="str">
        <f>'Beoordelen kwaliteit'!A27</f>
        <v>Casus 5. Uitruil vakbond contributie/ fiets</v>
      </c>
      <c r="B11" s="8"/>
      <c r="C11" s="18" t="s">
        <v>2</v>
      </c>
      <c r="D11" s="19"/>
      <c r="E11" s="20"/>
      <c r="F11" s="18" t="s">
        <v>2</v>
      </c>
      <c r="G11" s="19"/>
      <c r="H11" s="20"/>
      <c r="I11" s="18" t="s">
        <v>2</v>
      </c>
      <c r="J11" s="19"/>
    </row>
    <row r="12" spans="1:11" ht="130" customHeight="1" x14ac:dyDescent="0.15">
      <c r="A12" s="25" t="str">
        <f>'Beoordelen kwaliteit'!A28</f>
        <v>Zie "Bijlage 6 Kwaliteit"</v>
      </c>
      <c r="B12" s="8"/>
      <c r="C12" s="77" t="s">
        <v>0</v>
      </c>
      <c r="D12" s="78"/>
      <c r="E12" s="20"/>
      <c r="F12" s="75" t="s">
        <v>0</v>
      </c>
      <c r="G12" s="76"/>
      <c r="H12" s="20"/>
      <c r="I12" s="75" t="s">
        <v>0</v>
      </c>
      <c r="J12" s="76"/>
    </row>
    <row r="13" spans="1:11" ht="20" customHeight="1" x14ac:dyDescent="0.15">
      <c r="A13" s="23" t="str">
        <f>'Beoordelen kwaliteit'!A33</f>
        <v>Casus 6. Tijdelijke uitbreiding</v>
      </c>
      <c r="B13" s="8"/>
      <c r="C13" s="18" t="s">
        <v>2</v>
      </c>
      <c r="D13" s="19"/>
      <c r="E13" s="20"/>
      <c r="F13" s="18" t="s">
        <v>2</v>
      </c>
      <c r="G13" s="19"/>
      <c r="H13" s="20"/>
      <c r="I13" s="18" t="s">
        <v>2</v>
      </c>
      <c r="J13" s="19"/>
    </row>
    <row r="14" spans="1:11" ht="130" customHeight="1" x14ac:dyDescent="0.15">
      <c r="A14" s="25" t="str">
        <f>'Beoordelen kwaliteit'!A34</f>
        <v>Zie "Bijlage 6 Kwaliteit"</v>
      </c>
      <c r="B14" s="8"/>
      <c r="C14" s="77" t="s">
        <v>0</v>
      </c>
      <c r="D14" s="78"/>
      <c r="E14" s="20"/>
      <c r="F14" s="75" t="s">
        <v>0</v>
      </c>
      <c r="G14" s="76"/>
      <c r="H14" s="20"/>
      <c r="I14" s="75" t="s">
        <v>0</v>
      </c>
      <c r="J14" s="76"/>
    </row>
    <row r="15" spans="1:11" ht="20" customHeight="1" x14ac:dyDescent="0.15">
      <c r="A15" s="23" t="str">
        <f>'Beoordelen kwaliteit'!A39</f>
        <v>Casus 7. De salarisrun</v>
      </c>
      <c r="B15" s="8"/>
      <c r="C15" s="18" t="s">
        <v>2</v>
      </c>
      <c r="D15" s="19"/>
      <c r="E15" s="20"/>
      <c r="F15" s="18" t="s">
        <v>2</v>
      </c>
      <c r="G15" s="19"/>
      <c r="H15" s="20"/>
      <c r="I15" s="18" t="s">
        <v>2</v>
      </c>
      <c r="J15" s="19"/>
    </row>
    <row r="16" spans="1:11" ht="130" customHeight="1" x14ac:dyDescent="0.15">
      <c r="A16" s="25" t="str">
        <f>'Beoordelen kwaliteit'!A40</f>
        <v>Zie "Bijlage 6 Kwaliteit"</v>
      </c>
      <c r="B16" s="8"/>
      <c r="C16" s="77" t="s">
        <v>0</v>
      </c>
      <c r="D16" s="78"/>
      <c r="E16" s="20"/>
      <c r="F16" s="75" t="s">
        <v>0</v>
      </c>
      <c r="G16" s="76"/>
      <c r="H16" s="20"/>
      <c r="I16" s="75" t="s">
        <v>0</v>
      </c>
      <c r="J16" s="76"/>
    </row>
    <row r="17" spans="1:10" ht="20" customHeight="1" x14ac:dyDescent="0.15">
      <c r="A17" s="23" t="str">
        <f>'Beoordelen kwaliteit'!A45</f>
        <v>Casus 8. Rapportages</v>
      </c>
      <c r="B17" s="8"/>
      <c r="C17" s="18" t="s">
        <v>2</v>
      </c>
      <c r="D17" s="19"/>
      <c r="E17" s="20"/>
      <c r="F17" s="18" t="s">
        <v>2</v>
      </c>
      <c r="G17" s="19"/>
      <c r="H17" s="20"/>
      <c r="I17" s="18" t="s">
        <v>2</v>
      </c>
      <c r="J17" s="19"/>
    </row>
    <row r="18" spans="1:10" ht="130" customHeight="1" x14ac:dyDescent="0.15">
      <c r="A18" s="25" t="str">
        <f>'Beoordelen kwaliteit'!A46</f>
        <v>Zie "Bijlage 6 Kwaliteit"</v>
      </c>
      <c r="B18" s="8"/>
      <c r="C18" s="77" t="s">
        <v>0</v>
      </c>
      <c r="D18" s="78"/>
      <c r="E18" s="20"/>
      <c r="F18" s="75" t="s">
        <v>0</v>
      </c>
      <c r="G18" s="76"/>
      <c r="H18" s="20"/>
      <c r="I18" s="75" t="s">
        <v>0</v>
      </c>
      <c r="J18" s="76"/>
    </row>
    <row r="19" spans="1:10" ht="20" customHeight="1" x14ac:dyDescent="0.15">
      <c r="A19" s="23" t="str">
        <f>'Beoordelen kwaliteit'!A51</f>
        <v>Casus 9. Verzuim</v>
      </c>
      <c r="B19" s="8"/>
      <c r="C19" s="18" t="s">
        <v>2</v>
      </c>
      <c r="D19" s="19"/>
      <c r="E19" s="20"/>
      <c r="F19" s="18" t="s">
        <v>2</v>
      </c>
      <c r="G19" s="19"/>
      <c r="H19" s="20"/>
      <c r="I19" s="18" t="s">
        <v>2</v>
      </c>
      <c r="J19" s="19"/>
    </row>
    <row r="20" spans="1:10" ht="130" customHeight="1" x14ac:dyDescent="0.15">
      <c r="A20" s="25" t="str">
        <f>'Beoordelen kwaliteit'!A52</f>
        <v>Zie "Bijlage 6 Kwaliteit"</v>
      </c>
      <c r="B20" s="8"/>
      <c r="C20" s="77" t="s">
        <v>0</v>
      </c>
      <c r="D20" s="78"/>
      <c r="E20" s="20"/>
      <c r="F20" s="75" t="s">
        <v>0</v>
      </c>
      <c r="G20" s="76"/>
      <c r="H20" s="20"/>
      <c r="I20" s="75" t="s">
        <v>0</v>
      </c>
      <c r="J20" s="76"/>
    </row>
    <row r="21" spans="1:10" ht="20" customHeight="1" x14ac:dyDescent="0.15">
      <c r="A21" s="23" t="str">
        <f>'Beoordelen kwaliteit'!A57</f>
        <v>Casus 10. Uit dienst</v>
      </c>
      <c r="B21" s="8"/>
      <c r="C21" s="18" t="s">
        <v>2</v>
      </c>
      <c r="D21" s="19"/>
      <c r="E21" s="20"/>
      <c r="F21" s="18" t="s">
        <v>2</v>
      </c>
      <c r="G21" s="19"/>
      <c r="H21" s="20"/>
      <c r="I21" s="18" t="s">
        <v>2</v>
      </c>
      <c r="J21" s="19"/>
    </row>
    <row r="22" spans="1:10" ht="130" customHeight="1" x14ac:dyDescent="0.15">
      <c r="A22" s="25" t="str">
        <f>'Beoordelen kwaliteit'!A58</f>
        <v>Zie "Bijlage 6 Kwaliteit"</v>
      </c>
      <c r="B22" s="8"/>
      <c r="C22" s="77" t="s">
        <v>0</v>
      </c>
      <c r="D22" s="78"/>
      <c r="E22" s="20"/>
      <c r="F22" s="75" t="s">
        <v>0</v>
      </c>
      <c r="G22" s="76"/>
      <c r="H22" s="20"/>
      <c r="I22" s="75" t="s">
        <v>0</v>
      </c>
      <c r="J22" s="76"/>
    </row>
    <row r="23" spans="1:10" ht="20" customHeight="1" x14ac:dyDescent="0.15">
      <c r="A23" s="23" t="str">
        <f>'Beoordelen kwaliteit'!A63</f>
        <v>Casus 11. Declaraties mobiel-app en selfservice</v>
      </c>
      <c r="B23" s="8"/>
      <c r="C23" s="18" t="s">
        <v>2</v>
      </c>
      <c r="D23" s="19"/>
      <c r="E23" s="20"/>
      <c r="F23" s="18" t="s">
        <v>2</v>
      </c>
      <c r="G23" s="19"/>
      <c r="H23" s="20"/>
      <c r="I23" s="18" t="s">
        <v>2</v>
      </c>
      <c r="J23" s="19"/>
    </row>
    <row r="24" spans="1:10" ht="130" customHeight="1" x14ac:dyDescent="0.15">
      <c r="A24" s="25" t="str">
        <f>'Beoordelen kwaliteit'!A64</f>
        <v>Zie "Bijlage 6 Kwaliteit"</v>
      </c>
      <c r="B24" s="8"/>
      <c r="C24" s="77" t="s">
        <v>0</v>
      </c>
      <c r="D24" s="78"/>
      <c r="E24" s="20"/>
      <c r="F24" s="75" t="s">
        <v>0</v>
      </c>
      <c r="G24" s="76"/>
      <c r="H24" s="20"/>
      <c r="I24" s="75" t="s">
        <v>0</v>
      </c>
      <c r="J24" s="76"/>
    </row>
    <row r="25" spans="1:10" ht="20" customHeight="1" x14ac:dyDescent="0.15">
      <c r="A25" s="23" t="str">
        <f>'Beoordelen kwaliteit'!A69</f>
        <v>Casus 12. Formatiebegroting</v>
      </c>
      <c r="B25" s="8"/>
      <c r="C25" s="18" t="s">
        <v>2</v>
      </c>
      <c r="D25" s="19"/>
      <c r="E25" s="20"/>
      <c r="F25" s="18" t="s">
        <v>2</v>
      </c>
      <c r="G25" s="19"/>
      <c r="H25" s="20"/>
      <c r="I25" s="18" t="s">
        <v>2</v>
      </c>
      <c r="J25" s="19"/>
    </row>
    <row r="26" spans="1:10" ht="130" customHeight="1" x14ac:dyDescent="0.15">
      <c r="A26" s="25" t="str">
        <f>'Beoordelen kwaliteit'!A70</f>
        <v>Zie "Bijlage 6 Kwaliteit"</v>
      </c>
      <c r="B26" s="8"/>
      <c r="C26" s="77" t="s">
        <v>0</v>
      </c>
      <c r="D26" s="78"/>
      <c r="E26" s="20"/>
      <c r="F26" s="75" t="s">
        <v>0</v>
      </c>
      <c r="G26" s="76"/>
      <c r="H26" s="20"/>
      <c r="I26" s="75" t="s">
        <v>0</v>
      </c>
      <c r="J26" s="76"/>
    </row>
    <row r="27" spans="1:10" x14ac:dyDescent="0.15">
      <c r="A27" s="43"/>
      <c r="C27" s="74"/>
      <c r="D27" s="74"/>
      <c r="F27" s="74"/>
      <c r="G27" s="74"/>
      <c r="I27" s="74"/>
      <c r="J27" s="74"/>
    </row>
  </sheetData>
  <sheetProtection algorithmName="SHA-512" hashValue="YyaYhIcathjFg+5hC2X5N1iJfIK6NYnqUcuLLXiibyyep9nlSLRC6gquAeQQQO9/zaHaCc6eqRvIRMWTGT09jg==" saltValue="enwESMLD48ZRe/MF8/8UJA==" spinCount="100000" sheet="1" objects="1" scenarios="1"/>
  <mergeCells count="45">
    <mergeCell ref="C22:D22"/>
    <mergeCell ref="F22:G22"/>
    <mergeCell ref="I22:J22"/>
    <mergeCell ref="C18:D18"/>
    <mergeCell ref="F18:G18"/>
    <mergeCell ref="I18:J18"/>
    <mergeCell ref="C20:D20"/>
    <mergeCell ref="F20:G20"/>
    <mergeCell ref="I20:J20"/>
    <mergeCell ref="C14:D14"/>
    <mergeCell ref="F14:G14"/>
    <mergeCell ref="I14:J14"/>
    <mergeCell ref="C16:D16"/>
    <mergeCell ref="F16:G16"/>
    <mergeCell ref="I16:J16"/>
    <mergeCell ref="C12:D12"/>
    <mergeCell ref="F12:G12"/>
    <mergeCell ref="I12:J12"/>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 ref="C27:D27"/>
    <mergeCell ref="F27:G27"/>
    <mergeCell ref="I27:J27"/>
    <mergeCell ref="C24:D24"/>
    <mergeCell ref="F24:G24"/>
    <mergeCell ref="I24:J24"/>
    <mergeCell ref="C26:D26"/>
    <mergeCell ref="F26:G26"/>
    <mergeCell ref="I26:J26"/>
  </mergeCells>
  <dataValidations count="1">
    <dataValidation type="list" errorStyle="warning" allowBlank="1" showErrorMessage="1" error="Voer juiste waarde in. " sqref="C3 F3 I3 C5 F5 I5 C11 F11 I11 C7 F7 I7 I9 F9 C9 C13 F13 I13 C15 F15 I15 C17 F17 I17 C19 F19 I19 C21 F21 I21 C23 F23 I23 C25 F25 I25" xr:uid="{3FFCD6F4-4B56-444C-811E-56709AF93B9E}">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CB31B-AB93-FF4E-BE3A-72C9D1266ECE}">
  <dimension ref="A1:K27"/>
  <sheetViews>
    <sheetView showGridLines="0" topLeftCell="A19" zoomScaleNormal="100" workbookViewId="0">
      <selection activeCell="I25" sqref="I25"/>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2" t="s">
        <v>48</v>
      </c>
      <c r="B1" s="10"/>
      <c r="C1" s="85" t="s">
        <v>6</v>
      </c>
      <c r="D1" s="81"/>
      <c r="E1" s="10"/>
      <c r="F1" s="80" t="s">
        <v>7</v>
      </c>
      <c r="G1" s="81"/>
      <c r="H1" s="10"/>
      <c r="I1" s="80" t="s">
        <v>8</v>
      </c>
      <c r="J1" s="81"/>
      <c r="K1" s="3"/>
    </row>
    <row r="2" spans="1:11" ht="40" customHeight="1" x14ac:dyDescent="0.15">
      <c r="A2" s="41" t="s">
        <v>19</v>
      </c>
      <c r="B2" s="7"/>
      <c r="C2" s="82" t="s">
        <v>3</v>
      </c>
      <c r="D2" s="83"/>
      <c r="E2" s="7"/>
      <c r="F2" s="84" t="s">
        <v>3</v>
      </c>
      <c r="G2" s="83"/>
      <c r="H2" s="7"/>
      <c r="I2" s="84" t="s">
        <v>3</v>
      </c>
      <c r="J2" s="83"/>
    </row>
    <row r="3" spans="1:11" ht="20" customHeight="1" x14ac:dyDescent="0.15">
      <c r="A3" s="23" t="str">
        <f>'Beoordelen kwaliteit'!A3</f>
        <v>Casus 1. Werving</v>
      </c>
      <c r="B3" s="8"/>
      <c r="C3" s="18" t="s">
        <v>3</v>
      </c>
      <c r="D3" s="19"/>
      <c r="E3" s="20"/>
      <c r="F3" s="18" t="s">
        <v>2</v>
      </c>
      <c r="G3" s="19"/>
      <c r="H3" s="20"/>
      <c r="I3" s="18" t="s">
        <v>2</v>
      </c>
      <c r="J3" s="19"/>
    </row>
    <row r="4" spans="1:11" ht="130" customHeight="1" x14ac:dyDescent="0.15">
      <c r="A4" s="25" t="str">
        <f>'Beoordelen kwaliteit'!A4</f>
        <v>Zie "Bijlage 6 Kwaliteit"</v>
      </c>
      <c r="B4" s="8"/>
      <c r="C4" s="79" t="s">
        <v>0</v>
      </c>
      <c r="D4" s="76"/>
      <c r="E4" s="20"/>
      <c r="F4" s="75" t="s">
        <v>0</v>
      </c>
      <c r="G4" s="76"/>
      <c r="H4" s="20"/>
      <c r="I4" s="75" t="s">
        <v>0</v>
      </c>
      <c r="J4" s="76"/>
    </row>
    <row r="5" spans="1:11" ht="20" customHeight="1" x14ac:dyDescent="0.15">
      <c r="A5" s="23" t="str">
        <f>'Beoordelen kwaliteit'!A9</f>
        <v>Casus 2. Indiensttreding</v>
      </c>
      <c r="B5" s="8"/>
      <c r="C5" s="18" t="s">
        <v>2</v>
      </c>
      <c r="D5" s="19"/>
      <c r="E5" s="20"/>
      <c r="F5" s="18" t="s">
        <v>2</v>
      </c>
      <c r="G5" s="19"/>
      <c r="H5" s="20"/>
      <c r="I5" s="18" t="s">
        <v>2</v>
      </c>
      <c r="J5" s="19"/>
    </row>
    <row r="6" spans="1:11" ht="130" customHeight="1" x14ac:dyDescent="0.15">
      <c r="A6" s="25" t="str">
        <f>'Beoordelen kwaliteit'!A10</f>
        <v>Zie "Bijlage 6 Kwaliteit"</v>
      </c>
      <c r="B6" s="8"/>
      <c r="C6" s="77" t="s">
        <v>0</v>
      </c>
      <c r="D6" s="78"/>
      <c r="E6" s="20"/>
      <c r="F6" s="75" t="s">
        <v>0</v>
      </c>
      <c r="G6" s="76"/>
      <c r="H6" s="20"/>
      <c r="I6" s="75" t="s">
        <v>0</v>
      </c>
      <c r="J6" s="76"/>
    </row>
    <row r="7" spans="1:11" ht="20" customHeight="1" x14ac:dyDescent="0.15">
      <c r="A7" s="24" t="str">
        <f>'Beoordelen kwaliteit'!A15</f>
        <v>Casus 3. Betaald verlof ouderschapsverlof, partnerverlof en vakantie-uren</v>
      </c>
      <c r="B7" s="8"/>
      <c r="C7" s="18" t="s">
        <v>2</v>
      </c>
      <c r="D7" s="19"/>
      <c r="E7" s="20"/>
      <c r="F7" s="18" t="s">
        <v>2</v>
      </c>
      <c r="G7" s="19"/>
      <c r="H7" s="20"/>
      <c r="I7" s="18" t="s">
        <v>2</v>
      </c>
      <c r="J7" s="19"/>
    </row>
    <row r="8" spans="1:11" ht="130" customHeight="1" x14ac:dyDescent="0.15">
      <c r="A8" s="25" t="str">
        <f>'Beoordelen kwaliteit'!A16</f>
        <v>Zie "Bijlage 6 Kwaliteit"</v>
      </c>
      <c r="B8" s="8"/>
      <c r="C8" s="77" t="s">
        <v>0</v>
      </c>
      <c r="D8" s="78"/>
      <c r="E8" s="20"/>
      <c r="F8" s="75" t="s">
        <v>0</v>
      </c>
      <c r="G8" s="76"/>
      <c r="H8" s="20"/>
      <c r="I8" s="75" t="s">
        <v>0</v>
      </c>
      <c r="J8" s="76"/>
    </row>
    <row r="9" spans="1:11" ht="20" customHeight="1" x14ac:dyDescent="0.15">
      <c r="A9" s="23" t="str">
        <f>'Beoordelen kwaliteit'!A21</f>
        <v>Casus 4. Inzetverdeling</v>
      </c>
      <c r="B9" s="8"/>
      <c r="C9" s="18" t="s">
        <v>2</v>
      </c>
      <c r="D9" s="19"/>
      <c r="E9" s="20"/>
      <c r="F9" s="18" t="s">
        <v>2</v>
      </c>
      <c r="G9" s="19"/>
      <c r="H9" s="20"/>
      <c r="I9" s="18" t="s">
        <v>2</v>
      </c>
      <c r="J9" s="19"/>
    </row>
    <row r="10" spans="1:11" ht="130" customHeight="1" x14ac:dyDescent="0.15">
      <c r="A10" s="25" t="str">
        <f>'Beoordelen kwaliteit'!A22</f>
        <v>Zie "Bijlage 6 Kwaliteit"</v>
      </c>
      <c r="B10" s="8"/>
      <c r="C10" s="79" t="s">
        <v>0</v>
      </c>
      <c r="D10" s="76"/>
      <c r="E10" s="20"/>
      <c r="F10" s="75" t="s">
        <v>0</v>
      </c>
      <c r="G10" s="76"/>
      <c r="H10" s="20"/>
      <c r="I10" s="75" t="s">
        <v>0</v>
      </c>
      <c r="J10" s="76"/>
    </row>
    <row r="11" spans="1:11" ht="20" customHeight="1" x14ac:dyDescent="0.15">
      <c r="A11" s="23" t="str">
        <f>'Beoordelen kwaliteit'!A27</f>
        <v>Casus 5. Uitruil vakbond contributie/ fiets</v>
      </c>
      <c r="B11" s="8"/>
      <c r="C11" s="18" t="s">
        <v>2</v>
      </c>
      <c r="D11" s="19"/>
      <c r="E11" s="20"/>
      <c r="F11" s="18" t="s">
        <v>2</v>
      </c>
      <c r="G11" s="19"/>
      <c r="H11" s="20"/>
      <c r="I11" s="18" t="s">
        <v>2</v>
      </c>
      <c r="J11" s="19"/>
    </row>
    <row r="12" spans="1:11" ht="130" customHeight="1" x14ac:dyDescent="0.15">
      <c r="A12" s="25" t="str">
        <f>'Beoordelen kwaliteit'!A28</f>
        <v>Zie "Bijlage 6 Kwaliteit"</v>
      </c>
      <c r="B12" s="8"/>
      <c r="C12" s="77" t="s">
        <v>0</v>
      </c>
      <c r="D12" s="78"/>
      <c r="E12" s="20"/>
      <c r="F12" s="75" t="s">
        <v>0</v>
      </c>
      <c r="G12" s="76"/>
      <c r="H12" s="20"/>
      <c r="I12" s="75" t="s">
        <v>0</v>
      </c>
      <c r="J12" s="76"/>
    </row>
    <row r="13" spans="1:11" ht="20" customHeight="1" x14ac:dyDescent="0.15">
      <c r="A13" s="23" t="str">
        <f>'Beoordelen kwaliteit'!A33</f>
        <v>Casus 6. Tijdelijke uitbreiding</v>
      </c>
      <c r="B13" s="8"/>
      <c r="C13" s="18" t="s">
        <v>2</v>
      </c>
      <c r="D13" s="19"/>
      <c r="E13" s="20"/>
      <c r="F13" s="18" t="s">
        <v>2</v>
      </c>
      <c r="G13" s="19"/>
      <c r="H13" s="20"/>
      <c r="I13" s="18" t="s">
        <v>2</v>
      </c>
      <c r="J13" s="19"/>
    </row>
    <row r="14" spans="1:11" ht="130" customHeight="1" x14ac:dyDescent="0.15">
      <c r="A14" s="25" t="str">
        <f>'Beoordelen kwaliteit'!A34</f>
        <v>Zie "Bijlage 6 Kwaliteit"</v>
      </c>
      <c r="B14" s="8"/>
      <c r="C14" s="77" t="s">
        <v>0</v>
      </c>
      <c r="D14" s="78"/>
      <c r="E14" s="20"/>
      <c r="F14" s="75" t="s">
        <v>0</v>
      </c>
      <c r="G14" s="76"/>
      <c r="H14" s="20"/>
      <c r="I14" s="75" t="s">
        <v>0</v>
      </c>
      <c r="J14" s="76"/>
    </row>
    <row r="15" spans="1:11" ht="20" customHeight="1" x14ac:dyDescent="0.15">
      <c r="A15" s="23" t="str">
        <f>'Beoordelen kwaliteit'!A39</f>
        <v>Casus 7. De salarisrun</v>
      </c>
      <c r="B15" s="8"/>
      <c r="C15" s="18" t="s">
        <v>2</v>
      </c>
      <c r="D15" s="19"/>
      <c r="E15" s="20"/>
      <c r="F15" s="18" t="s">
        <v>2</v>
      </c>
      <c r="G15" s="19"/>
      <c r="H15" s="20"/>
      <c r="I15" s="18" t="s">
        <v>2</v>
      </c>
      <c r="J15" s="19"/>
    </row>
    <row r="16" spans="1:11" ht="130" customHeight="1" x14ac:dyDescent="0.15">
      <c r="A16" s="25" t="str">
        <f>'Beoordelen kwaliteit'!A40</f>
        <v>Zie "Bijlage 6 Kwaliteit"</v>
      </c>
      <c r="B16" s="8"/>
      <c r="C16" s="77" t="s">
        <v>0</v>
      </c>
      <c r="D16" s="78"/>
      <c r="E16" s="20"/>
      <c r="F16" s="75" t="s">
        <v>0</v>
      </c>
      <c r="G16" s="76"/>
      <c r="H16" s="20"/>
      <c r="I16" s="75" t="s">
        <v>0</v>
      </c>
      <c r="J16" s="76"/>
    </row>
    <row r="17" spans="1:10" ht="20" customHeight="1" x14ac:dyDescent="0.15">
      <c r="A17" s="23" t="str">
        <f>'Beoordelen kwaliteit'!A45</f>
        <v>Casus 8. Rapportages</v>
      </c>
      <c r="B17" s="8"/>
      <c r="C17" s="18" t="s">
        <v>2</v>
      </c>
      <c r="D17" s="19"/>
      <c r="E17" s="20"/>
      <c r="F17" s="18" t="s">
        <v>2</v>
      </c>
      <c r="G17" s="19"/>
      <c r="H17" s="20"/>
      <c r="I17" s="18" t="s">
        <v>2</v>
      </c>
      <c r="J17" s="19"/>
    </row>
    <row r="18" spans="1:10" ht="130" customHeight="1" x14ac:dyDescent="0.15">
      <c r="A18" s="25" t="str">
        <f>'Beoordelen kwaliteit'!A46</f>
        <v>Zie "Bijlage 6 Kwaliteit"</v>
      </c>
      <c r="B18" s="8"/>
      <c r="C18" s="77" t="s">
        <v>0</v>
      </c>
      <c r="D18" s="78"/>
      <c r="E18" s="20"/>
      <c r="F18" s="75" t="s">
        <v>0</v>
      </c>
      <c r="G18" s="76"/>
      <c r="H18" s="20"/>
      <c r="I18" s="75" t="s">
        <v>0</v>
      </c>
      <c r="J18" s="76"/>
    </row>
    <row r="19" spans="1:10" ht="20" customHeight="1" x14ac:dyDescent="0.15">
      <c r="A19" s="23" t="str">
        <f>'Beoordelen kwaliteit'!A51</f>
        <v>Casus 9. Verzuim</v>
      </c>
      <c r="B19" s="8"/>
      <c r="C19" s="18" t="s">
        <v>2</v>
      </c>
      <c r="D19" s="19"/>
      <c r="E19" s="20"/>
      <c r="F19" s="18" t="s">
        <v>2</v>
      </c>
      <c r="G19" s="19"/>
      <c r="H19" s="20"/>
      <c r="I19" s="18" t="s">
        <v>2</v>
      </c>
      <c r="J19" s="19"/>
    </row>
    <row r="20" spans="1:10" ht="130" customHeight="1" x14ac:dyDescent="0.15">
      <c r="A20" s="25" t="str">
        <f>'Beoordelen kwaliteit'!A52</f>
        <v>Zie "Bijlage 6 Kwaliteit"</v>
      </c>
      <c r="B20" s="8"/>
      <c r="C20" s="77" t="s">
        <v>0</v>
      </c>
      <c r="D20" s="78"/>
      <c r="E20" s="20"/>
      <c r="F20" s="75" t="s">
        <v>0</v>
      </c>
      <c r="G20" s="76"/>
      <c r="H20" s="20"/>
      <c r="I20" s="75" t="s">
        <v>0</v>
      </c>
      <c r="J20" s="76"/>
    </row>
    <row r="21" spans="1:10" ht="20" customHeight="1" x14ac:dyDescent="0.15">
      <c r="A21" s="23" t="str">
        <f>'Beoordelen kwaliteit'!A57</f>
        <v>Casus 10. Uit dienst</v>
      </c>
      <c r="B21" s="8"/>
      <c r="C21" s="18" t="s">
        <v>2</v>
      </c>
      <c r="D21" s="19"/>
      <c r="E21" s="20"/>
      <c r="F21" s="18" t="s">
        <v>2</v>
      </c>
      <c r="G21" s="19"/>
      <c r="H21" s="20"/>
      <c r="I21" s="18" t="s">
        <v>2</v>
      </c>
      <c r="J21" s="19"/>
    </row>
    <row r="22" spans="1:10" ht="130" customHeight="1" x14ac:dyDescent="0.15">
      <c r="A22" s="25" t="str">
        <f>'Beoordelen kwaliteit'!A58</f>
        <v>Zie "Bijlage 6 Kwaliteit"</v>
      </c>
      <c r="B22" s="8"/>
      <c r="C22" s="77" t="s">
        <v>0</v>
      </c>
      <c r="D22" s="78"/>
      <c r="E22" s="20"/>
      <c r="F22" s="75" t="s">
        <v>0</v>
      </c>
      <c r="G22" s="76"/>
      <c r="H22" s="20"/>
      <c r="I22" s="75" t="s">
        <v>0</v>
      </c>
      <c r="J22" s="76"/>
    </row>
    <row r="23" spans="1:10" ht="20" customHeight="1" x14ac:dyDescent="0.15">
      <c r="A23" s="23" t="str">
        <f>'Beoordelen kwaliteit'!A63</f>
        <v>Casus 11. Declaraties mobiel-app en selfservice</v>
      </c>
      <c r="B23" s="8"/>
      <c r="C23" s="18" t="s">
        <v>2</v>
      </c>
      <c r="D23" s="19"/>
      <c r="E23" s="20"/>
      <c r="F23" s="18" t="s">
        <v>2</v>
      </c>
      <c r="G23" s="19"/>
      <c r="H23" s="20"/>
      <c r="I23" s="18" t="s">
        <v>2</v>
      </c>
      <c r="J23" s="19"/>
    </row>
    <row r="24" spans="1:10" ht="130" customHeight="1" x14ac:dyDescent="0.15">
      <c r="A24" s="25" t="str">
        <f>'Beoordelen kwaliteit'!A64</f>
        <v>Zie "Bijlage 6 Kwaliteit"</v>
      </c>
      <c r="B24" s="8"/>
      <c r="C24" s="77" t="s">
        <v>0</v>
      </c>
      <c r="D24" s="78"/>
      <c r="E24" s="20"/>
      <c r="F24" s="75" t="s">
        <v>0</v>
      </c>
      <c r="G24" s="76"/>
      <c r="H24" s="20"/>
      <c r="I24" s="75" t="s">
        <v>0</v>
      </c>
      <c r="J24" s="76"/>
    </row>
    <row r="25" spans="1:10" ht="20" customHeight="1" x14ac:dyDescent="0.15">
      <c r="A25" s="23" t="str">
        <f>'Beoordelen kwaliteit'!A69</f>
        <v>Casus 12. Formatiebegroting</v>
      </c>
      <c r="B25" s="8"/>
      <c r="C25" s="18" t="s">
        <v>2</v>
      </c>
      <c r="D25" s="19"/>
      <c r="E25" s="20"/>
      <c r="F25" s="18" t="s">
        <v>2</v>
      </c>
      <c r="G25" s="19"/>
      <c r="H25" s="20"/>
      <c r="I25" s="18" t="s">
        <v>2</v>
      </c>
      <c r="J25" s="19"/>
    </row>
    <row r="26" spans="1:10" ht="130" customHeight="1" x14ac:dyDescent="0.15">
      <c r="A26" s="25" t="str">
        <f>'Beoordelen kwaliteit'!A70</f>
        <v>Zie "Bijlage 6 Kwaliteit"</v>
      </c>
      <c r="B26" s="8"/>
      <c r="C26" s="77" t="s">
        <v>0</v>
      </c>
      <c r="D26" s="78"/>
      <c r="E26" s="20"/>
      <c r="F26" s="75" t="s">
        <v>0</v>
      </c>
      <c r="G26" s="76"/>
      <c r="H26" s="20"/>
      <c r="I26" s="75" t="s">
        <v>0</v>
      </c>
      <c r="J26" s="76"/>
    </row>
    <row r="27" spans="1:10" x14ac:dyDescent="0.15">
      <c r="A27" s="43"/>
      <c r="C27" s="74"/>
      <c r="D27" s="74"/>
      <c r="F27" s="74"/>
      <c r="G27" s="74"/>
      <c r="I27" s="74"/>
      <c r="J27" s="74"/>
    </row>
  </sheetData>
  <sheetProtection algorithmName="SHA-512" hashValue="/liQRmpSEu26732gIBEaJTpwzo3vk3gmdutZBVUSBFy+r9f79vfsz1Akcsbm5RrlbpJNUXlj0rjguCf5Uv2R/g==" saltValue="cj04r015hqD07GWyhhHYmQ==" spinCount="100000" sheet="1" objects="1" scenarios="1"/>
  <mergeCells count="45">
    <mergeCell ref="C22:D22"/>
    <mergeCell ref="F22:G22"/>
    <mergeCell ref="I22:J22"/>
    <mergeCell ref="C18:D18"/>
    <mergeCell ref="F18:G18"/>
    <mergeCell ref="I18:J18"/>
    <mergeCell ref="C20:D20"/>
    <mergeCell ref="F20:G20"/>
    <mergeCell ref="I20:J20"/>
    <mergeCell ref="C14:D14"/>
    <mergeCell ref="F14:G14"/>
    <mergeCell ref="I14:J14"/>
    <mergeCell ref="C16:D16"/>
    <mergeCell ref="F16:G16"/>
    <mergeCell ref="I16:J16"/>
    <mergeCell ref="C12:D12"/>
    <mergeCell ref="F12:G12"/>
    <mergeCell ref="I12:J12"/>
    <mergeCell ref="C8:D8"/>
    <mergeCell ref="F8:G8"/>
    <mergeCell ref="I8:J8"/>
    <mergeCell ref="C10:D10"/>
    <mergeCell ref="F10:G10"/>
    <mergeCell ref="I10:J10"/>
    <mergeCell ref="C4:D4"/>
    <mergeCell ref="F4:G4"/>
    <mergeCell ref="I4:J4"/>
    <mergeCell ref="C6:D6"/>
    <mergeCell ref="F6:G6"/>
    <mergeCell ref="I6:J6"/>
    <mergeCell ref="C1:D1"/>
    <mergeCell ref="F1:G1"/>
    <mergeCell ref="I1:J1"/>
    <mergeCell ref="C2:D2"/>
    <mergeCell ref="F2:G2"/>
    <mergeCell ref="I2:J2"/>
    <mergeCell ref="C27:D27"/>
    <mergeCell ref="F27:G27"/>
    <mergeCell ref="I27:J27"/>
    <mergeCell ref="C24:D24"/>
    <mergeCell ref="F24:G24"/>
    <mergeCell ref="I24:J24"/>
    <mergeCell ref="C26:D26"/>
    <mergeCell ref="F26:G26"/>
    <mergeCell ref="I26:J26"/>
  </mergeCells>
  <dataValidations count="1">
    <dataValidation type="list" errorStyle="warning" allowBlank="1" showErrorMessage="1" error="Voer juiste waarde in. " sqref="C3 F3 I3 C5 F5 I5 C11 F11 I11 C7 F7 I7 I9 F9 C9 C13 F13 I13 C15 F15 I15 C17 F17 I17 C19 F19 I19 C21 F21 I21 C23 F23 I23 C25 F25 I25" xr:uid="{838BE9CA-7685-E744-B8F5-2327A7D40D49}">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111"/>
  <sheetViews>
    <sheetView showGridLines="0" topLeftCell="A86" zoomScaleNormal="100" workbookViewId="0">
      <selection activeCell="J109" sqref="J109"/>
    </sheetView>
  </sheetViews>
  <sheetFormatPr baseColWidth="10" defaultColWidth="8.83203125" defaultRowHeight="15" x14ac:dyDescent="0.2"/>
  <cols>
    <col min="1" max="1" width="60.6640625" customWidth="1"/>
    <col min="2" max="2" width="24" bestFit="1"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68" t="s">
        <v>35</v>
      </c>
      <c r="B1" s="69"/>
      <c r="C1" s="69"/>
      <c r="D1" s="69"/>
      <c r="E1" s="69"/>
      <c r="F1" s="69"/>
      <c r="G1" s="69"/>
      <c r="H1" s="69"/>
      <c r="I1" s="69"/>
      <c r="J1" s="69"/>
      <c r="K1" s="70"/>
    </row>
    <row r="2" spans="1:11" ht="28" customHeight="1" x14ac:dyDescent="0.2">
      <c r="A2" s="98" t="str">
        <f>'Beoordelen kwaliteit'!A2</f>
        <v>2. DEMONSTRATIE APPLICATIE</v>
      </c>
      <c r="B2" s="99"/>
      <c r="C2" s="11"/>
      <c r="D2" s="28" t="str">
        <f>'Beoordelaar 1'!C1</f>
        <v>Inschrijver 1</v>
      </c>
      <c r="E2" s="26" t="s">
        <v>10</v>
      </c>
      <c r="F2" s="16"/>
      <c r="G2" s="27" t="str">
        <f>'Beoordelaar 1'!F1</f>
        <v>Inschrijver 2</v>
      </c>
      <c r="H2" s="26" t="s">
        <v>10</v>
      </c>
      <c r="I2" s="16"/>
      <c r="J2" s="27" t="str">
        <f>'Beoordelaar 1'!I1</f>
        <v>Inschrijver 3</v>
      </c>
      <c r="K2" s="26" t="s">
        <v>10</v>
      </c>
    </row>
    <row r="3" spans="1:11" ht="18" customHeight="1" x14ac:dyDescent="0.2">
      <c r="A3" s="90" t="str">
        <f>'Beoordelen kwaliteit'!A3</f>
        <v>Casus 1. Werving</v>
      </c>
      <c r="B3" s="29" t="s">
        <v>50</v>
      </c>
      <c r="C3" s="12"/>
      <c r="D3" s="30" t="str">
        <f>'Beoordelaar 1'!C3</f>
        <v>Score:</v>
      </c>
      <c r="E3" s="95" t="s">
        <v>11</v>
      </c>
      <c r="F3" s="12"/>
      <c r="G3" s="31" t="str">
        <f>'Beoordelaar 1'!F3</f>
        <v>Score:</v>
      </c>
      <c r="H3" s="95" t="s">
        <v>11</v>
      </c>
      <c r="I3" s="12"/>
      <c r="J3" s="31" t="str">
        <f>'Beoordelaar 1'!I3</f>
        <v>Score:</v>
      </c>
      <c r="K3" s="95" t="s">
        <v>11</v>
      </c>
    </row>
    <row r="4" spans="1:11" ht="18" customHeight="1" x14ac:dyDescent="0.2">
      <c r="A4" s="91"/>
      <c r="B4" s="29" t="s">
        <v>49</v>
      </c>
      <c r="C4" s="12"/>
      <c r="D4" s="30" t="str">
        <f>'Beoordelaar 2'!C3</f>
        <v>Score:</v>
      </c>
      <c r="E4" s="96"/>
      <c r="F4" s="12"/>
      <c r="G4" s="31" t="str">
        <f>'Beoordelaar 2'!F3</f>
        <v>Score:</v>
      </c>
      <c r="H4" s="96"/>
      <c r="I4" s="12"/>
      <c r="J4" s="31" t="str">
        <f>'Beoordelaar 2'!I3</f>
        <v>Score:</v>
      </c>
      <c r="K4" s="96"/>
    </row>
    <row r="5" spans="1:11" ht="18" customHeight="1" x14ac:dyDescent="0.2">
      <c r="A5" s="91"/>
      <c r="B5" s="29" t="s">
        <v>51</v>
      </c>
      <c r="C5" s="12"/>
      <c r="D5" s="30" t="str">
        <f>'Beoordelaar 3'!C3</f>
        <v>Score:</v>
      </c>
      <c r="E5" s="96"/>
      <c r="F5" s="12"/>
      <c r="G5" s="31" t="str">
        <f>'Beoordelaar 3'!F3</f>
        <v>Score:</v>
      </c>
      <c r="H5" s="96"/>
      <c r="I5" s="12"/>
      <c r="J5" s="31" t="str">
        <f>'Beoordelaar 3'!I3</f>
        <v>Score:</v>
      </c>
      <c r="K5" s="96"/>
    </row>
    <row r="6" spans="1:11" ht="18" customHeight="1" x14ac:dyDescent="0.2">
      <c r="A6" s="91"/>
      <c r="B6" s="29" t="s">
        <v>52</v>
      </c>
      <c r="C6" s="12"/>
      <c r="D6" s="30" t="str">
        <f>'Beoordelaar 4'!C3</f>
        <v>Score:</v>
      </c>
      <c r="E6" s="96"/>
      <c r="F6" s="12"/>
      <c r="G6" s="31" t="str">
        <f>'Beoordelaar 4'!F3</f>
        <v>SCORE</v>
      </c>
      <c r="H6" s="96"/>
      <c r="I6" s="12"/>
      <c r="J6" s="31" t="str">
        <f>'Beoordelaar 4'!I3</f>
        <v>SCORE</v>
      </c>
      <c r="K6" s="96"/>
    </row>
    <row r="7" spans="1:11" ht="18" customHeight="1" x14ac:dyDescent="0.2">
      <c r="A7" s="91"/>
      <c r="B7" s="29" t="s">
        <v>53</v>
      </c>
      <c r="C7" s="12"/>
      <c r="D7" s="30" t="str">
        <f>'Beoordelaar 5'!C3</f>
        <v>Score:</v>
      </c>
      <c r="E7" s="96"/>
      <c r="F7" s="12"/>
      <c r="G7" s="31" t="str">
        <f>'Beoordelaar 5'!F3</f>
        <v>SCORE</v>
      </c>
      <c r="H7" s="96"/>
      <c r="I7" s="12"/>
      <c r="J7" s="31" t="str">
        <f>'Beoordelaar 5'!I3</f>
        <v>SCORE</v>
      </c>
      <c r="K7" s="96"/>
    </row>
    <row r="8" spans="1:11" ht="18" customHeight="1" x14ac:dyDescent="0.2">
      <c r="A8" s="91"/>
      <c r="B8" s="29" t="s">
        <v>54</v>
      </c>
      <c r="C8" s="12"/>
      <c r="D8" s="30" t="str">
        <f>'Beoordelaar 6'!C3</f>
        <v>Score:</v>
      </c>
      <c r="E8" s="96"/>
      <c r="F8" s="12"/>
      <c r="G8" s="31" t="str">
        <f>'Beoordelaar 6'!F3</f>
        <v>SCORE</v>
      </c>
      <c r="H8" s="96"/>
      <c r="I8" s="12"/>
      <c r="J8" s="31" t="str">
        <f>'Beoordelaar 6'!I3</f>
        <v>SCORE</v>
      </c>
      <c r="K8" s="96"/>
    </row>
    <row r="9" spans="1:11" ht="18" customHeight="1" x14ac:dyDescent="0.2">
      <c r="A9" s="92"/>
      <c r="B9" s="29" t="s">
        <v>55</v>
      </c>
      <c r="C9" s="12"/>
      <c r="D9" s="30" t="str">
        <f>'Beoordelaar 7'!C3</f>
        <v>Score:</v>
      </c>
      <c r="E9" s="96"/>
      <c r="F9" s="12"/>
      <c r="G9" s="31" t="str">
        <f>'Beoordelaar 7'!F3</f>
        <v>SCORE</v>
      </c>
      <c r="H9" s="96"/>
      <c r="I9" s="12"/>
      <c r="J9" s="31" t="str">
        <f>'Beoordelaar 7'!I3</f>
        <v>SCORE</v>
      </c>
      <c r="K9" s="96"/>
    </row>
    <row r="10" spans="1:11" ht="20" customHeight="1" x14ac:dyDescent="0.2">
      <c r="A10" s="86" t="s">
        <v>1</v>
      </c>
      <c r="B10" s="87"/>
      <c r="C10" s="13"/>
      <c r="D10" s="32" t="s">
        <v>3</v>
      </c>
      <c r="E10" s="96"/>
      <c r="F10" s="13"/>
      <c r="G10" s="33" t="s">
        <v>9</v>
      </c>
      <c r="H10" s="96"/>
      <c r="I10" s="13"/>
      <c r="J10" s="33" t="s">
        <v>3</v>
      </c>
      <c r="K10" s="96"/>
    </row>
    <row r="11" spans="1:11" ht="20" customHeight="1" x14ac:dyDescent="0.2">
      <c r="A11" s="88"/>
      <c r="B11" s="89"/>
      <c r="C11" s="14"/>
      <c r="D11" s="34" t="str">
        <f>IF(D10="Uitmuntend","€ 3.500",IF(D10="Goed","€ 2.800",IF(D10="Voldoende","€ 0",IF(D10="Matig","- € 2.100",IF(D10="Onvoldoende","KO"," ")))))</f>
        <v xml:space="preserve"> </v>
      </c>
      <c r="E11" s="97"/>
      <c r="F11" s="14"/>
      <c r="G11" s="34" t="str">
        <f>IF(G10="Uitmuntend","€ 3.500",IF(G10="Goed","€ 2.800",IF(G10="Voldoende","€ 0",IF(G10="Matig","- € 2.100",IF(G10="Onvoldoende","KO"," ")))))</f>
        <v xml:space="preserve"> </v>
      </c>
      <c r="H11" s="97"/>
      <c r="I11" s="14"/>
      <c r="J11" s="34" t="str">
        <f>IF(J10="Uitmuntend","€ 3.500",IF(J10="Goed","€ 2.800",IF(J10="Voldoende","€ 0",IF(J10="Matig","- € 2.100",IF(J10="Onvoldoende","KO"," ")))))</f>
        <v xml:space="preserve"> </v>
      </c>
      <c r="K11" s="97"/>
    </row>
    <row r="12" spans="1:11" ht="18" customHeight="1" x14ac:dyDescent="0.2">
      <c r="A12" s="90" t="str">
        <f>'Beoordelen kwaliteit'!A9</f>
        <v>Casus 2. Indiensttreding</v>
      </c>
      <c r="B12" s="29" t="str">
        <f>B3</f>
        <v>Beoordelaar 1</v>
      </c>
      <c r="C12" s="12"/>
      <c r="D12" s="30" t="str">
        <f>'Beoordelaar 1'!C5</f>
        <v>Score:</v>
      </c>
      <c r="E12" s="95" t="s">
        <v>11</v>
      </c>
      <c r="F12" s="12"/>
      <c r="G12" s="31" t="str">
        <f>'Beoordelaar 1'!F5</f>
        <v>Score:</v>
      </c>
      <c r="H12" s="95" t="s">
        <v>11</v>
      </c>
      <c r="I12" s="12"/>
      <c r="J12" s="31" t="str">
        <f>'Beoordelaar 1'!I5</f>
        <v>Score:</v>
      </c>
      <c r="K12" s="95" t="s">
        <v>11</v>
      </c>
    </row>
    <row r="13" spans="1:11" ht="18" customHeight="1" x14ac:dyDescent="0.2">
      <c r="A13" s="91"/>
      <c r="B13" s="29" t="str">
        <f t="shared" ref="B13:B15" si="0">B4</f>
        <v>Beoordelaar 2</v>
      </c>
      <c r="C13" s="12"/>
      <c r="D13" s="30" t="str">
        <f>'Beoordelaar 2'!C5</f>
        <v>Score:</v>
      </c>
      <c r="E13" s="96"/>
      <c r="F13" s="12"/>
      <c r="G13" s="31" t="str">
        <f>'Beoordelaar 2'!F5</f>
        <v>Score:</v>
      </c>
      <c r="H13" s="96"/>
      <c r="I13" s="12"/>
      <c r="J13" s="31" t="str">
        <f>'Beoordelaar 2'!I5</f>
        <v>Score:</v>
      </c>
      <c r="K13" s="96"/>
    </row>
    <row r="14" spans="1:11" ht="18" customHeight="1" x14ac:dyDescent="0.2">
      <c r="A14" s="91"/>
      <c r="B14" s="29" t="str">
        <f t="shared" si="0"/>
        <v>Beoordelaar 3</v>
      </c>
      <c r="C14" s="12"/>
      <c r="D14" s="30" t="str">
        <f>'Beoordelaar 3'!C5</f>
        <v>Score:</v>
      </c>
      <c r="E14" s="96"/>
      <c r="F14" s="12"/>
      <c r="G14" s="31" t="str">
        <f>'Beoordelaar 3'!F5</f>
        <v>Score:</v>
      </c>
      <c r="H14" s="96"/>
      <c r="I14" s="12"/>
      <c r="J14" s="31" t="str">
        <f>'Beoordelaar 3'!I5</f>
        <v>Score:</v>
      </c>
      <c r="K14" s="96"/>
    </row>
    <row r="15" spans="1:11" ht="18" customHeight="1" x14ac:dyDescent="0.2">
      <c r="A15" s="91"/>
      <c r="B15" s="29" t="str">
        <f t="shared" si="0"/>
        <v>Beoordelaar 4</v>
      </c>
      <c r="C15" s="12"/>
      <c r="D15" s="30" t="str">
        <f>'Beoordelaar 4'!C5</f>
        <v>SCORE</v>
      </c>
      <c r="E15" s="96"/>
      <c r="F15" s="12"/>
      <c r="G15" s="31" t="str">
        <f>'Beoordelaar 4'!F5</f>
        <v>SCORE</v>
      </c>
      <c r="H15" s="96"/>
      <c r="I15" s="12"/>
      <c r="J15" s="31" t="str">
        <f>'Beoordelaar 4'!I5</f>
        <v>SCORE</v>
      </c>
      <c r="K15" s="96"/>
    </row>
    <row r="16" spans="1:11" ht="18" customHeight="1" x14ac:dyDescent="0.2">
      <c r="A16" s="91"/>
      <c r="B16" s="29" t="str">
        <f>B7</f>
        <v>Beoordelaar 5</v>
      </c>
      <c r="C16" s="12"/>
      <c r="D16" s="30" t="str">
        <f>'Beoordelaar 5'!C5</f>
        <v>SCORE</v>
      </c>
      <c r="E16" s="96"/>
      <c r="F16" s="12"/>
      <c r="G16" s="31" t="str">
        <f>'Beoordelaar 5'!F5</f>
        <v>SCORE</v>
      </c>
      <c r="H16" s="96"/>
      <c r="I16" s="12"/>
      <c r="J16" s="31" t="str">
        <f>'Beoordelaar 5'!I5</f>
        <v>SCORE</v>
      </c>
      <c r="K16" s="96"/>
    </row>
    <row r="17" spans="1:11" ht="18" customHeight="1" x14ac:dyDescent="0.2">
      <c r="A17" s="91"/>
      <c r="B17" s="29" t="str">
        <f>B8</f>
        <v>Beoordelaar 6</v>
      </c>
      <c r="C17" s="12"/>
      <c r="D17" s="30" t="str">
        <f>'Beoordelaar 6'!C5</f>
        <v>SCORE</v>
      </c>
      <c r="E17" s="96"/>
      <c r="F17" s="12"/>
      <c r="G17" s="31" t="str">
        <f>'Beoordelaar 6'!F5</f>
        <v>SCORE</v>
      </c>
      <c r="H17" s="96"/>
      <c r="I17" s="12"/>
      <c r="J17" s="31" t="str">
        <f>'Beoordelaar 6'!I5</f>
        <v>SCORE</v>
      </c>
      <c r="K17" s="96"/>
    </row>
    <row r="18" spans="1:11" ht="18" customHeight="1" x14ac:dyDescent="0.2">
      <c r="A18" s="92"/>
      <c r="B18" s="29" t="str">
        <f>B9</f>
        <v>Beoordelaar 7</v>
      </c>
      <c r="C18" s="12"/>
      <c r="D18" s="30" t="str">
        <f>'Beoordelaar 7'!C5</f>
        <v>SCORE</v>
      </c>
      <c r="E18" s="96"/>
      <c r="F18" s="12"/>
      <c r="G18" s="31" t="str">
        <f>'Beoordelaar 7'!F5</f>
        <v>SCORE</v>
      </c>
      <c r="H18" s="96"/>
      <c r="I18" s="12"/>
      <c r="J18" s="31" t="str">
        <f>'Beoordelaar 7'!I5</f>
        <v>SCORE</v>
      </c>
      <c r="K18" s="96"/>
    </row>
    <row r="19" spans="1:11" ht="20" customHeight="1" x14ac:dyDescent="0.2">
      <c r="A19" s="86" t="s">
        <v>1</v>
      </c>
      <c r="B19" s="87"/>
      <c r="C19" s="13"/>
      <c r="D19" s="32" t="s">
        <v>3</v>
      </c>
      <c r="E19" s="96"/>
      <c r="F19" s="13"/>
      <c r="G19" s="33" t="s">
        <v>9</v>
      </c>
      <c r="H19" s="96"/>
      <c r="I19" s="13"/>
      <c r="J19" s="33" t="s">
        <v>3</v>
      </c>
      <c r="K19" s="96"/>
    </row>
    <row r="20" spans="1:11" ht="20" customHeight="1" x14ac:dyDescent="0.2">
      <c r="A20" s="88"/>
      <c r="B20" s="89"/>
      <c r="C20" s="14"/>
      <c r="D20" s="34" t="str">
        <f>IF(D19="Uitmuntend","€ 15.000",IF(D19="Goed","€ 12.000",IF(D19="Voldoende","€ 0",IF(D19="Matig","- € 9.000",IF(D19="Onvoldoende","KO"," ")))))</f>
        <v xml:space="preserve"> </v>
      </c>
      <c r="E20" s="97"/>
      <c r="F20" s="14"/>
      <c r="G20" s="34" t="str">
        <f>IF(G19="Uitmuntend","€ 15.000",IF(G19="Goed","€ 12.000",IF(G19="Voldoende","€ 0",IF(G19="Matig","- € 9.000",IF(G19="Onvoldoende","KO"," ")))))</f>
        <v xml:space="preserve"> </v>
      </c>
      <c r="H20" s="97"/>
      <c r="I20" s="14"/>
      <c r="J20" s="34" t="str">
        <f>IF(J19="Uitmuntend","€ 15.000",IF(J19="Goed","€ 12.000",IF(J19="Voldoende","€ 0",IF(J19="Matig","- € 9.000",IF(J19="Onvoldoende","KO"," ")))))</f>
        <v xml:space="preserve"> </v>
      </c>
      <c r="K20" s="97"/>
    </row>
    <row r="21" spans="1:11" ht="18" customHeight="1" x14ac:dyDescent="0.2">
      <c r="A21" s="90" t="str">
        <f>'Beoordelen kwaliteit'!A15</f>
        <v>Casus 3. Betaald verlof ouderschapsverlof, partnerverlof en vakantie-uren</v>
      </c>
      <c r="B21" s="29" t="str">
        <f>B3</f>
        <v>Beoordelaar 1</v>
      </c>
      <c r="C21" s="12"/>
      <c r="D21" s="30" t="str">
        <f>'Beoordelaar 1'!C7</f>
        <v>Score:</v>
      </c>
      <c r="E21" s="95" t="s">
        <v>11</v>
      </c>
      <c r="F21" s="12"/>
      <c r="G21" s="31" t="str">
        <f>'Beoordelaar 1'!F7</f>
        <v>Score:</v>
      </c>
      <c r="H21" s="95" t="s">
        <v>11</v>
      </c>
      <c r="I21" s="12"/>
      <c r="J21" s="31" t="str">
        <f>'Beoordelaar 1'!I7</f>
        <v>Score:</v>
      </c>
      <c r="K21" s="95" t="s">
        <v>11</v>
      </c>
    </row>
    <row r="22" spans="1:11" ht="18" customHeight="1" x14ac:dyDescent="0.2">
      <c r="A22" s="91"/>
      <c r="B22" s="29" t="str">
        <f t="shared" ref="B22:B25" si="1">B4</f>
        <v>Beoordelaar 2</v>
      </c>
      <c r="C22" s="12"/>
      <c r="D22" s="30" t="str">
        <f>'Beoordelaar 2'!C7</f>
        <v>Score:</v>
      </c>
      <c r="E22" s="96"/>
      <c r="F22" s="12"/>
      <c r="G22" s="31" t="str">
        <f>'Beoordelaar 2'!F7</f>
        <v>Score:</v>
      </c>
      <c r="H22" s="96"/>
      <c r="I22" s="12"/>
      <c r="J22" s="31" t="str">
        <f>'Beoordelaar 2'!I7</f>
        <v>Score:</v>
      </c>
      <c r="K22" s="96"/>
    </row>
    <row r="23" spans="1:11" ht="18" customHeight="1" x14ac:dyDescent="0.2">
      <c r="A23" s="91"/>
      <c r="B23" s="29" t="str">
        <f t="shared" si="1"/>
        <v>Beoordelaar 3</v>
      </c>
      <c r="C23" s="12"/>
      <c r="D23" s="30" t="str">
        <f>'Beoordelaar 3'!C7</f>
        <v>Score:</v>
      </c>
      <c r="E23" s="96"/>
      <c r="F23" s="12"/>
      <c r="G23" s="31" t="str">
        <f>'Beoordelaar 3'!F7</f>
        <v>Score:</v>
      </c>
      <c r="H23" s="96"/>
      <c r="I23" s="12"/>
      <c r="J23" s="31" t="str">
        <f>'Beoordelaar 3'!I7</f>
        <v>Score:</v>
      </c>
      <c r="K23" s="96"/>
    </row>
    <row r="24" spans="1:11" ht="18" customHeight="1" x14ac:dyDescent="0.2">
      <c r="A24" s="91"/>
      <c r="B24" s="29" t="str">
        <f t="shared" si="1"/>
        <v>Beoordelaar 4</v>
      </c>
      <c r="C24" s="12"/>
      <c r="D24" s="30" t="str">
        <f>'Beoordelaar 4'!C7</f>
        <v>SCORE</v>
      </c>
      <c r="E24" s="96"/>
      <c r="F24" s="12"/>
      <c r="G24" s="31" t="str">
        <f>'Beoordelaar 4'!F7</f>
        <v>SCORE</v>
      </c>
      <c r="H24" s="96"/>
      <c r="I24" s="12"/>
      <c r="J24" s="31" t="str">
        <f>'Beoordelaar 4'!I7</f>
        <v>SCORE</v>
      </c>
      <c r="K24" s="96"/>
    </row>
    <row r="25" spans="1:11" ht="18" customHeight="1" x14ac:dyDescent="0.2">
      <c r="A25" s="91"/>
      <c r="B25" s="29" t="str">
        <f t="shared" si="1"/>
        <v>Beoordelaar 5</v>
      </c>
      <c r="C25" s="12"/>
      <c r="D25" s="30" t="str">
        <f>'Beoordelaar 5'!C7</f>
        <v>SCORE</v>
      </c>
      <c r="E25" s="96"/>
      <c r="F25" s="12"/>
      <c r="G25" s="31" t="str">
        <f>'Beoordelaar 5'!F7</f>
        <v>SCORE</v>
      </c>
      <c r="H25" s="96"/>
      <c r="I25" s="12"/>
      <c r="J25" s="31" t="str">
        <f>'Beoordelaar 5'!I7</f>
        <v>SCORE</v>
      </c>
      <c r="K25" s="96"/>
    </row>
    <row r="26" spans="1:11" ht="18" customHeight="1" x14ac:dyDescent="0.2">
      <c r="A26" s="91"/>
      <c r="B26" s="29" t="str">
        <f>B8</f>
        <v>Beoordelaar 6</v>
      </c>
      <c r="C26" s="12"/>
      <c r="D26" s="30" t="str">
        <f>'Beoordelaar 6'!C7</f>
        <v>SCORE</v>
      </c>
      <c r="E26" s="96"/>
      <c r="F26" s="12"/>
      <c r="G26" s="31" t="str">
        <f>'Beoordelaar 6'!F7</f>
        <v>SCORE</v>
      </c>
      <c r="H26" s="96"/>
      <c r="I26" s="12"/>
      <c r="J26" s="31" t="str">
        <f>'Beoordelaar 6'!I7</f>
        <v>SCORE</v>
      </c>
      <c r="K26" s="96"/>
    </row>
    <row r="27" spans="1:11" ht="18" customHeight="1" x14ac:dyDescent="0.2">
      <c r="A27" s="92"/>
      <c r="B27" s="29" t="str">
        <f>B9</f>
        <v>Beoordelaar 7</v>
      </c>
      <c r="C27" s="12"/>
      <c r="D27" s="30" t="str">
        <f>'Beoordelaar 7'!C7</f>
        <v>SCORE</v>
      </c>
      <c r="E27" s="96"/>
      <c r="F27" s="12"/>
      <c r="G27" s="31" t="str">
        <f>'Beoordelaar 7'!F7</f>
        <v>SCORE</v>
      </c>
      <c r="H27" s="96"/>
      <c r="I27" s="12"/>
      <c r="J27" s="31" t="str">
        <f>'Beoordelaar 7'!I7</f>
        <v>SCORE</v>
      </c>
      <c r="K27" s="96"/>
    </row>
    <row r="28" spans="1:11" ht="20" customHeight="1" x14ac:dyDescent="0.2">
      <c r="A28" s="86" t="s">
        <v>1</v>
      </c>
      <c r="B28" s="87"/>
      <c r="C28" s="13"/>
      <c r="D28" s="32" t="s">
        <v>3</v>
      </c>
      <c r="E28" s="96"/>
      <c r="F28" s="13"/>
      <c r="G28" s="33" t="s">
        <v>9</v>
      </c>
      <c r="H28" s="96"/>
      <c r="I28" s="13"/>
      <c r="J28" s="33" t="s">
        <v>3</v>
      </c>
      <c r="K28" s="96"/>
    </row>
    <row r="29" spans="1:11" ht="20" customHeight="1" x14ac:dyDescent="0.2">
      <c r="A29" s="88"/>
      <c r="B29" s="89"/>
      <c r="C29" s="14"/>
      <c r="D29" s="34" t="str">
        <f>IF(D28="Uitmuntend","€ 11.000",IF(D28="Goed","€ 8.800",IF(D28="Voldoende","€ 0",IF(D28="Matig","- € 6.600",IF(D28="Onvoldoende","KO"," ")))))</f>
        <v xml:space="preserve"> </v>
      </c>
      <c r="E29" s="97"/>
      <c r="F29" s="14"/>
      <c r="G29" s="34" t="str">
        <f>IF(G28="Uitmuntend","€ 11.000",IF(G28="Goed","€ 8.800",IF(G28="Voldoende","€ 0",IF(G28="Matig","- € 6.600",IF(G28="Onvoldoende","KO"," ")))))</f>
        <v xml:space="preserve"> </v>
      </c>
      <c r="H29" s="97"/>
      <c r="I29" s="14"/>
      <c r="J29" s="34" t="str">
        <f>IF(J28="Uitmuntend","€ 11.000",IF(J28="Goed","€ 8.800",IF(J28="Voldoende","€ 0",IF(J28="Matig","- € 6.600",IF(J28="Onvoldoende","KO"," ")))))</f>
        <v xml:space="preserve"> </v>
      </c>
      <c r="K29" s="97"/>
    </row>
    <row r="30" spans="1:11" ht="18" customHeight="1" x14ac:dyDescent="0.2">
      <c r="A30" s="90" t="str">
        <f>'Beoordelen kwaliteit'!A21</f>
        <v>Casus 4. Inzetverdeling</v>
      </c>
      <c r="B30" s="29" t="str">
        <f>B3</f>
        <v>Beoordelaar 1</v>
      </c>
      <c r="C30" s="12"/>
      <c r="D30" s="30" t="str">
        <f>'Beoordelaar 1'!C9</f>
        <v>Score:</v>
      </c>
      <c r="E30" s="95" t="s">
        <v>11</v>
      </c>
      <c r="F30" s="12"/>
      <c r="G30" s="31" t="str">
        <f>'Beoordelaar 1'!F9</f>
        <v>Score:</v>
      </c>
      <c r="H30" s="95" t="s">
        <v>11</v>
      </c>
      <c r="I30" s="12"/>
      <c r="J30" s="31" t="str">
        <f>'Beoordelaar 1'!I9</f>
        <v>Score:</v>
      </c>
      <c r="K30" s="95" t="s">
        <v>11</v>
      </c>
    </row>
    <row r="31" spans="1:11" ht="18" customHeight="1" x14ac:dyDescent="0.2">
      <c r="A31" s="91"/>
      <c r="B31" s="29" t="str">
        <f t="shared" ref="B31:B34" si="2">B4</f>
        <v>Beoordelaar 2</v>
      </c>
      <c r="C31" s="12"/>
      <c r="D31" s="30" t="str">
        <f>'Beoordelaar 2'!C9</f>
        <v>Score:</v>
      </c>
      <c r="E31" s="96"/>
      <c r="F31" s="12"/>
      <c r="G31" s="31" t="str">
        <f>'Beoordelaar 2'!F9</f>
        <v>Score:</v>
      </c>
      <c r="H31" s="96"/>
      <c r="I31" s="12"/>
      <c r="J31" s="31" t="str">
        <f>'Beoordelaar 2'!I9</f>
        <v>Score:</v>
      </c>
      <c r="K31" s="96"/>
    </row>
    <row r="32" spans="1:11" ht="18" customHeight="1" x14ac:dyDescent="0.2">
      <c r="A32" s="91"/>
      <c r="B32" s="29" t="str">
        <f t="shared" si="2"/>
        <v>Beoordelaar 3</v>
      </c>
      <c r="C32" s="12"/>
      <c r="D32" s="30" t="str">
        <f>'Beoordelaar 3'!C9</f>
        <v>Score:</v>
      </c>
      <c r="E32" s="96"/>
      <c r="F32" s="12"/>
      <c r="G32" s="31" t="str">
        <f>'Beoordelaar 3'!F9</f>
        <v>Score:</v>
      </c>
      <c r="H32" s="96"/>
      <c r="I32" s="12"/>
      <c r="J32" s="31" t="str">
        <f>'Beoordelaar 3'!I9</f>
        <v>Score:</v>
      </c>
      <c r="K32" s="96"/>
    </row>
    <row r="33" spans="1:11" ht="18" customHeight="1" x14ac:dyDescent="0.2">
      <c r="A33" s="91"/>
      <c r="B33" s="29" t="str">
        <f t="shared" si="2"/>
        <v>Beoordelaar 4</v>
      </c>
      <c r="C33" s="12"/>
      <c r="D33" s="30" t="str">
        <f>'Beoordelaar 4'!C9</f>
        <v>SCORE</v>
      </c>
      <c r="E33" s="96"/>
      <c r="F33" s="12"/>
      <c r="G33" s="31" t="str">
        <f>'Beoordelaar 4'!F9</f>
        <v>SCORE</v>
      </c>
      <c r="H33" s="96"/>
      <c r="I33" s="12"/>
      <c r="J33" s="31" t="str">
        <f>'Beoordelaar 4'!I9</f>
        <v>SCORE</v>
      </c>
      <c r="K33" s="96"/>
    </row>
    <row r="34" spans="1:11" ht="18" customHeight="1" x14ac:dyDescent="0.2">
      <c r="A34" s="91"/>
      <c r="B34" s="29" t="str">
        <f t="shared" si="2"/>
        <v>Beoordelaar 5</v>
      </c>
      <c r="C34" s="12"/>
      <c r="D34" s="30" t="str">
        <f>'Beoordelaar 5'!C9</f>
        <v>SCORE</v>
      </c>
      <c r="E34" s="96"/>
      <c r="F34" s="12"/>
      <c r="G34" s="31" t="str">
        <f>'Beoordelaar 5'!F9</f>
        <v>SCORE</v>
      </c>
      <c r="H34" s="96"/>
      <c r="I34" s="12"/>
      <c r="J34" s="31" t="str">
        <f>'Beoordelaar 5'!I9</f>
        <v>SCORE</v>
      </c>
      <c r="K34" s="96"/>
    </row>
    <row r="35" spans="1:11" ht="18" customHeight="1" x14ac:dyDescent="0.2">
      <c r="A35" s="91"/>
      <c r="B35" s="29" t="str">
        <f>B8</f>
        <v>Beoordelaar 6</v>
      </c>
      <c r="C35" s="12"/>
      <c r="D35" s="30" t="str">
        <f>'Beoordelaar 6'!C9</f>
        <v>SCORE</v>
      </c>
      <c r="E35" s="96"/>
      <c r="F35" s="12"/>
      <c r="G35" s="31" t="str">
        <f>'Beoordelaar 6'!F9</f>
        <v>SCORE</v>
      </c>
      <c r="H35" s="96"/>
      <c r="I35" s="12"/>
      <c r="J35" s="31" t="str">
        <f>'Beoordelaar 6'!I9</f>
        <v>SCORE</v>
      </c>
      <c r="K35" s="96"/>
    </row>
    <row r="36" spans="1:11" ht="18" customHeight="1" x14ac:dyDescent="0.2">
      <c r="A36" s="92"/>
      <c r="B36" s="29" t="str">
        <f>B9</f>
        <v>Beoordelaar 7</v>
      </c>
      <c r="C36" s="12"/>
      <c r="D36" s="30" t="str">
        <f>'Beoordelaar 7'!C9</f>
        <v>SCORE</v>
      </c>
      <c r="E36" s="96"/>
      <c r="F36" s="12"/>
      <c r="G36" s="31" t="str">
        <f>'Beoordelaar 7'!F9</f>
        <v>SCORE</v>
      </c>
      <c r="H36" s="96"/>
      <c r="I36" s="12"/>
      <c r="J36" s="31" t="str">
        <f>'Beoordelaar 7'!I9</f>
        <v>SCORE</v>
      </c>
      <c r="K36" s="96"/>
    </row>
    <row r="37" spans="1:11" ht="20" customHeight="1" x14ac:dyDescent="0.2">
      <c r="A37" s="86" t="s">
        <v>1</v>
      </c>
      <c r="B37" s="87"/>
      <c r="C37" s="13"/>
      <c r="D37" s="32" t="s">
        <v>3</v>
      </c>
      <c r="E37" s="96"/>
      <c r="F37" s="13"/>
      <c r="G37" s="33" t="s">
        <v>9</v>
      </c>
      <c r="H37" s="96"/>
      <c r="I37" s="13"/>
      <c r="J37" s="33" t="s">
        <v>3</v>
      </c>
      <c r="K37" s="96"/>
    </row>
    <row r="38" spans="1:11" ht="20" customHeight="1" x14ac:dyDescent="0.2">
      <c r="A38" s="88"/>
      <c r="B38" s="89"/>
      <c r="C38" s="14"/>
      <c r="D38" s="34" t="str">
        <f>IF(D37="Uitmuntend","€ 13.000",IF(D37="Goed","€ 10.400",IF(D37="Voldoende","€ 0",IF(D37="Matig","- € 7.800",IF(D37="Onvoldoende","KO"," ")))))</f>
        <v xml:space="preserve"> </v>
      </c>
      <c r="E38" s="97"/>
      <c r="F38" s="14"/>
      <c r="G38" s="34" t="str">
        <f>IF(G37="Uitmuntend","€ 13.000",IF(G37="Goed","€ 10.400",IF(G37="Voldoende","€ 0",IF(G37="Matig","- € 7.800",IF(G37="Onvoldoende","KO"," ")))))</f>
        <v xml:space="preserve"> </v>
      </c>
      <c r="H38" s="97"/>
      <c r="I38" s="14"/>
      <c r="J38" s="34" t="str">
        <f>IF(J37="Uitmuntend","€ 13.000",IF(J37="Goed","€ 10.400",IF(J37="Voldoende","€ 0",IF(J37="Matig","- € 7.800",IF(J37="Onvoldoende","KO"," ")))))</f>
        <v xml:space="preserve"> </v>
      </c>
      <c r="K38" s="97"/>
    </row>
    <row r="39" spans="1:11" ht="18" customHeight="1" x14ac:dyDescent="0.2">
      <c r="A39" s="90" t="str">
        <f>'Beoordelen kwaliteit'!A27</f>
        <v>Casus 5. Uitruil vakbond contributie/ fiets</v>
      </c>
      <c r="B39" s="29" t="str">
        <f>B3</f>
        <v>Beoordelaar 1</v>
      </c>
      <c r="C39" s="12"/>
      <c r="D39" s="30" t="str">
        <f>'Beoordelaar 1'!C11</f>
        <v>Score:</v>
      </c>
      <c r="E39" s="95" t="s">
        <v>11</v>
      </c>
      <c r="F39" s="12"/>
      <c r="G39" s="31" t="str">
        <f>'Beoordelaar 1'!F11</f>
        <v>Score:</v>
      </c>
      <c r="H39" s="95" t="s">
        <v>11</v>
      </c>
      <c r="I39" s="12"/>
      <c r="J39" s="31" t="str">
        <f>'Beoordelaar 1'!I11</f>
        <v>Score:</v>
      </c>
      <c r="K39" s="95" t="s">
        <v>11</v>
      </c>
    </row>
    <row r="40" spans="1:11" ht="18" customHeight="1" x14ac:dyDescent="0.2">
      <c r="A40" s="91"/>
      <c r="B40" s="29" t="str">
        <f t="shared" ref="B40:B43" si="3">B4</f>
        <v>Beoordelaar 2</v>
      </c>
      <c r="C40" s="12"/>
      <c r="D40" s="30" t="str">
        <f>'Beoordelaar 2'!C11</f>
        <v>Score:</v>
      </c>
      <c r="E40" s="96"/>
      <c r="F40" s="12"/>
      <c r="G40" s="31" t="str">
        <f>'Beoordelaar 2'!F11</f>
        <v>Score:</v>
      </c>
      <c r="H40" s="96"/>
      <c r="I40" s="12"/>
      <c r="J40" s="31" t="str">
        <f>'Beoordelaar 2'!I11</f>
        <v>Score:</v>
      </c>
      <c r="K40" s="96"/>
    </row>
    <row r="41" spans="1:11" ht="18" customHeight="1" x14ac:dyDescent="0.2">
      <c r="A41" s="91"/>
      <c r="B41" s="29" t="str">
        <f t="shared" si="3"/>
        <v>Beoordelaar 3</v>
      </c>
      <c r="C41" s="12"/>
      <c r="D41" s="30" t="str">
        <f>'Beoordelaar 3'!C11</f>
        <v>Score:</v>
      </c>
      <c r="E41" s="96"/>
      <c r="F41" s="12"/>
      <c r="G41" s="31" t="str">
        <f>'Beoordelaar 3'!F11</f>
        <v>Score:</v>
      </c>
      <c r="H41" s="96"/>
      <c r="I41" s="12"/>
      <c r="J41" s="31" t="str">
        <f>'Beoordelaar 3'!I11</f>
        <v>Score:</v>
      </c>
      <c r="K41" s="96"/>
    </row>
    <row r="42" spans="1:11" ht="18" customHeight="1" x14ac:dyDescent="0.2">
      <c r="A42" s="91"/>
      <c r="B42" s="29" t="str">
        <f t="shared" si="3"/>
        <v>Beoordelaar 4</v>
      </c>
      <c r="C42" s="12"/>
      <c r="D42" s="30" t="str">
        <f>'Beoordelaar 4'!C11</f>
        <v>SCORE</v>
      </c>
      <c r="E42" s="96"/>
      <c r="F42" s="12"/>
      <c r="G42" s="31" t="str">
        <f>'Beoordelaar 4'!F11</f>
        <v>SCORE</v>
      </c>
      <c r="H42" s="96"/>
      <c r="I42" s="12"/>
      <c r="J42" s="31" t="str">
        <f>'Beoordelaar 4'!I11</f>
        <v>SCORE</v>
      </c>
      <c r="K42" s="96"/>
    </row>
    <row r="43" spans="1:11" ht="18" customHeight="1" x14ac:dyDescent="0.2">
      <c r="A43" s="91"/>
      <c r="B43" s="29" t="str">
        <f t="shared" si="3"/>
        <v>Beoordelaar 5</v>
      </c>
      <c r="C43" s="12"/>
      <c r="D43" s="30" t="str">
        <f>'Beoordelaar 5'!C11</f>
        <v>SCORE</v>
      </c>
      <c r="E43" s="96"/>
      <c r="F43" s="12"/>
      <c r="G43" s="31" t="str">
        <f>'Beoordelaar 5'!F11</f>
        <v>SCORE</v>
      </c>
      <c r="H43" s="96"/>
      <c r="I43" s="12"/>
      <c r="J43" s="31" t="str">
        <f>'Beoordelaar 5'!I11</f>
        <v>SCORE</v>
      </c>
      <c r="K43" s="96"/>
    </row>
    <row r="44" spans="1:11" ht="18" customHeight="1" x14ac:dyDescent="0.2">
      <c r="A44" s="91"/>
      <c r="B44" s="29" t="str">
        <f>B8</f>
        <v>Beoordelaar 6</v>
      </c>
      <c r="C44" s="12"/>
      <c r="D44" s="30" t="str">
        <f>'Beoordelaar 6'!C11</f>
        <v>SCORE</v>
      </c>
      <c r="E44" s="96"/>
      <c r="F44" s="12"/>
      <c r="G44" s="31" t="str">
        <f>'Beoordelaar 6'!F11</f>
        <v>SCORE</v>
      </c>
      <c r="H44" s="96"/>
      <c r="I44" s="12"/>
      <c r="J44" s="31" t="str">
        <f>'Beoordelaar 6'!I11</f>
        <v>SCORE</v>
      </c>
      <c r="K44" s="96"/>
    </row>
    <row r="45" spans="1:11" ht="18" customHeight="1" x14ac:dyDescent="0.2">
      <c r="A45" s="92"/>
      <c r="B45" s="29" t="str">
        <f>B9</f>
        <v>Beoordelaar 7</v>
      </c>
      <c r="C45" s="12"/>
      <c r="D45" s="30" t="str">
        <f>'Beoordelaar 7'!C11</f>
        <v>SCORE</v>
      </c>
      <c r="E45" s="96"/>
      <c r="F45" s="12"/>
      <c r="G45" s="31" t="str">
        <f>'Beoordelaar 7'!F11</f>
        <v>SCORE</v>
      </c>
      <c r="H45" s="96"/>
      <c r="I45" s="12"/>
      <c r="J45" s="31" t="str">
        <f>'Beoordelaar 7'!I11</f>
        <v>SCORE</v>
      </c>
      <c r="K45" s="96"/>
    </row>
    <row r="46" spans="1:11" ht="20" customHeight="1" x14ac:dyDescent="0.2">
      <c r="A46" s="86" t="s">
        <v>1</v>
      </c>
      <c r="B46" s="87"/>
      <c r="C46" s="13"/>
      <c r="D46" s="32" t="s">
        <v>3</v>
      </c>
      <c r="E46" s="96"/>
      <c r="F46" s="13"/>
      <c r="G46" s="33" t="s">
        <v>9</v>
      </c>
      <c r="H46" s="96"/>
      <c r="I46" s="13"/>
      <c r="J46" s="33" t="s">
        <v>3</v>
      </c>
      <c r="K46" s="96"/>
    </row>
    <row r="47" spans="1:11" ht="20" customHeight="1" x14ac:dyDescent="0.2">
      <c r="A47" s="88"/>
      <c r="B47" s="89"/>
      <c r="C47" s="14"/>
      <c r="D47" s="34" t="str">
        <f>IF(D46="Uitmuntend","€ 8.500",IF(D46="Goed","€ 6.800",IF(D46="Voldoende","€ 0",IF(D46="Matig","- € 5.100",IF(D46="Onvoldoende","KO"," ")))))</f>
        <v xml:space="preserve"> </v>
      </c>
      <c r="E47" s="97"/>
      <c r="F47" s="14"/>
      <c r="G47" s="34" t="str">
        <f>IF(G46="Uitmuntend","€ 8.500",IF(G46="Goed","€ 6.800",IF(G46="Voldoende","€ 0",IF(G46="Matig","- € 5.100",IF(G46="Onvoldoende","KO"," ")))))</f>
        <v xml:space="preserve"> </v>
      </c>
      <c r="H47" s="97"/>
      <c r="I47" s="14"/>
      <c r="J47" s="34" t="str">
        <f>IF(J46="Uitmuntend","€ 8.500",IF(J46="Goed","€ 6.800",IF(J46="Voldoende","€ 0",IF(J46="Matig","- € 5.100",IF(J46="Onvoldoende","KO"," ")))))</f>
        <v xml:space="preserve"> </v>
      </c>
      <c r="K47" s="97"/>
    </row>
    <row r="48" spans="1:11" ht="20" customHeight="1" x14ac:dyDescent="0.2">
      <c r="A48" s="90" t="str">
        <f>'Beoordelen kwaliteit'!A33</f>
        <v>Casus 6. Tijdelijke uitbreiding</v>
      </c>
      <c r="B48" s="29" t="str">
        <f t="shared" ref="B48:B54" si="4">B3</f>
        <v>Beoordelaar 1</v>
      </c>
      <c r="C48" s="14"/>
      <c r="D48" s="30" t="str">
        <f>'Beoordelaar 1'!C13</f>
        <v>Score:</v>
      </c>
      <c r="E48" s="95" t="s">
        <v>11</v>
      </c>
      <c r="F48" s="14"/>
      <c r="G48" s="30" t="str">
        <f>'Beoordelaar 1'!F13</f>
        <v>Score:</v>
      </c>
      <c r="H48" s="95" t="s">
        <v>11</v>
      </c>
      <c r="I48" s="14"/>
      <c r="J48" s="30" t="str">
        <f>'Beoordelaar 1'!I13</f>
        <v>Score:</v>
      </c>
      <c r="K48" s="95" t="s">
        <v>11</v>
      </c>
    </row>
    <row r="49" spans="1:11" ht="20" customHeight="1" x14ac:dyDescent="0.2">
      <c r="A49" s="91"/>
      <c r="B49" s="29" t="str">
        <f t="shared" si="4"/>
        <v>Beoordelaar 2</v>
      </c>
      <c r="C49" s="14"/>
      <c r="D49" s="30" t="str">
        <f>'Beoordelaar 2'!C13</f>
        <v>Score:</v>
      </c>
      <c r="E49" s="96"/>
      <c r="F49" s="14"/>
      <c r="G49" s="30" t="str">
        <f>'Beoordelaar 2'!F13</f>
        <v>Score:</v>
      </c>
      <c r="H49" s="96"/>
      <c r="I49" s="14"/>
      <c r="J49" s="30" t="str">
        <f>'Beoordelaar 2'!I13</f>
        <v>Score:</v>
      </c>
      <c r="K49" s="96"/>
    </row>
    <row r="50" spans="1:11" ht="20" customHeight="1" x14ac:dyDescent="0.2">
      <c r="A50" s="91"/>
      <c r="B50" s="29" t="str">
        <f t="shared" si="4"/>
        <v>Beoordelaar 3</v>
      </c>
      <c r="C50" s="14"/>
      <c r="D50" s="30" t="str">
        <f>'Beoordelaar 3'!C13</f>
        <v>Score:</v>
      </c>
      <c r="E50" s="96"/>
      <c r="F50" s="14"/>
      <c r="G50" s="30" t="str">
        <f>'Beoordelaar 3'!F13</f>
        <v>Score:</v>
      </c>
      <c r="H50" s="96"/>
      <c r="I50" s="14"/>
      <c r="J50" s="30" t="str">
        <f>'Beoordelaar 3'!I13</f>
        <v>Score:</v>
      </c>
      <c r="K50" s="96"/>
    </row>
    <row r="51" spans="1:11" ht="20" customHeight="1" x14ac:dyDescent="0.2">
      <c r="A51" s="91"/>
      <c r="B51" s="29" t="str">
        <f t="shared" si="4"/>
        <v>Beoordelaar 4</v>
      </c>
      <c r="C51" s="14"/>
      <c r="D51" s="30" t="str">
        <f>'Beoordelaar 4'!C13</f>
        <v>SCORE</v>
      </c>
      <c r="E51" s="96"/>
      <c r="F51" s="14"/>
      <c r="G51" s="30" t="str">
        <f>'Beoordelaar 4'!F13</f>
        <v>SCORE</v>
      </c>
      <c r="H51" s="96"/>
      <c r="I51" s="14"/>
      <c r="J51" s="30" t="str">
        <f>'Beoordelaar 4'!I13</f>
        <v>SCORE</v>
      </c>
      <c r="K51" s="96"/>
    </row>
    <row r="52" spans="1:11" ht="20" customHeight="1" x14ac:dyDescent="0.2">
      <c r="A52" s="91"/>
      <c r="B52" s="29" t="str">
        <f t="shared" si="4"/>
        <v>Beoordelaar 5</v>
      </c>
      <c r="C52" s="14"/>
      <c r="D52" s="30" t="str">
        <f>'Beoordelaar 5'!C13</f>
        <v>SCORE</v>
      </c>
      <c r="E52" s="96"/>
      <c r="F52" s="14"/>
      <c r="G52" s="30" t="str">
        <f>'Beoordelaar 5'!F13</f>
        <v>SCORE</v>
      </c>
      <c r="H52" s="96"/>
      <c r="I52" s="14"/>
      <c r="J52" s="30" t="str">
        <f>'Beoordelaar 5'!I13</f>
        <v>SCORE</v>
      </c>
      <c r="K52" s="96"/>
    </row>
    <row r="53" spans="1:11" ht="20" customHeight="1" x14ac:dyDescent="0.2">
      <c r="A53" s="91"/>
      <c r="B53" s="29" t="str">
        <f t="shared" si="4"/>
        <v>Beoordelaar 6</v>
      </c>
      <c r="C53" s="14"/>
      <c r="D53" s="30" t="str">
        <f>'Beoordelaar 6'!C13</f>
        <v>SCORE</v>
      </c>
      <c r="E53" s="96"/>
      <c r="F53" s="14"/>
      <c r="G53" s="30" t="str">
        <f>'Beoordelaar 6'!F13</f>
        <v>SCORE</v>
      </c>
      <c r="H53" s="96"/>
      <c r="I53" s="14"/>
      <c r="J53" s="30" t="str">
        <f>'Beoordelaar 6'!I13</f>
        <v>SCORE</v>
      </c>
      <c r="K53" s="96"/>
    </row>
    <row r="54" spans="1:11" ht="20" customHeight="1" x14ac:dyDescent="0.2">
      <c r="A54" s="92"/>
      <c r="B54" s="29" t="str">
        <f t="shared" si="4"/>
        <v>Beoordelaar 7</v>
      </c>
      <c r="C54" s="14"/>
      <c r="D54" s="30" t="str">
        <f>'Beoordelaar 7'!C13</f>
        <v>SCORE</v>
      </c>
      <c r="E54" s="96"/>
      <c r="F54" s="14"/>
      <c r="G54" s="30" t="str">
        <f>'Beoordelaar 7'!F13</f>
        <v>SCORE</v>
      </c>
      <c r="H54" s="96"/>
      <c r="I54" s="14"/>
      <c r="J54" s="30" t="str">
        <f>'Beoordelaar 7'!I13</f>
        <v>SCORE</v>
      </c>
      <c r="K54" s="96"/>
    </row>
    <row r="55" spans="1:11" ht="20" customHeight="1" x14ac:dyDescent="0.2">
      <c r="A55" s="86" t="s">
        <v>1</v>
      </c>
      <c r="B55" s="87"/>
      <c r="C55" s="14"/>
      <c r="D55" s="32" t="s">
        <v>3</v>
      </c>
      <c r="E55" s="96"/>
      <c r="F55" s="14"/>
      <c r="G55" s="32" t="s">
        <v>3</v>
      </c>
      <c r="H55" s="96"/>
      <c r="I55" s="14"/>
      <c r="J55" s="32" t="s">
        <v>3</v>
      </c>
      <c r="K55" s="96"/>
    </row>
    <row r="56" spans="1:11" ht="20" customHeight="1" x14ac:dyDescent="0.2">
      <c r="A56" s="88"/>
      <c r="B56" s="89"/>
      <c r="C56" s="14"/>
      <c r="D56" s="34" t="str">
        <f>IF(D55="Uitmuntend","€ 10.500",IF(D55="Goed","€ 8.400",IF(D55="Voldoende","€ 0",IF(D55="Matig","- € 6.300",IF(D55="Onvoldoende","KO"," ")))))</f>
        <v xml:space="preserve"> </v>
      </c>
      <c r="E56" s="97"/>
      <c r="F56" s="14"/>
      <c r="G56" s="34" t="str">
        <f>IF(G55="Uitmuntend","€ 10.500",IF(G55="Goed","€ 8.400",IF(G55="Voldoende","€ 0",IF(G55="Matig","- € 6.300",IF(G55="Onvoldoende","KO"," ")))))</f>
        <v xml:space="preserve"> </v>
      </c>
      <c r="H56" s="97"/>
      <c r="I56" s="14"/>
      <c r="J56" s="34" t="str">
        <f>IF(J55="Uitmuntend","€ 10.500",IF(J55="Goed","€ 8.400",IF(J55="Voldoende","€ 0",IF(J55="Matig","- € 6.300",IF(J55="Onvoldoende","KO"," ")))))</f>
        <v xml:space="preserve"> </v>
      </c>
      <c r="K56" s="97"/>
    </row>
    <row r="57" spans="1:11" ht="20" customHeight="1" x14ac:dyDescent="0.2">
      <c r="A57" s="90" t="str">
        <f>'Beoordelen kwaliteit'!A39</f>
        <v>Casus 7. De salarisrun</v>
      </c>
      <c r="B57" s="29" t="str">
        <f t="shared" ref="B57:B63" si="5">B3</f>
        <v>Beoordelaar 1</v>
      </c>
      <c r="C57" s="14"/>
      <c r="D57" s="30" t="str">
        <f>'Beoordelaar 1'!C15</f>
        <v>Score:</v>
      </c>
      <c r="E57" s="95" t="s">
        <v>11</v>
      </c>
      <c r="F57" s="14"/>
      <c r="G57" s="30" t="str">
        <f>'Beoordelaar 1'!F15</f>
        <v>Score:</v>
      </c>
      <c r="H57" s="95" t="s">
        <v>11</v>
      </c>
      <c r="I57" s="14"/>
      <c r="J57" s="30" t="str">
        <f>'Beoordelaar 1'!I15</f>
        <v>Score:</v>
      </c>
      <c r="K57" s="95" t="s">
        <v>11</v>
      </c>
    </row>
    <row r="58" spans="1:11" ht="20" customHeight="1" x14ac:dyDescent="0.2">
      <c r="A58" s="91"/>
      <c r="B58" s="29" t="str">
        <f t="shared" si="5"/>
        <v>Beoordelaar 2</v>
      </c>
      <c r="C58" s="14"/>
      <c r="D58" s="30" t="str">
        <f>'Beoordelaar 2'!C15</f>
        <v>Score:</v>
      </c>
      <c r="E58" s="96"/>
      <c r="F58" s="14"/>
      <c r="G58" s="30" t="str">
        <f>'Beoordelaar 2'!F15</f>
        <v>Score:</v>
      </c>
      <c r="H58" s="96"/>
      <c r="I58" s="14"/>
      <c r="J58" s="30" t="str">
        <f>'Beoordelaar 2'!I15</f>
        <v>Score:</v>
      </c>
      <c r="K58" s="96"/>
    </row>
    <row r="59" spans="1:11" ht="20" customHeight="1" x14ac:dyDescent="0.2">
      <c r="A59" s="91"/>
      <c r="B59" s="29" t="str">
        <f t="shared" si="5"/>
        <v>Beoordelaar 3</v>
      </c>
      <c r="C59" s="14"/>
      <c r="D59" s="30" t="str">
        <f>'Beoordelaar 3'!C15</f>
        <v>Score:</v>
      </c>
      <c r="E59" s="96"/>
      <c r="F59" s="14"/>
      <c r="G59" s="30" t="str">
        <f>'Beoordelaar 3'!F15</f>
        <v>Score:</v>
      </c>
      <c r="H59" s="96"/>
      <c r="I59" s="14"/>
      <c r="J59" s="30" t="str">
        <f>'Beoordelaar 3'!I15</f>
        <v>Score:</v>
      </c>
      <c r="K59" s="96"/>
    </row>
    <row r="60" spans="1:11" ht="20" customHeight="1" x14ac:dyDescent="0.2">
      <c r="A60" s="91"/>
      <c r="B60" s="29" t="str">
        <f t="shared" si="5"/>
        <v>Beoordelaar 4</v>
      </c>
      <c r="C60" s="14"/>
      <c r="D60" s="30" t="str">
        <f>'Beoordelaar 4'!C15</f>
        <v>SCORE</v>
      </c>
      <c r="E60" s="96"/>
      <c r="F60" s="14"/>
      <c r="G60" s="30" t="str">
        <f>'Beoordelaar 4'!F15</f>
        <v>SCORE</v>
      </c>
      <c r="H60" s="96"/>
      <c r="I60" s="14"/>
      <c r="J60" s="30" t="str">
        <f>'Beoordelaar 4'!I15</f>
        <v>SCORE</v>
      </c>
      <c r="K60" s="96"/>
    </row>
    <row r="61" spans="1:11" ht="20" customHeight="1" x14ac:dyDescent="0.2">
      <c r="A61" s="91"/>
      <c r="B61" s="29" t="str">
        <f t="shared" si="5"/>
        <v>Beoordelaar 5</v>
      </c>
      <c r="C61" s="14"/>
      <c r="D61" s="30" t="str">
        <f>'Beoordelaar 5'!C15</f>
        <v>SCORE</v>
      </c>
      <c r="E61" s="96"/>
      <c r="F61" s="14"/>
      <c r="G61" s="30" t="str">
        <f>'Beoordelaar 5'!F15</f>
        <v>SCORE</v>
      </c>
      <c r="H61" s="96"/>
      <c r="I61" s="14"/>
      <c r="J61" s="30" t="str">
        <f>'Beoordelaar 5'!I15</f>
        <v>SCORE</v>
      </c>
      <c r="K61" s="96"/>
    </row>
    <row r="62" spans="1:11" ht="20" customHeight="1" x14ac:dyDescent="0.2">
      <c r="A62" s="91"/>
      <c r="B62" s="29" t="str">
        <f t="shared" si="5"/>
        <v>Beoordelaar 6</v>
      </c>
      <c r="C62" s="14"/>
      <c r="D62" s="30" t="str">
        <f>'Beoordelaar 6'!C15</f>
        <v>SCORE</v>
      </c>
      <c r="E62" s="96"/>
      <c r="F62" s="14"/>
      <c r="G62" s="30" t="str">
        <f>'Beoordelaar 6'!F15</f>
        <v>SCORE</v>
      </c>
      <c r="H62" s="96"/>
      <c r="I62" s="14"/>
      <c r="J62" s="30" t="str">
        <f>'Beoordelaar 6'!I15</f>
        <v>SCORE</v>
      </c>
      <c r="K62" s="96"/>
    </row>
    <row r="63" spans="1:11" ht="20" customHeight="1" x14ac:dyDescent="0.2">
      <c r="A63" s="92"/>
      <c r="B63" s="29" t="str">
        <f t="shared" si="5"/>
        <v>Beoordelaar 7</v>
      </c>
      <c r="C63" s="14"/>
      <c r="D63" s="30" t="str">
        <f>'Beoordelaar 7'!C15</f>
        <v>SCORE</v>
      </c>
      <c r="E63" s="96"/>
      <c r="F63" s="14"/>
      <c r="G63" s="30" t="str">
        <f>'Beoordelaar 7'!F15</f>
        <v>SCORE</v>
      </c>
      <c r="H63" s="96"/>
      <c r="I63" s="14"/>
      <c r="J63" s="30" t="str">
        <f>'Beoordelaar 7'!I15</f>
        <v>SCORE</v>
      </c>
      <c r="K63" s="96"/>
    </row>
    <row r="64" spans="1:11" ht="20" customHeight="1" x14ac:dyDescent="0.2">
      <c r="A64" s="87" t="s">
        <v>1</v>
      </c>
      <c r="B64" s="100"/>
      <c r="C64" s="14"/>
      <c r="D64" s="32" t="s">
        <v>3</v>
      </c>
      <c r="E64" s="96"/>
      <c r="F64" s="14"/>
      <c r="G64" s="32" t="s">
        <v>3</v>
      </c>
      <c r="H64" s="96"/>
      <c r="I64" s="14"/>
      <c r="J64" s="32" t="s">
        <v>3</v>
      </c>
      <c r="K64" s="96"/>
    </row>
    <row r="65" spans="1:11" ht="20" customHeight="1" x14ac:dyDescent="0.2">
      <c r="A65" s="88"/>
      <c r="B65" s="89"/>
      <c r="C65" s="14"/>
      <c r="D65" s="34" t="str">
        <f>IF(D64="Uitmuntend","€ 6.500",IF(D64="Goed","€ 5.200",IF(D64="Voldoende","€ 0",IF(D64="Matig","- € 3.900",IF(D64="Onvoldoende","KO"," ")))))</f>
        <v xml:space="preserve"> </v>
      </c>
      <c r="E65" s="97"/>
      <c r="F65" s="14"/>
      <c r="G65" s="34" t="str">
        <f>IF(G64="Uitmuntend","€ 6.500",IF(G64="Goed","€ 5.200",IF(G64="Voldoende","€ 0",IF(G64="Matig","- € 3.900",IF(G64="Onvoldoende","KO"," ")))))</f>
        <v xml:space="preserve"> </v>
      </c>
      <c r="H65" s="97"/>
      <c r="I65" s="14"/>
      <c r="J65" s="34" t="str">
        <f>IF(J64="Uitmuntend","€ 6.500",IF(J64="Goed","€ 5.200",IF(J64="Voldoende","€ 0",IF(J64="Matig","- € 3.900",IF(J64="Onvoldoende","KO"," ")))))</f>
        <v xml:space="preserve"> </v>
      </c>
      <c r="K65" s="97"/>
    </row>
    <row r="66" spans="1:11" ht="20" customHeight="1" x14ac:dyDescent="0.2">
      <c r="A66" s="90" t="str">
        <f>'Beoordelen kwaliteit'!A45</f>
        <v>Casus 8. Rapportages</v>
      </c>
      <c r="B66" s="29" t="str">
        <f t="shared" ref="B66:B72" si="6">B3</f>
        <v>Beoordelaar 1</v>
      </c>
      <c r="C66" s="14"/>
      <c r="D66" s="30" t="str">
        <f>'Beoordelaar 1'!C17</f>
        <v>Score:</v>
      </c>
      <c r="E66" s="95" t="s">
        <v>11</v>
      </c>
      <c r="F66" s="14"/>
      <c r="G66" s="30" t="str">
        <f>'Beoordelaar 1'!F17</f>
        <v>Score:</v>
      </c>
      <c r="H66" s="95" t="s">
        <v>11</v>
      </c>
      <c r="I66" s="14"/>
      <c r="J66" s="30" t="str">
        <f>'Beoordelaar 1'!I17</f>
        <v>Score:</v>
      </c>
      <c r="K66" s="95" t="s">
        <v>11</v>
      </c>
    </row>
    <row r="67" spans="1:11" ht="20" customHeight="1" x14ac:dyDescent="0.2">
      <c r="A67" s="91"/>
      <c r="B67" s="29" t="str">
        <f t="shared" si="6"/>
        <v>Beoordelaar 2</v>
      </c>
      <c r="C67" s="14"/>
      <c r="D67" s="30" t="str">
        <f>'Beoordelaar 2'!C17</f>
        <v>Score:</v>
      </c>
      <c r="E67" s="96"/>
      <c r="F67" s="14"/>
      <c r="G67" s="30" t="str">
        <f>'Beoordelaar 2'!F17</f>
        <v>Score:</v>
      </c>
      <c r="H67" s="96"/>
      <c r="I67" s="14"/>
      <c r="J67" s="30" t="str">
        <f>'Beoordelaar 2'!I17</f>
        <v>Score:</v>
      </c>
      <c r="K67" s="96"/>
    </row>
    <row r="68" spans="1:11" ht="20" customHeight="1" x14ac:dyDescent="0.2">
      <c r="A68" s="91"/>
      <c r="B68" s="29" t="str">
        <f t="shared" si="6"/>
        <v>Beoordelaar 3</v>
      </c>
      <c r="C68" s="14"/>
      <c r="D68" s="30" t="str">
        <f>'Beoordelaar 3'!C17</f>
        <v>Score:</v>
      </c>
      <c r="E68" s="96"/>
      <c r="F68" s="14"/>
      <c r="G68" s="30" t="str">
        <f>'Beoordelaar 3'!F17</f>
        <v>Score:</v>
      </c>
      <c r="H68" s="96"/>
      <c r="I68" s="14"/>
      <c r="J68" s="30" t="str">
        <f>'Beoordelaar 3'!I17</f>
        <v>Score:</v>
      </c>
      <c r="K68" s="96"/>
    </row>
    <row r="69" spans="1:11" ht="20" customHeight="1" x14ac:dyDescent="0.2">
      <c r="A69" s="91"/>
      <c r="B69" s="29" t="str">
        <f t="shared" si="6"/>
        <v>Beoordelaar 4</v>
      </c>
      <c r="C69" s="14"/>
      <c r="D69" s="30" t="str">
        <f>'Beoordelaar 4'!C17</f>
        <v>SCORE</v>
      </c>
      <c r="E69" s="96"/>
      <c r="F69" s="14"/>
      <c r="G69" s="30" t="str">
        <f>'Beoordelaar 4'!F17</f>
        <v>SCORE</v>
      </c>
      <c r="H69" s="96"/>
      <c r="I69" s="14"/>
      <c r="J69" s="30" t="str">
        <f>'Beoordelaar 4'!I17</f>
        <v>SCORE</v>
      </c>
      <c r="K69" s="96"/>
    </row>
    <row r="70" spans="1:11" ht="20" customHeight="1" x14ac:dyDescent="0.2">
      <c r="A70" s="91"/>
      <c r="B70" s="29" t="str">
        <f t="shared" si="6"/>
        <v>Beoordelaar 5</v>
      </c>
      <c r="C70" s="14"/>
      <c r="D70" s="30" t="str">
        <f>'Beoordelaar 5'!C17</f>
        <v>SCORE</v>
      </c>
      <c r="E70" s="96"/>
      <c r="F70" s="14"/>
      <c r="G70" s="30" t="str">
        <f>'Beoordelaar 5'!F17</f>
        <v>SCORE</v>
      </c>
      <c r="H70" s="96"/>
      <c r="I70" s="14"/>
      <c r="J70" s="30" t="str">
        <f>'Beoordelaar 5'!I17</f>
        <v>SCORE</v>
      </c>
      <c r="K70" s="96"/>
    </row>
    <row r="71" spans="1:11" ht="20" customHeight="1" x14ac:dyDescent="0.2">
      <c r="A71" s="91"/>
      <c r="B71" s="29" t="str">
        <f t="shared" si="6"/>
        <v>Beoordelaar 6</v>
      </c>
      <c r="C71" s="14"/>
      <c r="D71" s="30" t="str">
        <f>'Beoordelaar 6'!C17</f>
        <v>SCORE</v>
      </c>
      <c r="E71" s="96"/>
      <c r="F71" s="14"/>
      <c r="G71" s="30" t="str">
        <f>'Beoordelaar 6'!F17</f>
        <v>SCORE</v>
      </c>
      <c r="H71" s="96"/>
      <c r="I71" s="14"/>
      <c r="J71" s="30" t="str">
        <f>'Beoordelaar 6'!I17</f>
        <v>SCORE</v>
      </c>
      <c r="K71" s="96"/>
    </row>
    <row r="72" spans="1:11" ht="20" customHeight="1" x14ac:dyDescent="0.2">
      <c r="A72" s="92"/>
      <c r="B72" s="29" t="str">
        <f t="shared" si="6"/>
        <v>Beoordelaar 7</v>
      </c>
      <c r="C72" s="14"/>
      <c r="D72" s="30" t="str">
        <f>'Beoordelaar 7'!C17</f>
        <v>SCORE</v>
      </c>
      <c r="E72" s="96"/>
      <c r="F72" s="14"/>
      <c r="G72" s="30" t="str">
        <f>'Beoordelaar 7'!F17</f>
        <v>SCORE</v>
      </c>
      <c r="H72" s="96"/>
      <c r="I72" s="14"/>
      <c r="J72" s="30" t="str">
        <f>'Beoordelaar 7'!I17</f>
        <v>SCORE</v>
      </c>
      <c r="K72" s="96"/>
    </row>
    <row r="73" spans="1:11" ht="20" customHeight="1" x14ac:dyDescent="0.2">
      <c r="A73" s="87" t="s">
        <v>1</v>
      </c>
      <c r="B73" s="100"/>
      <c r="C73" s="14"/>
      <c r="D73" s="32" t="s">
        <v>3</v>
      </c>
      <c r="E73" s="96"/>
      <c r="F73" s="14"/>
      <c r="G73" s="32" t="s">
        <v>3</v>
      </c>
      <c r="H73" s="96"/>
      <c r="I73" s="14"/>
      <c r="J73" s="32" t="s">
        <v>3</v>
      </c>
      <c r="K73" s="96"/>
    </row>
    <row r="74" spans="1:11" ht="20" customHeight="1" x14ac:dyDescent="0.2">
      <c r="A74" s="88"/>
      <c r="B74" s="89"/>
      <c r="C74" s="14"/>
      <c r="D74" s="34" t="str">
        <f>IF(D73="Uitmuntend","€ 6.500",IF(D73="Goed","€ 5.200",IF(D73="Voldoende","€ 0",IF(D73="Matig","- € 3.900",IF(D73="Onvoldoende","KO"," ")))))</f>
        <v xml:space="preserve"> </v>
      </c>
      <c r="E74" s="97"/>
      <c r="F74" s="14"/>
      <c r="G74" s="34" t="str">
        <f>IF(G73="Uitmuntend","€ 6.500",IF(G73="Goed","€ 5.200",IF(G73="Voldoende","€ 0",IF(G73="Matig","- € 3.900",IF(G73="Onvoldoende","KO"," ")))))</f>
        <v xml:space="preserve"> </v>
      </c>
      <c r="H74" s="97"/>
      <c r="I74" s="14"/>
      <c r="J74" s="34" t="str">
        <f>IF(J73="Uitmuntend","€ 6.500",IF(J73="Goed","€ 5.200",IF(J73="Voldoende","€ 0",IF(J73="Matig","- € 3.900",IF(J73="Onvoldoende","KO"," ")))))</f>
        <v xml:space="preserve"> </v>
      </c>
      <c r="K74" s="97"/>
    </row>
    <row r="75" spans="1:11" ht="20" customHeight="1" x14ac:dyDescent="0.2">
      <c r="A75" s="90" t="str">
        <f>'Beoordelen kwaliteit'!A51</f>
        <v>Casus 9. Verzuim</v>
      </c>
      <c r="B75" s="29" t="str">
        <f t="shared" ref="B75:B81" si="7">B3</f>
        <v>Beoordelaar 1</v>
      </c>
      <c r="C75" s="14"/>
      <c r="D75" s="30" t="str">
        <f>'Beoordelaar 1'!C19</f>
        <v>Score:</v>
      </c>
      <c r="E75" s="95" t="s">
        <v>11</v>
      </c>
      <c r="F75" s="14"/>
      <c r="G75" s="30" t="str">
        <f>'Beoordelaar 1'!F19</f>
        <v>Score:</v>
      </c>
      <c r="H75" s="95" t="s">
        <v>11</v>
      </c>
      <c r="I75" s="14"/>
      <c r="J75" s="30" t="str">
        <f>'Beoordelaar 1'!I19</f>
        <v>Score:</v>
      </c>
      <c r="K75" s="95" t="s">
        <v>11</v>
      </c>
    </row>
    <row r="76" spans="1:11" ht="20" customHeight="1" x14ac:dyDescent="0.2">
      <c r="A76" s="91"/>
      <c r="B76" s="29" t="str">
        <f t="shared" si="7"/>
        <v>Beoordelaar 2</v>
      </c>
      <c r="C76" s="14"/>
      <c r="D76" s="30" t="str">
        <f>'Beoordelaar 2'!C19</f>
        <v>Score:</v>
      </c>
      <c r="E76" s="96"/>
      <c r="F76" s="14"/>
      <c r="G76" s="30" t="str">
        <f>'Beoordelaar 2'!F19</f>
        <v>Score:</v>
      </c>
      <c r="H76" s="96"/>
      <c r="I76" s="14"/>
      <c r="J76" s="30" t="str">
        <f>'Beoordelaar 2'!I19</f>
        <v>Score:</v>
      </c>
      <c r="K76" s="96"/>
    </row>
    <row r="77" spans="1:11" ht="20" customHeight="1" x14ac:dyDescent="0.2">
      <c r="A77" s="91"/>
      <c r="B77" s="29" t="str">
        <f t="shared" si="7"/>
        <v>Beoordelaar 3</v>
      </c>
      <c r="C77" s="14"/>
      <c r="D77" s="30" t="str">
        <f>'Beoordelaar 3'!C19</f>
        <v>Score:</v>
      </c>
      <c r="E77" s="96"/>
      <c r="F77" s="14"/>
      <c r="G77" s="30" t="str">
        <f>'Beoordelaar 3'!F19</f>
        <v>Score:</v>
      </c>
      <c r="H77" s="96"/>
      <c r="I77" s="14"/>
      <c r="J77" s="30" t="str">
        <f>'Beoordelaar 3'!I19</f>
        <v>Score:</v>
      </c>
      <c r="K77" s="96"/>
    </row>
    <row r="78" spans="1:11" ht="20" customHeight="1" x14ac:dyDescent="0.2">
      <c r="A78" s="91"/>
      <c r="B78" s="29" t="str">
        <f t="shared" si="7"/>
        <v>Beoordelaar 4</v>
      </c>
      <c r="C78" s="14"/>
      <c r="D78" s="30" t="str">
        <f>'Beoordelaar 4'!C19</f>
        <v>SCORE</v>
      </c>
      <c r="E78" s="96"/>
      <c r="F78" s="14"/>
      <c r="G78" s="30" t="str">
        <f>'Beoordelaar 4'!F19</f>
        <v>SCORE</v>
      </c>
      <c r="H78" s="96"/>
      <c r="I78" s="14"/>
      <c r="J78" s="30" t="str">
        <f>'Beoordelaar 4'!I19</f>
        <v>SCORE</v>
      </c>
      <c r="K78" s="96"/>
    </row>
    <row r="79" spans="1:11" ht="20" customHeight="1" x14ac:dyDescent="0.2">
      <c r="A79" s="91"/>
      <c r="B79" s="29" t="str">
        <f t="shared" si="7"/>
        <v>Beoordelaar 5</v>
      </c>
      <c r="C79" s="14"/>
      <c r="D79" s="30" t="str">
        <f>'Beoordelaar 5'!C19</f>
        <v>SCORE</v>
      </c>
      <c r="E79" s="96"/>
      <c r="F79" s="14"/>
      <c r="G79" s="30" t="str">
        <f>'Beoordelaar 5'!F19</f>
        <v>SCORE</v>
      </c>
      <c r="H79" s="96"/>
      <c r="I79" s="14"/>
      <c r="J79" s="30" t="str">
        <f>'Beoordelaar 5'!I19</f>
        <v>SCORE</v>
      </c>
      <c r="K79" s="96"/>
    </row>
    <row r="80" spans="1:11" ht="20" customHeight="1" x14ac:dyDescent="0.2">
      <c r="A80" s="91"/>
      <c r="B80" s="29" t="str">
        <f t="shared" si="7"/>
        <v>Beoordelaar 6</v>
      </c>
      <c r="C80" s="14"/>
      <c r="D80" s="30" t="str">
        <f>'Beoordelaar 6'!C19</f>
        <v>SCORE</v>
      </c>
      <c r="E80" s="96"/>
      <c r="F80" s="14"/>
      <c r="G80" s="30" t="str">
        <f>'Beoordelaar 6'!F19</f>
        <v>SCORE</v>
      </c>
      <c r="H80" s="96"/>
      <c r="I80" s="14"/>
      <c r="J80" s="30" t="str">
        <f>'Beoordelaar 6'!I19</f>
        <v>SCORE</v>
      </c>
      <c r="K80" s="96"/>
    </row>
    <row r="81" spans="1:11" ht="20" customHeight="1" x14ac:dyDescent="0.2">
      <c r="A81" s="92"/>
      <c r="B81" s="29" t="str">
        <f t="shared" si="7"/>
        <v>Beoordelaar 7</v>
      </c>
      <c r="C81" s="14"/>
      <c r="D81" s="30" t="str">
        <f>'Beoordelaar 7'!C19</f>
        <v>SCORE</v>
      </c>
      <c r="E81" s="96"/>
      <c r="F81" s="14"/>
      <c r="G81" s="30" t="str">
        <f>'Beoordelaar 7'!F19</f>
        <v>SCORE</v>
      </c>
      <c r="H81" s="96"/>
      <c r="I81" s="14"/>
      <c r="J81" s="30" t="str">
        <f>'Beoordelaar 7'!I19</f>
        <v>SCORE</v>
      </c>
      <c r="K81" s="96"/>
    </row>
    <row r="82" spans="1:11" ht="20" customHeight="1" x14ac:dyDescent="0.2">
      <c r="A82" s="87" t="s">
        <v>1</v>
      </c>
      <c r="B82" s="100"/>
      <c r="C82" s="14"/>
      <c r="D82" s="32" t="s">
        <v>3</v>
      </c>
      <c r="E82" s="96"/>
      <c r="F82" s="14"/>
      <c r="G82" s="32" t="s">
        <v>3</v>
      </c>
      <c r="H82" s="96"/>
      <c r="I82" s="14"/>
      <c r="J82" s="32" t="s">
        <v>3</v>
      </c>
      <c r="K82" s="96"/>
    </row>
    <row r="83" spans="1:11" ht="20" customHeight="1" x14ac:dyDescent="0.2">
      <c r="A83" s="88"/>
      <c r="B83" s="89"/>
      <c r="C83" s="14"/>
      <c r="D83" s="34" t="str">
        <f>IF(D82="Uitmuntend","€ 17.000",IF(D82="Goed","€ 13.600",IF(D82="Voldoende","€ 0",IF(D82="Matig","- € 10.200",IF(D82="Onvoldoende","KO"," ")))))</f>
        <v xml:space="preserve"> </v>
      </c>
      <c r="E83" s="97"/>
      <c r="F83" s="14"/>
      <c r="G83" s="34" t="str">
        <f>IF(G82="Uitmuntend","€ 17.000",IF(G82="Goed","€ 13.600",IF(G82="Voldoende","€ 0",IF(G82="Matig","- € 10.200",IF(G82="Onvoldoende","KO"," ")))))</f>
        <v xml:space="preserve"> </v>
      </c>
      <c r="H83" s="97"/>
      <c r="I83" s="14"/>
      <c r="J83" s="34" t="str">
        <f>IF(J82="Uitmuntend","€ 17.000",IF(J82="Goed","€ 13.600",IF(J82="Voldoende","€ 0",IF(J82="Matig","- € 10.200",IF(J82="Onvoldoende","KO"," ")))))</f>
        <v xml:space="preserve"> </v>
      </c>
      <c r="K83" s="97"/>
    </row>
    <row r="84" spans="1:11" ht="20" customHeight="1" x14ac:dyDescent="0.2">
      <c r="A84" s="90" t="str">
        <f>'Beoordelen kwaliteit'!A57</f>
        <v>Casus 10. Uit dienst</v>
      </c>
      <c r="B84" s="29" t="str">
        <f t="shared" ref="B84:B90" si="8">B3</f>
        <v>Beoordelaar 1</v>
      </c>
      <c r="C84" s="14"/>
      <c r="D84" s="30" t="str">
        <f>'Beoordelaar 1'!C21</f>
        <v>Score:</v>
      </c>
      <c r="E84" s="95" t="s">
        <v>11</v>
      </c>
      <c r="F84" s="14"/>
      <c r="G84" s="30" t="str">
        <f>'Beoordelaar 1'!F21</f>
        <v>Score:</v>
      </c>
      <c r="H84" s="95" t="s">
        <v>11</v>
      </c>
      <c r="I84" s="14"/>
      <c r="J84" s="30" t="str">
        <f>'Beoordelaar 1'!I21</f>
        <v>Score:</v>
      </c>
      <c r="K84" s="95" t="s">
        <v>11</v>
      </c>
    </row>
    <row r="85" spans="1:11" ht="20" customHeight="1" x14ac:dyDescent="0.2">
      <c r="A85" s="91"/>
      <c r="B85" s="29" t="str">
        <f t="shared" si="8"/>
        <v>Beoordelaar 2</v>
      </c>
      <c r="C85" s="14"/>
      <c r="D85" s="30" t="str">
        <f>'Beoordelaar 2'!C21</f>
        <v>Score:</v>
      </c>
      <c r="E85" s="96"/>
      <c r="F85" s="14"/>
      <c r="G85" s="30" t="str">
        <f>'Beoordelaar 2'!F21</f>
        <v>Score:</v>
      </c>
      <c r="H85" s="96"/>
      <c r="I85" s="14"/>
      <c r="J85" s="30" t="str">
        <f>'Beoordelaar 2'!I21</f>
        <v>Score:</v>
      </c>
      <c r="K85" s="96"/>
    </row>
    <row r="86" spans="1:11" ht="20" customHeight="1" x14ac:dyDescent="0.2">
      <c r="A86" s="91"/>
      <c r="B86" s="29" t="str">
        <f t="shared" si="8"/>
        <v>Beoordelaar 3</v>
      </c>
      <c r="C86" s="14"/>
      <c r="D86" s="30" t="str">
        <f>'Beoordelaar 3'!C21</f>
        <v>Score:</v>
      </c>
      <c r="E86" s="96"/>
      <c r="F86" s="14"/>
      <c r="G86" s="30" t="str">
        <f>'Beoordelaar 3'!F21</f>
        <v>Score:</v>
      </c>
      <c r="H86" s="96"/>
      <c r="I86" s="14"/>
      <c r="J86" s="30" t="str">
        <f>'Beoordelaar 3'!I21</f>
        <v>Score:</v>
      </c>
      <c r="K86" s="96"/>
    </row>
    <row r="87" spans="1:11" ht="20" customHeight="1" x14ac:dyDescent="0.2">
      <c r="A87" s="91"/>
      <c r="B87" s="29" t="str">
        <f t="shared" si="8"/>
        <v>Beoordelaar 4</v>
      </c>
      <c r="C87" s="14"/>
      <c r="D87" s="30" t="str">
        <f>'Beoordelaar 4'!C21</f>
        <v>SCORE</v>
      </c>
      <c r="E87" s="96"/>
      <c r="F87" s="14"/>
      <c r="G87" s="30" t="str">
        <f>'Beoordelaar 4'!F21</f>
        <v>SCORE</v>
      </c>
      <c r="H87" s="96"/>
      <c r="I87" s="14"/>
      <c r="J87" s="30" t="str">
        <f>'Beoordelaar 4'!I21</f>
        <v>SCORE</v>
      </c>
      <c r="K87" s="96"/>
    </row>
    <row r="88" spans="1:11" ht="20" customHeight="1" x14ac:dyDescent="0.2">
      <c r="A88" s="91"/>
      <c r="B88" s="29" t="str">
        <f t="shared" si="8"/>
        <v>Beoordelaar 5</v>
      </c>
      <c r="C88" s="14"/>
      <c r="D88" s="30" t="str">
        <f>'Beoordelaar 5'!C21</f>
        <v>SCORE</v>
      </c>
      <c r="E88" s="96"/>
      <c r="F88" s="14"/>
      <c r="G88" s="30" t="str">
        <f>'Beoordelaar 5'!F21</f>
        <v>SCORE</v>
      </c>
      <c r="H88" s="96"/>
      <c r="I88" s="14"/>
      <c r="J88" s="30" t="str">
        <f>'Beoordelaar 5'!I21</f>
        <v>SCORE</v>
      </c>
      <c r="K88" s="96"/>
    </row>
    <row r="89" spans="1:11" ht="20" customHeight="1" x14ac:dyDescent="0.2">
      <c r="A89" s="91"/>
      <c r="B89" s="29" t="str">
        <f t="shared" si="8"/>
        <v>Beoordelaar 6</v>
      </c>
      <c r="C89" s="14"/>
      <c r="D89" s="30" t="str">
        <f>'Beoordelaar 6'!C21</f>
        <v>SCORE</v>
      </c>
      <c r="E89" s="96"/>
      <c r="F89" s="14"/>
      <c r="G89" s="30" t="str">
        <f>'Beoordelaar 6'!F21</f>
        <v>SCORE</v>
      </c>
      <c r="H89" s="96"/>
      <c r="I89" s="14"/>
      <c r="J89" s="30" t="str">
        <f>'Beoordelaar 6'!I21</f>
        <v>SCORE</v>
      </c>
      <c r="K89" s="96"/>
    </row>
    <row r="90" spans="1:11" ht="20" customHeight="1" x14ac:dyDescent="0.2">
      <c r="A90" s="92"/>
      <c r="B90" s="29" t="str">
        <f t="shared" si="8"/>
        <v>Beoordelaar 7</v>
      </c>
      <c r="C90" s="14"/>
      <c r="D90" s="30" t="str">
        <f>'Beoordelaar 7'!C21</f>
        <v>SCORE</v>
      </c>
      <c r="E90" s="96"/>
      <c r="F90" s="14"/>
      <c r="G90" s="30" t="str">
        <f>'Beoordelaar 7'!F21</f>
        <v>SCORE</v>
      </c>
      <c r="H90" s="96"/>
      <c r="I90" s="14"/>
      <c r="J90" s="30" t="str">
        <f>'Beoordelaar 7'!I21</f>
        <v>SCORE</v>
      </c>
      <c r="K90" s="96"/>
    </row>
    <row r="91" spans="1:11" ht="20" customHeight="1" x14ac:dyDescent="0.2">
      <c r="A91" s="87" t="s">
        <v>1</v>
      </c>
      <c r="B91" s="100"/>
      <c r="C91" s="14"/>
      <c r="D91" s="32" t="s">
        <v>3</v>
      </c>
      <c r="E91" s="96"/>
      <c r="F91" s="14"/>
      <c r="G91" s="32" t="s">
        <v>3</v>
      </c>
      <c r="H91" s="96"/>
      <c r="I91" s="14"/>
      <c r="J91" s="32" t="s">
        <v>3</v>
      </c>
      <c r="K91" s="96"/>
    </row>
    <row r="92" spans="1:11" ht="20" customHeight="1" x14ac:dyDescent="0.2">
      <c r="A92" s="60"/>
      <c r="B92" s="61"/>
      <c r="C92" s="14"/>
      <c r="D92" s="34" t="str">
        <f>IF(D91="Uitmuntend","€ 10.000",IF(D91="Goed","€ 8.000",IF(D91="Voldoende","€ 0",IF(D91="Matig","- € 6.000",IF(D91="Onvoldoende","KO"," ")))))</f>
        <v xml:space="preserve"> </v>
      </c>
      <c r="E92" s="97"/>
      <c r="F92" s="14"/>
      <c r="G92" s="34" t="str">
        <f>IF(G91="Uitmuntend","€ 10.000",IF(G91="Goed","€ 8.000",IF(G91="Voldoende","€ 0",IF(G91="Matig","- € 6.000",IF(G91="Onvoldoende","KO"," ")))))</f>
        <v xml:space="preserve"> </v>
      </c>
      <c r="H92" s="97"/>
      <c r="I92" s="14"/>
      <c r="J92" s="34" t="str">
        <f>IF(J91="Uitmuntend","€ 10.000",IF(J91="Goed","€ 8.000",IF(J91="Voldoende","€ 0",IF(J91="Matig","- € 6.000",IF(J91="Onvoldoende","KO"," ")))))</f>
        <v xml:space="preserve"> </v>
      </c>
      <c r="K92" s="97"/>
    </row>
    <row r="93" spans="1:11" ht="20" customHeight="1" x14ac:dyDescent="0.2">
      <c r="A93" s="90" t="str">
        <f>'Beoordelen kwaliteit'!A63</f>
        <v>Casus 11. Declaraties mobiel-app en selfservice</v>
      </c>
      <c r="B93" s="29" t="str">
        <f t="shared" ref="B93:B99" si="9">B12</f>
        <v>Beoordelaar 1</v>
      </c>
      <c r="C93" s="14"/>
      <c r="D93" s="30" t="str">
        <f>'Beoordelaar 1'!C23</f>
        <v>Score:</v>
      </c>
      <c r="E93" s="95" t="s">
        <v>11</v>
      </c>
      <c r="F93" s="14"/>
      <c r="G93" s="30" t="str">
        <f>'Beoordelaar 1'!F23</f>
        <v>Score:</v>
      </c>
      <c r="H93" s="95" t="s">
        <v>11</v>
      </c>
      <c r="I93" s="14"/>
      <c r="J93" s="30" t="str">
        <f>'Beoordelaar 1'!I23</f>
        <v>Score:</v>
      </c>
      <c r="K93" s="95" t="s">
        <v>11</v>
      </c>
    </row>
    <row r="94" spans="1:11" ht="20" customHeight="1" x14ac:dyDescent="0.2">
      <c r="A94" s="91"/>
      <c r="B94" s="29" t="str">
        <f t="shared" si="9"/>
        <v>Beoordelaar 2</v>
      </c>
      <c r="C94" s="14"/>
      <c r="D94" s="30" t="str">
        <f>'Beoordelaar 2'!C23</f>
        <v>Score:</v>
      </c>
      <c r="E94" s="96"/>
      <c r="F94" s="14"/>
      <c r="G94" s="30" t="str">
        <f>'Beoordelaar 2'!F23</f>
        <v>Score:</v>
      </c>
      <c r="H94" s="96"/>
      <c r="I94" s="14"/>
      <c r="J94" s="30" t="str">
        <f>'Beoordelaar 2'!I23</f>
        <v>Score:</v>
      </c>
      <c r="K94" s="96"/>
    </row>
    <row r="95" spans="1:11" ht="20" customHeight="1" x14ac:dyDescent="0.2">
      <c r="A95" s="91"/>
      <c r="B95" s="29" t="str">
        <f t="shared" si="9"/>
        <v>Beoordelaar 3</v>
      </c>
      <c r="C95" s="14"/>
      <c r="D95" s="30" t="str">
        <f>'Beoordelaar 3'!C23</f>
        <v>Score:</v>
      </c>
      <c r="E95" s="96"/>
      <c r="F95" s="14"/>
      <c r="G95" s="30" t="str">
        <f>'Beoordelaar 3'!F23</f>
        <v>Score:</v>
      </c>
      <c r="H95" s="96"/>
      <c r="I95" s="14"/>
      <c r="J95" s="30" t="str">
        <f>'Beoordelaar 3'!I23</f>
        <v>Score:</v>
      </c>
      <c r="K95" s="96"/>
    </row>
    <row r="96" spans="1:11" ht="20" customHeight="1" x14ac:dyDescent="0.2">
      <c r="A96" s="91"/>
      <c r="B96" s="29" t="str">
        <f t="shared" si="9"/>
        <v>Beoordelaar 4</v>
      </c>
      <c r="C96" s="14"/>
      <c r="D96" s="30" t="str">
        <f>'Beoordelaar 4'!C23</f>
        <v>SCORE</v>
      </c>
      <c r="E96" s="96"/>
      <c r="F96" s="14"/>
      <c r="G96" s="30" t="str">
        <f>'Beoordelaar 4'!F23</f>
        <v>SCORE</v>
      </c>
      <c r="H96" s="96"/>
      <c r="I96" s="14"/>
      <c r="J96" s="30" t="str">
        <f>'Beoordelaar 4'!I23</f>
        <v>SCORE</v>
      </c>
      <c r="K96" s="96"/>
    </row>
    <row r="97" spans="1:11" ht="20" customHeight="1" x14ac:dyDescent="0.2">
      <c r="A97" s="91"/>
      <c r="B97" s="29" t="str">
        <f t="shared" si="9"/>
        <v>Beoordelaar 5</v>
      </c>
      <c r="C97" s="14"/>
      <c r="D97" s="30" t="str">
        <f>'Beoordelaar 5'!C23</f>
        <v>SCORE</v>
      </c>
      <c r="E97" s="96"/>
      <c r="F97" s="14"/>
      <c r="G97" s="30" t="str">
        <f>'Beoordelaar 5'!F23</f>
        <v>SCORE</v>
      </c>
      <c r="H97" s="96"/>
      <c r="I97" s="14"/>
      <c r="J97" s="30" t="str">
        <f>'Beoordelaar 5'!I23</f>
        <v>SCORE</v>
      </c>
      <c r="K97" s="96"/>
    </row>
    <row r="98" spans="1:11" ht="20" customHeight="1" x14ac:dyDescent="0.2">
      <c r="A98" s="91"/>
      <c r="B98" s="29" t="str">
        <f t="shared" si="9"/>
        <v>Beoordelaar 6</v>
      </c>
      <c r="C98" s="14"/>
      <c r="D98" s="30" t="str">
        <f>'Beoordelaar 6'!C23</f>
        <v>SCORE</v>
      </c>
      <c r="E98" s="96"/>
      <c r="F98" s="14"/>
      <c r="G98" s="30" t="str">
        <f>'Beoordelaar 6'!F23</f>
        <v>SCORE</v>
      </c>
      <c r="H98" s="96"/>
      <c r="I98" s="14"/>
      <c r="J98" s="30" t="str">
        <f>'Beoordelaar 6'!I23</f>
        <v>SCORE</v>
      </c>
      <c r="K98" s="96"/>
    </row>
    <row r="99" spans="1:11" ht="20" customHeight="1" x14ac:dyDescent="0.2">
      <c r="A99" s="92"/>
      <c r="B99" s="29" t="str">
        <f t="shared" si="9"/>
        <v>Beoordelaar 7</v>
      </c>
      <c r="C99" s="14"/>
      <c r="D99" s="30" t="str">
        <f>'Beoordelaar 7'!C23</f>
        <v>SCORE</v>
      </c>
      <c r="E99" s="96"/>
      <c r="F99" s="14"/>
      <c r="G99" s="30" t="str">
        <f>'Beoordelaar 7'!F23</f>
        <v>SCORE</v>
      </c>
      <c r="H99" s="96"/>
      <c r="I99" s="14"/>
      <c r="J99" s="30" t="str">
        <f>'Beoordelaar 7'!I23</f>
        <v>SCORE</v>
      </c>
      <c r="K99" s="96"/>
    </row>
    <row r="100" spans="1:11" ht="20" customHeight="1" x14ac:dyDescent="0.2">
      <c r="A100" s="87" t="s">
        <v>1</v>
      </c>
      <c r="B100" s="100"/>
      <c r="C100" s="14"/>
      <c r="D100" s="32" t="s">
        <v>3</v>
      </c>
      <c r="E100" s="96"/>
      <c r="F100" s="14"/>
      <c r="G100" s="32" t="s">
        <v>3</v>
      </c>
      <c r="H100" s="96"/>
      <c r="I100" s="14"/>
      <c r="J100" s="32" t="s">
        <v>3</v>
      </c>
      <c r="K100" s="96"/>
    </row>
    <row r="101" spans="1:11" ht="20" customHeight="1" x14ac:dyDescent="0.2">
      <c r="A101" s="60"/>
      <c r="B101" s="61"/>
      <c r="C101" s="14"/>
      <c r="D101" s="34" t="str">
        <f>IF(D100="Uitmuntend","€ 13.000",IF(D100="Goed","€ 10.400",IF(D100="Voldoende","€0",IF(D100="Matig","- € 7.800",IF(D100="Onvoldoende","KO"," ")))))</f>
        <v xml:space="preserve"> </v>
      </c>
      <c r="E101" s="97"/>
      <c r="F101" s="14"/>
      <c r="G101" s="34" t="str">
        <f>IF(G100="Uitmuntend","€ 13.000",IF(G100="Goed","€ 10.400",IF(G100="Voldoende","€0",IF(G100="Matig","- € 7.800",IF(G100="Onvoldoende","KO"," ")))))</f>
        <v xml:space="preserve"> </v>
      </c>
      <c r="H101" s="97"/>
      <c r="I101" s="14"/>
      <c r="J101" s="34" t="str">
        <f>IF(J100="Uitmuntend","€ 13.000",IF(J100="Goed","€ 10.400",IF(J100="Voldoende","€0",IF(J100="Matig","- € 7.800",IF(J100="Onvoldoende","KO"," ")))))</f>
        <v xml:space="preserve"> </v>
      </c>
      <c r="K101" s="97"/>
    </row>
    <row r="102" spans="1:11" ht="20" customHeight="1" x14ac:dyDescent="0.2">
      <c r="A102" s="90" t="str">
        <f>'Beoordelen kwaliteit'!A69</f>
        <v>Casus 12. Formatiebegroting</v>
      </c>
      <c r="B102" s="29" t="str">
        <f t="shared" ref="B102:B108" si="10">B21</f>
        <v>Beoordelaar 1</v>
      </c>
      <c r="C102" s="14"/>
      <c r="D102" s="30" t="str">
        <f>'Beoordelaar 1'!C25</f>
        <v>Score:</v>
      </c>
      <c r="E102" s="95" t="s">
        <v>11</v>
      </c>
      <c r="F102" s="14"/>
      <c r="G102" s="30" t="str">
        <f>'Beoordelaar 1'!F25</f>
        <v>Score:</v>
      </c>
      <c r="H102" s="95" t="s">
        <v>11</v>
      </c>
      <c r="I102" s="14"/>
      <c r="J102" s="30" t="str">
        <f>'Beoordelaar 1'!I25</f>
        <v>Score:</v>
      </c>
      <c r="K102" s="95" t="s">
        <v>11</v>
      </c>
    </row>
    <row r="103" spans="1:11" ht="20" customHeight="1" x14ac:dyDescent="0.2">
      <c r="A103" s="91"/>
      <c r="B103" s="29" t="str">
        <f t="shared" si="10"/>
        <v>Beoordelaar 2</v>
      </c>
      <c r="C103" s="14"/>
      <c r="D103" s="30" t="str">
        <f>'Beoordelaar 2'!C25</f>
        <v>Score:</v>
      </c>
      <c r="E103" s="96"/>
      <c r="F103" s="14"/>
      <c r="G103" s="30" t="str">
        <f>'Beoordelaar 2'!F25</f>
        <v>Score:</v>
      </c>
      <c r="H103" s="96"/>
      <c r="I103" s="14"/>
      <c r="J103" s="30" t="str">
        <f>'Beoordelaar 2'!I25</f>
        <v>Score:</v>
      </c>
      <c r="K103" s="96"/>
    </row>
    <row r="104" spans="1:11" ht="20" customHeight="1" x14ac:dyDescent="0.2">
      <c r="A104" s="91"/>
      <c r="B104" s="29" t="str">
        <f t="shared" si="10"/>
        <v>Beoordelaar 3</v>
      </c>
      <c r="C104" s="14"/>
      <c r="D104" s="30" t="str">
        <f>'Beoordelaar 3'!C25</f>
        <v>Score:</v>
      </c>
      <c r="E104" s="96"/>
      <c r="F104" s="14"/>
      <c r="G104" s="30" t="str">
        <f>'Beoordelaar 3'!F25</f>
        <v>Score:</v>
      </c>
      <c r="H104" s="96"/>
      <c r="I104" s="14"/>
      <c r="J104" s="30" t="str">
        <f>'Beoordelaar 3'!I25</f>
        <v>Score:</v>
      </c>
      <c r="K104" s="96"/>
    </row>
    <row r="105" spans="1:11" ht="20" customHeight="1" x14ac:dyDescent="0.2">
      <c r="A105" s="91"/>
      <c r="B105" s="29" t="str">
        <f t="shared" si="10"/>
        <v>Beoordelaar 4</v>
      </c>
      <c r="C105" s="14"/>
      <c r="D105" s="30" t="str">
        <f>'Beoordelaar 4'!C25</f>
        <v>SCORE</v>
      </c>
      <c r="E105" s="96"/>
      <c r="F105" s="14"/>
      <c r="G105" s="30" t="str">
        <f>'Beoordelaar 4'!F25</f>
        <v>SCORE</v>
      </c>
      <c r="H105" s="96"/>
      <c r="I105" s="14"/>
      <c r="J105" s="30" t="str">
        <f>'Beoordelaar 4'!I25</f>
        <v>SCORE</v>
      </c>
      <c r="K105" s="96"/>
    </row>
    <row r="106" spans="1:11" ht="20" customHeight="1" x14ac:dyDescent="0.2">
      <c r="A106" s="91"/>
      <c r="B106" s="29" t="str">
        <f t="shared" si="10"/>
        <v>Beoordelaar 5</v>
      </c>
      <c r="C106" s="14"/>
      <c r="D106" s="30" t="str">
        <f>'Beoordelaar 5'!C25</f>
        <v>SCORE</v>
      </c>
      <c r="E106" s="96"/>
      <c r="F106" s="14"/>
      <c r="G106" s="30" t="str">
        <f>'Beoordelaar 5'!F25</f>
        <v>SCORE</v>
      </c>
      <c r="H106" s="96"/>
      <c r="I106" s="14"/>
      <c r="J106" s="30" t="str">
        <f>'Beoordelaar 5'!I25</f>
        <v>SCORE</v>
      </c>
      <c r="K106" s="96"/>
    </row>
    <row r="107" spans="1:11" ht="20" customHeight="1" x14ac:dyDescent="0.2">
      <c r="A107" s="91"/>
      <c r="B107" s="29" t="str">
        <f t="shared" si="10"/>
        <v>Beoordelaar 6</v>
      </c>
      <c r="C107" s="14"/>
      <c r="D107" s="30" t="str">
        <f>'Beoordelaar 6'!C25</f>
        <v>SCORE</v>
      </c>
      <c r="E107" s="96"/>
      <c r="F107" s="14"/>
      <c r="G107" s="30" t="str">
        <f>'Beoordelaar 6'!F25</f>
        <v>SCORE</v>
      </c>
      <c r="H107" s="96"/>
      <c r="I107" s="14"/>
      <c r="J107" s="30" t="str">
        <f>'Beoordelaar 6'!I25</f>
        <v>SCORE</v>
      </c>
      <c r="K107" s="96"/>
    </row>
    <row r="108" spans="1:11" ht="20" customHeight="1" x14ac:dyDescent="0.2">
      <c r="A108" s="92"/>
      <c r="B108" s="29" t="str">
        <f t="shared" si="10"/>
        <v>Beoordelaar 7</v>
      </c>
      <c r="C108" s="14"/>
      <c r="D108" s="30" t="str">
        <f>'Beoordelaar 7'!C25</f>
        <v>SCORE</v>
      </c>
      <c r="E108" s="96"/>
      <c r="F108" s="14"/>
      <c r="G108" s="30" t="str">
        <f>'Beoordelaar 7'!F25</f>
        <v>SCORE</v>
      </c>
      <c r="H108" s="96"/>
      <c r="I108" s="14"/>
      <c r="J108" s="30" t="str">
        <f>'Beoordelaar 7'!I25</f>
        <v>SCORE</v>
      </c>
      <c r="K108" s="96"/>
    </row>
    <row r="109" spans="1:11" ht="20" customHeight="1" x14ac:dyDescent="0.2">
      <c r="A109" s="87" t="s">
        <v>1</v>
      </c>
      <c r="B109" s="100"/>
      <c r="C109" s="14"/>
      <c r="D109" s="32" t="s">
        <v>3</v>
      </c>
      <c r="E109" s="96"/>
      <c r="F109" s="14"/>
      <c r="G109" s="32" t="s">
        <v>3</v>
      </c>
      <c r="H109" s="96"/>
      <c r="I109" s="14"/>
      <c r="J109" s="32" t="s">
        <v>3</v>
      </c>
      <c r="K109" s="96"/>
    </row>
    <row r="110" spans="1:11" ht="20" customHeight="1" x14ac:dyDescent="0.2">
      <c r="A110" s="60"/>
      <c r="B110" s="61"/>
      <c r="C110" s="14"/>
      <c r="D110" s="34" t="str">
        <f>IF(D109="Uitmuntend","€ 5.500",IF(D109="Goed","€ 4.400",IF(D109="Voldoende","€ 0",IF(D109="Matig","- € 3.300",IF(D109="Onvoldoende","KO"," ")))))</f>
        <v xml:space="preserve"> </v>
      </c>
      <c r="E110" s="97"/>
      <c r="F110" s="14"/>
      <c r="G110" s="34" t="str">
        <f>IF(G109="Uitmuntend","€ 5.500",IF(G109="Goed","€ 4.400",IF(G109="Voldoende","€ 0",IF(G109="Matig","- € 3.300",IF(G109="Onvoldoende","KO"," ")))))</f>
        <v xml:space="preserve"> </v>
      </c>
      <c r="H110" s="97"/>
      <c r="I110" s="14"/>
      <c r="J110" s="34" t="str">
        <f>IF(J109="Uitmuntend","€ 5.500",IF(J109="Goed","€ 4.400",IF(J109="Voldoende","€ 0",IF(J109="Matig","- € 3.300",IF(J109="Onvoldoende","KO"," ")))))</f>
        <v xml:space="preserve"> </v>
      </c>
      <c r="K110" s="97"/>
    </row>
    <row r="111" spans="1:11" s="9" customFormat="1" ht="28" customHeight="1" x14ac:dyDescent="0.2">
      <c r="A111" s="93" t="s">
        <v>18</v>
      </c>
      <c r="B111" s="94"/>
      <c r="C111" s="15"/>
      <c r="D111" s="63" t="e">
        <f>D11+D20+D29+D38+D47+D56+D65+D74+D83+D92+D101+D110</f>
        <v>#VALUE!</v>
      </c>
      <c r="E111" s="35"/>
      <c r="F111" s="15"/>
      <c r="G111" s="64" t="e">
        <f>G11+G20+G29+G38+G47+G56+G65+G74+G83+G92+G101+G110</f>
        <v>#VALUE!</v>
      </c>
      <c r="H111" s="35"/>
      <c r="I111" s="15"/>
      <c r="J111" s="64" t="e">
        <f>J11+J20+J29+J38+J47+J56+J65+J74+J83+J92+J101+J110</f>
        <v>#VALUE!</v>
      </c>
      <c r="K111" s="35"/>
    </row>
  </sheetData>
  <sheetProtection algorithmName="SHA-512" hashValue="CmTot/IXiI7Baib19Twiz+8nglBlz1ka/td9ZPz09OQXmk34J7NYhdZLPks1Rn59hZlVKDtvWxbu6aZMJKGqIg==" saltValue="6ZAsAdptO9o+0Am8d6glgg==" spinCount="100000" sheet="1" objects="1" scenarios="1"/>
  <mergeCells count="72">
    <mergeCell ref="K93:K101"/>
    <mergeCell ref="E102:E110"/>
    <mergeCell ref="K66:K74"/>
    <mergeCell ref="E75:E83"/>
    <mergeCell ref="H75:H83"/>
    <mergeCell ref="K75:K83"/>
    <mergeCell ref="E84:E92"/>
    <mergeCell ref="H84:H92"/>
    <mergeCell ref="K84:K92"/>
    <mergeCell ref="H102:H110"/>
    <mergeCell ref="K102:K110"/>
    <mergeCell ref="A109:B109"/>
    <mergeCell ref="E66:E74"/>
    <mergeCell ref="H66:H74"/>
    <mergeCell ref="E93:E101"/>
    <mergeCell ref="H93:H101"/>
    <mergeCell ref="A82:B82"/>
    <mergeCell ref="A83:B83"/>
    <mergeCell ref="A84:A90"/>
    <mergeCell ref="A91:B91"/>
    <mergeCell ref="A93:A99"/>
    <mergeCell ref="A66:A72"/>
    <mergeCell ref="A73:B73"/>
    <mergeCell ref="A74:B74"/>
    <mergeCell ref="A75:A81"/>
    <mergeCell ref="A48:A54"/>
    <mergeCell ref="A55:B55"/>
    <mergeCell ref="A56:B56"/>
    <mergeCell ref="A100:B100"/>
    <mergeCell ref="A102:A108"/>
    <mergeCell ref="A64:B64"/>
    <mergeCell ref="A65:B65"/>
    <mergeCell ref="E57:E65"/>
    <mergeCell ref="H57:H65"/>
    <mergeCell ref="A57:A63"/>
    <mergeCell ref="K57:K65"/>
    <mergeCell ref="E21:E29"/>
    <mergeCell ref="E30:E38"/>
    <mergeCell ref="H30:H38"/>
    <mergeCell ref="K48:K56"/>
    <mergeCell ref="E48:E56"/>
    <mergeCell ref="E39:E47"/>
    <mergeCell ref="H39:H47"/>
    <mergeCell ref="K39:K47"/>
    <mergeCell ref="H48:H56"/>
    <mergeCell ref="A46:B46"/>
    <mergeCell ref="A47:B47"/>
    <mergeCell ref="A39:A45"/>
    <mergeCell ref="A111:B111"/>
    <mergeCell ref="A1:K1"/>
    <mergeCell ref="K3:K11"/>
    <mergeCell ref="K12:K20"/>
    <mergeCell ref="K21:K29"/>
    <mergeCell ref="A2:B2"/>
    <mergeCell ref="A28:B28"/>
    <mergeCell ref="A29:B29"/>
    <mergeCell ref="H3:H11"/>
    <mergeCell ref="H12:H20"/>
    <mergeCell ref="H21:H29"/>
    <mergeCell ref="E3:E11"/>
    <mergeCell ref="E12:E20"/>
    <mergeCell ref="A3:A9"/>
    <mergeCell ref="A12:A18"/>
    <mergeCell ref="K30:K38"/>
    <mergeCell ref="A37:B37"/>
    <mergeCell ref="A38:B38"/>
    <mergeCell ref="A30:A36"/>
    <mergeCell ref="A21:A27"/>
    <mergeCell ref="A10:B10"/>
    <mergeCell ref="A19:B19"/>
    <mergeCell ref="A20:B20"/>
    <mergeCell ref="A11:B11"/>
  </mergeCells>
  <phoneticPr fontId="18" type="noConversion"/>
  <dataValidations count="1">
    <dataValidation type="list" errorStyle="warning" allowBlank="1" showErrorMessage="1" sqref="I28:J28 I19:J19 I10:J10 D10 D19 D28 F28:G28 F10:G10 F19:G19 D37 D46 G37 G46 J37 J46 D55 G55 J55 D64 G64 J64 D73 G73 J73 D82 G82 J82 G100 J91 G91 D91 D109 D100 G109 J100 J109"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kwaliteit</vt:lpstr>
      <vt:lpstr>Beoordelaar 1</vt:lpstr>
      <vt:lpstr>Beoordelaar 2</vt:lpstr>
      <vt:lpstr>Beoordelaar 3</vt:lpstr>
      <vt:lpstr>Beoordelaar 4</vt:lpstr>
      <vt:lpstr>Beoordelaar 5</vt:lpstr>
      <vt:lpstr>Beoordelaar 6</vt:lpstr>
      <vt:lpstr>Beoordelaar 7</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2021-12-21T09:08:27Z</dcterms:modified>
  <cp:category/>
</cp:coreProperties>
</file>