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filterPrivacy="1"/>
  <xr:revisionPtr revIDLastSave="0" documentId="13_ncr:1_{50CAAD6B-EDB8-684C-9B68-3077A041CD32}" xr6:coauthVersionLast="47" xr6:coauthVersionMax="47" xr10:uidLastSave="{00000000-0000-0000-0000-000000000000}"/>
  <bookViews>
    <workbookView xWindow="29320" yWindow="500" windowWidth="44880" windowHeight="20780" xr2:uid="{00000000-000D-0000-FFFF-FFFF00000000}"/>
  </bookViews>
  <sheets>
    <sheet name="Prijzenblad" sheetId="8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7" i="8" l="1"/>
  <c r="I29" i="8" l="1"/>
  <c r="I32" i="8"/>
  <c r="I31" i="8"/>
  <c r="I30" i="8"/>
  <c r="I33" i="8" s="1"/>
  <c r="G16" i="8"/>
  <c r="I16" i="8" s="1"/>
  <c r="G15" i="8"/>
  <c r="I15" i="8" s="1"/>
  <c r="G14" i="8"/>
  <c r="I14" i="8" s="1"/>
  <c r="G13" i="8"/>
  <c r="I13" i="8" s="1"/>
  <c r="G12" i="8"/>
  <c r="I12" i="8" s="1"/>
  <c r="G11" i="8"/>
  <c r="I11" i="8" s="1"/>
  <c r="G10" i="8"/>
  <c r="I10" i="8" s="1"/>
  <c r="G9" i="8"/>
  <c r="I9" i="8" s="1"/>
  <c r="G8" i="8"/>
  <c r="I8" i="8" s="1"/>
  <c r="G7" i="8"/>
  <c r="I7" i="8" s="1"/>
  <c r="E13" i="8"/>
  <c r="I17" i="8" l="1"/>
  <c r="E7" i="8"/>
  <c r="D62" i="8"/>
  <c r="D61" i="8"/>
  <c r="D59" i="8"/>
  <c r="D58" i="8"/>
  <c r="D50" i="8"/>
  <c r="E50" i="8" s="1"/>
  <c r="H50" i="8" s="1"/>
  <c r="D42" i="8"/>
  <c r="E42" i="8" s="1"/>
  <c r="H42" i="8" s="1"/>
  <c r="D39" i="8"/>
  <c r="E39" i="8" s="1"/>
  <c r="H39" i="8" s="1"/>
  <c r="D32" i="8"/>
  <c r="D31" i="8"/>
  <c r="D30" i="8"/>
  <c r="D29" i="8"/>
  <c r="D25" i="8"/>
  <c r="D24" i="8"/>
  <c r="D23" i="8"/>
  <c r="D22" i="8"/>
  <c r="D21" i="8"/>
  <c r="D20" i="8"/>
  <c r="D19" i="8"/>
  <c r="E16" i="8"/>
  <c r="E15" i="8"/>
  <c r="E14" i="8"/>
  <c r="E12" i="8"/>
  <c r="E11" i="8"/>
  <c r="E10" i="8"/>
  <c r="E9" i="8"/>
  <c r="E8" i="8"/>
  <c r="E17" i="8" l="1"/>
  <c r="E23" i="8"/>
  <c r="H23" i="8" s="1"/>
  <c r="E24" i="8"/>
  <c r="H24" i="8" s="1"/>
  <c r="E25" i="8"/>
  <c r="H25" i="8" s="1"/>
  <c r="D33" i="8"/>
  <c r="E20" i="8"/>
  <c r="H20" i="8" s="1"/>
  <c r="E21" i="8"/>
  <c r="H21" i="8" s="1"/>
  <c r="E19" i="8"/>
  <c r="H19" i="8" s="1"/>
  <c r="E22" i="8"/>
  <c r="D47" i="8"/>
  <c r="H22" i="8" l="1"/>
  <c r="H26" i="8" s="1"/>
  <c r="E26" i="8"/>
  <c r="A38" i="8"/>
  <c r="A49" i="8" s="1"/>
  <c r="A40" i="8"/>
  <c r="A51" i="8" s="1"/>
  <c r="A41" i="8"/>
  <c r="A52" i="8" s="1"/>
  <c r="A42" i="8"/>
  <c r="A53" i="8" s="1"/>
  <c r="A43" i="8"/>
  <c r="A54" i="8" s="1"/>
  <c r="A37" i="8"/>
  <c r="A48" i="8" s="1"/>
  <c r="B60" i="8" l="1"/>
  <c r="D60" i="8" s="1"/>
  <c r="B53" i="8"/>
  <c r="D53" i="8" s="1"/>
  <c r="E53" i="8" s="1"/>
  <c r="H53" i="8" s="1"/>
  <c r="B63" i="8" l="1"/>
  <c r="D63" i="8" s="1"/>
  <c r="B64" i="8"/>
  <c r="D64" i="8" s="1"/>
  <c r="D65" i="8" l="1"/>
  <c r="B43" i="8"/>
  <c r="D43" i="8" s="1"/>
  <c r="E43" i="8" s="1"/>
  <c r="H43" i="8" s="1"/>
  <c r="B41" i="8"/>
  <c r="D41" i="8" s="1"/>
  <c r="E41" i="8" s="1"/>
  <c r="H41" i="8" s="1"/>
  <c r="B40" i="8"/>
  <c r="D40" i="8" s="1"/>
  <c r="E40" i="8" s="1"/>
  <c r="H40" i="8" s="1"/>
  <c r="B38" i="8"/>
  <c r="D38" i="8" s="1"/>
  <c r="E38" i="8" s="1"/>
  <c r="H38" i="8" s="1"/>
  <c r="B37" i="8"/>
  <c r="D37" i="8" s="1"/>
  <c r="E37" i="8" s="1"/>
  <c r="H37" i="8" s="1"/>
  <c r="H44" i="8" s="1"/>
  <c r="C36" i="8"/>
  <c r="C47" i="8" s="1"/>
  <c r="A36" i="8"/>
  <c r="A47" i="8" s="1"/>
  <c r="E44" i="8" l="1"/>
  <c r="B48" i="8"/>
  <c r="D48" i="8" s="1"/>
  <c r="E48" i="8" s="1"/>
  <c r="H48" i="8" s="1"/>
  <c r="B49" i="8"/>
  <c r="D49" i="8" s="1"/>
  <c r="E49" i="8" s="1"/>
  <c r="H49" i="8" s="1"/>
  <c r="B51" i="8"/>
  <c r="D51" i="8" s="1"/>
  <c r="E51" i="8" s="1"/>
  <c r="H51" i="8" s="1"/>
  <c r="B52" i="8"/>
  <c r="D52" i="8" s="1"/>
  <c r="E52" i="8" s="1"/>
  <c r="H52" i="8" s="1"/>
  <c r="B54" i="8"/>
  <c r="D54" i="8" s="1"/>
  <c r="E54" i="8" s="1"/>
  <c r="H54" i="8" s="1"/>
  <c r="H55" i="8" l="1"/>
  <c r="E55" i="8"/>
  <c r="B67" i="8" l="1"/>
</calcChain>
</file>

<file path=xl/sharedStrings.xml><?xml version="1.0" encoding="utf-8"?>
<sst xmlns="http://schemas.openxmlformats.org/spreadsheetml/2006/main" count="82" uniqueCount="63">
  <si>
    <t>Eerste 2 optiejaren (jaar 3+4)</t>
  </si>
  <si>
    <t>Som eerste 2 optiejaren</t>
  </si>
  <si>
    <t>Som laatste optiejaren</t>
  </si>
  <si>
    <t>Som nacalculatie</t>
  </si>
  <si>
    <t>Volgende 6 afzonderlijke optiejaren (jaar 5+6+7+8+9+10)</t>
  </si>
  <si>
    <t xml:space="preserve">Datalijn (100Mb) (50 Mb upload/ 50 Mb download) </t>
  </si>
  <si>
    <t>Extra Training met betrekking tot beheer  (p/uur)</t>
  </si>
  <si>
    <t>Tarieven per eenheid</t>
  </si>
  <si>
    <r>
      <t>Telefonische support functioneel beheer</t>
    </r>
    <r>
      <rPr>
        <b/>
        <sz val="10"/>
        <rFont val="Verdana"/>
        <family val="2"/>
      </rPr>
      <t xml:space="preserve"> per 10 minuten</t>
    </r>
  </si>
  <si>
    <t>Kosten op basis van nacalculatie NA initiële levering (en na opdrachtverstrekking)</t>
  </si>
  <si>
    <t>Kosten nummerportering subtelefoonnummers per nummer</t>
  </si>
  <si>
    <t>Kosten blokportering subtelefoonnummers per blok van 10 nummers</t>
  </si>
  <si>
    <t>Kosten subtelefoonnummers per nummer</t>
  </si>
  <si>
    <r>
      <t>Kosten hoofdtelefoonnummer</t>
    </r>
    <r>
      <rPr>
        <sz val="10"/>
        <color rgb="FFFF0000"/>
        <rFont val="Verdana"/>
        <family val="2"/>
      </rPr>
      <t xml:space="preserve"> </t>
    </r>
  </si>
  <si>
    <t>Kosten nummerportering hoofdtelefoonnummer</t>
  </si>
  <si>
    <t>Kosten subtelefoonnummers per blok van 10 nummer</t>
  </si>
  <si>
    <t>Extra Training eventuele nieuwe toestellen en headsets (5 gebruikers) (p/uur)</t>
  </si>
  <si>
    <t>Abonnementkosten</t>
  </si>
  <si>
    <t>Per jaar</t>
  </si>
  <si>
    <t>Prijs per maand</t>
  </si>
  <si>
    <t>Aantal eenheden</t>
  </si>
  <si>
    <t>Implementatiekosten eenmalig per locatie</t>
  </si>
  <si>
    <t>Totaal eenmalig</t>
  </si>
  <si>
    <t>Totaal</t>
  </si>
  <si>
    <t>Prijs</t>
  </si>
  <si>
    <t>Naam inschrijver</t>
  </si>
  <si>
    <t>&lt;&lt;&gt;&gt;</t>
  </si>
  <si>
    <t>Totaal 24 maanden</t>
  </si>
  <si>
    <t xml:space="preserve">Type 1: Eenvoudig toestel inclusief stroomadapter, inclusief toestelaanluiting (o.b.v. IP-aansluiting) per gebruiker, inclusief app toestelovername </t>
  </si>
  <si>
    <t xml:space="preserve">Type 2: Uitgebreid toestel (receptietelefoon) inclusief stroomadapter, inclusief toestelaanluiting (o.b.v. IP-aansluiting) per gebruiker, inclusief app toestelovername </t>
  </si>
  <si>
    <t xml:space="preserve">Type 3: DECT telefoon handset inclusief stroomadapter, inclusief toestelaanluiting (o.b.v. IP-aansluiting) per gebruiker, inclusief app toestelovername </t>
  </si>
  <si>
    <t xml:space="preserve">Basisstation tbv DECT (T.B.V minimaal 20 handsets) </t>
  </si>
  <si>
    <t>Router</t>
  </si>
  <si>
    <t>Switch</t>
  </si>
  <si>
    <t>type</t>
  </si>
  <si>
    <t>aantal eenheden</t>
  </si>
  <si>
    <t>&lt;&lt; type/merk invullen&gt;&gt;</t>
  </si>
  <si>
    <t>Telefoontoestellen en apparatuur</t>
  </si>
  <si>
    <t>Koop per eenheid (eenmalige aanschafprijs)</t>
  </si>
  <si>
    <t>Som eerste 24 maanden</t>
  </si>
  <si>
    <t>Totale implementatie per locatie (All-in, incl. installatie-, koppeling-, en implementatiekosten testen, maatwerk en configuratie, voorrijkosten, projectmanagement, inclusief training, etc).</t>
  </si>
  <si>
    <t>Totaal 6 optiejaren</t>
  </si>
  <si>
    <t>OPTIONEEL MEERPRIJS voor HEADSET BEDRAAD MET 2 oorschelpen T.O.V 1 SCHELP</t>
  </si>
  <si>
    <t>OPTIONEEL MEERPRIJS voor HEADSET DRAADLOOS MET 2 oorschelpen T.O.V 1 SCHELP</t>
  </si>
  <si>
    <t xml:space="preserve">Type 4a: Bedrade headset (1 oorschelp) </t>
  </si>
  <si>
    <t>Type 4b: OPTIONEEL Draadloze headset (1 oorschelp)</t>
  </si>
  <si>
    <t>TAAS: kosten per maand gedurende de eerste 24 maanden</t>
  </si>
  <si>
    <t xml:space="preserve">kosten TAAS </t>
  </si>
  <si>
    <t>KOOP+SERVICE/</t>
  </si>
  <si>
    <t>TAAS: kosten implementatie per maand gedurende de eerste 24 maanden</t>
  </si>
  <si>
    <t>TAAS: kosten per maand gedurende 24 maanden</t>
  </si>
  <si>
    <t>De totaalsom is opgebouwd uit de som van de eerste 24 maanden + de som van het eerste 2 optiejaren + de som van de volgende 6 optiejaren  (2+2+1+1+1+1+1+1) plus de kosten van TAAS, geheel gedeeld door 2.</t>
  </si>
  <si>
    <t>Abonnementkosten (totaal VASTE KOSTEN per maand, per locatie, incl. licenties, service, onderhoud etc.)</t>
  </si>
  <si>
    <t>Voorrijkosten (per keer), niet zijnde service en onderhoud</t>
  </si>
  <si>
    <t>Meerwerk Installatie/ aanpassingen/ maatwerk (p/uur) die buiten de scope valt</t>
  </si>
  <si>
    <t>Meerwerk migratiewerkzaamheden (p/uur) veroorzaakt door opdrachtgever</t>
  </si>
  <si>
    <t>Meerwerk software-/ integratiewerkzaamheden (p/uur) veroorzaakt door opdrachtgever</t>
  </si>
  <si>
    <r>
      <t xml:space="preserve">alle prijzen zijn EXCLUSIEF BTW. </t>
    </r>
    <r>
      <rPr>
        <b/>
        <sz val="14"/>
        <color rgb="FFFF0000"/>
        <rFont val="Verdana"/>
        <family val="2"/>
      </rPr>
      <t>Inschrijvers dienen alle lichtgroene cellen in te vullen.</t>
    </r>
  </si>
  <si>
    <t>Totaalsom gunningscriterium prijs EXCLUSIEF BTW.</t>
  </si>
  <si>
    <t>App toestelovername per gebruiker conform eis 26 (exclusief abonnementskosten conform rij hierboven)</t>
  </si>
  <si>
    <t>Abonnementkosten per gebruiker inclusief service en onderhoud</t>
  </si>
  <si>
    <t>Prijzenblad Stichting ZAAM Interconfessioneel Voortgezet Onderwijs Formulier C AANGEPAST D.D. 22-02-2022</t>
  </si>
  <si>
    <t>TAAS: kosten per maand gedurende 6 optiejaren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</si>
</sst>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7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22"/>
      <color theme="0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Verdana"/>
      <family val="2"/>
    </font>
    <font>
      <i/>
      <sz val="10"/>
      <name val="Verdana"/>
      <family val="2"/>
    </font>
    <font>
      <b/>
      <sz val="28"/>
      <color indexed="9"/>
      <name val="Verdana"/>
      <family val="2"/>
    </font>
    <font>
      <b/>
      <sz val="14"/>
      <color indexed="9"/>
      <name val="Verdana"/>
      <family val="2"/>
    </font>
    <font>
      <b/>
      <sz val="14"/>
      <color rgb="FFFF0000"/>
      <name val="Verdana"/>
      <family val="2"/>
    </font>
    <font>
      <b/>
      <sz val="26"/>
      <color theme="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5" applyNumberFormat="0" applyProtection="0">
      <alignment horizontal="left" vertical="center" indent="1"/>
    </xf>
    <xf numFmtId="0" fontId="1" fillId="7" borderId="5" applyNumberFormat="0" applyProtection="0">
      <alignment horizontal="left" vertical="center" indent="1"/>
    </xf>
  </cellStyleXfs>
  <cellXfs count="82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164" fontId="3" fillId="0" borderId="0" xfId="1" applyFont="1" applyProtection="1"/>
    <xf numFmtId="0" fontId="2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horizontal="center" vertical="center"/>
    </xf>
    <xf numFmtId="164" fontId="2" fillId="3" borderId="0" xfId="1" applyFont="1" applyFill="1" applyBorder="1" applyAlignment="1" applyProtection="1">
      <alignment horizontal="center" vertical="center" wrapText="1"/>
    </xf>
    <xf numFmtId="164" fontId="2" fillId="3" borderId="0" xfId="1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164" fontId="3" fillId="0" borderId="0" xfId="1" applyFont="1" applyFill="1" applyBorder="1" applyAlignment="1" applyProtection="1">
      <alignment vertical="center"/>
    </xf>
    <xf numFmtId="0" fontId="0" fillId="0" borderId="0" xfId="0" applyFill="1" applyProtection="1"/>
    <xf numFmtId="0" fontId="3" fillId="0" borderId="0" xfId="0" applyFont="1" applyFill="1" applyProtection="1"/>
    <xf numFmtId="164" fontId="4" fillId="0" borderId="0" xfId="1" applyFont="1" applyFill="1" applyBorder="1" applyProtection="1"/>
    <xf numFmtId="0" fontId="4" fillId="0" borderId="0" xfId="0" applyFont="1" applyFill="1" applyBorder="1" applyProtection="1"/>
    <xf numFmtId="0" fontId="3" fillId="0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3" fillId="6" borderId="3" xfId="0" applyFont="1" applyFill="1" applyBorder="1" applyAlignment="1" applyProtection="1">
      <alignment horizontal="center" vertical="center"/>
    </xf>
    <xf numFmtId="165" fontId="3" fillId="5" borderId="2" xfId="1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vertical="center"/>
    </xf>
    <xf numFmtId="165" fontId="3" fillId="6" borderId="4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Border="1" applyAlignment="1" applyProtection="1">
      <alignment horizontal="center" vertical="center"/>
    </xf>
    <xf numFmtId="165" fontId="3" fillId="0" borderId="0" xfId="1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0" fontId="5" fillId="4" borderId="3" xfId="0" applyFont="1" applyFill="1" applyBorder="1" applyAlignment="1" applyProtection="1">
      <alignment vertical="center" wrapText="1"/>
    </xf>
    <xf numFmtId="0" fontId="10" fillId="0" borderId="0" xfId="0" applyFont="1" applyProtection="1"/>
    <xf numFmtId="165" fontId="3" fillId="6" borderId="1" xfId="1" applyNumberFormat="1" applyFont="1" applyFill="1" applyBorder="1" applyAlignment="1" applyProtection="1">
      <alignment horizontal="center" vertical="center"/>
    </xf>
    <xf numFmtId="165" fontId="3" fillId="6" borderId="6" xfId="1" applyNumberFormat="1" applyFont="1" applyFill="1" applyBorder="1" applyAlignment="1" applyProtection="1">
      <alignment horizontal="center" vertical="center"/>
    </xf>
    <xf numFmtId="165" fontId="3" fillId="6" borderId="2" xfId="1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vertical="center"/>
    </xf>
    <xf numFmtId="164" fontId="5" fillId="3" borderId="0" xfId="1" applyFont="1" applyFill="1" applyBorder="1" applyAlignment="1" applyProtection="1">
      <alignment horizontal="center" vertical="center"/>
    </xf>
    <xf numFmtId="165" fontId="3" fillId="5" borderId="9" xfId="1" applyNumberFormat="1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vertical="center" wrapText="1"/>
    </xf>
    <xf numFmtId="0" fontId="3" fillId="6" borderId="10" xfId="0" applyFont="1" applyFill="1" applyBorder="1" applyAlignment="1" applyProtection="1">
      <alignment vertical="center"/>
    </xf>
    <xf numFmtId="0" fontId="8" fillId="6" borderId="9" xfId="0" applyFont="1" applyFill="1" applyBorder="1" applyAlignment="1" applyProtection="1">
      <alignment horizontal="center" vertical="center"/>
    </xf>
    <xf numFmtId="165" fontId="3" fillId="6" borderId="9" xfId="1" applyNumberFormat="1" applyFont="1" applyFill="1" applyBorder="1" applyAlignment="1" applyProtection="1">
      <alignment horizontal="center" vertical="center"/>
    </xf>
    <xf numFmtId="164" fontId="5" fillId="4" borderId="9" xfId="1" applyFont="1" applyFill="1" applyBorder="1" applyAlignment="1" applyProtection="1">
      <alignment horizontal="center" vertical="center"/>
    </xf>
    <xf numFmtId="164" fontId="5" fillId="4" borderId="10" xfId="1" applyFont="1" applyFill="1" applyBorder="1" applyAlignment="1" applyProtection="1">
      <alignment vertical="center"/>
    </xf>
    <xf numFmtId="164" fontId="5" fillId="4" borderId="12" xfId="1" applyFont="1" applyFill="1" applyBorder="1" applyAlignment="1" applyProtection="1">
      <alignment vertical="center"/>
    </xf>
    <xf numFmtId="164" fontId="2" fillId="0" borderId="0" xfId="1" applyFont="1" applyFill="1" applyAlignment="1" applyProtection="1">
      <alignment vertical="center"/>
    </xf>
    <xf numFmtId="0" fontId="2" fillId="3" borderId="9" xfId="0" applyFont="1" applyFill="1" applyBorder="1" applyAlignment="1" applyProtection="1">
      <alignment horizontal="center" vertical="center"/>
    </xf>
    <xf numFmtId="164" fontId="2" fillId="3" borderId="9" xfId="1" applyFont="1" applyFill="1" applyBorder="1" applyAlignment="1" applyProtection="1">
      <alignment horizontal="center" vertical="center" wrapText="1"/>
    </xf>
    <xf numFmtId="164" fontId="2" fillId="3" borderId="9" xfId="1" applyFont="1" applyFill="1" applyBorder="1" applyAlignment="1" applyProtection="1">
      <alignment horizontal="center" vertical="center"/>
    </xf>
    <xf numFmtId="165" fontId="6" fillId="4" borderId="9" xfId="1" applyNumberFormat="1" applyFont="1" applyFill="1" applyBorder="1" applyAlignment="1" applyProtection="1">
      <alignment horizontal="center" vertical="center"/>
    </xf>
    <xf numFmtId="164" fontId="5" fillId="4" borderId="10" xfId="1" applyFont="1" applyFill="1" applyBorder="1" applyAlignment="1" applyProtection="1">
      <alignment horizontal="left" vertical="center"/>
    </xf>
    <xf numFmtId="165" fontId="8" fillId="4" borderId="10" xfId="1" applyNumberFormat="1" applyFont="1" applyFill="1" applyBorder="1" applyAlignment="1" applyProtection="1">
      <alignment horizontal="center" vertical="center"/>
    </xf>
    <xf numFmtId="164" fontId="5" fillId="4" borderId="4" xfId="1" applyFont="1" applyFill="1" applyBorder="1" applyAlignment="1" applyProtection="1">
      <alignment vertical="center"/>
    </xf>
    <xf numFmtId="0" fontId="3" fillId="6" borderId="3" xfId="0" applyFont="1" applyFill="1" applyBorder="1" applyAlignment="1" applyProtection="1">
      <alignment vertical="center"/>
    </xf>
    <xf numFmtId="0" fontId="8" fillId="6" borderId="1" xfId="0" applyFont="1" applyFill="1" applyBorder="1" applyAlignment="1" applyProtection="1">
      <alignment horizontal="center" vertical="center"/>
    </xf>
    <xf numFmtId="165" fontId="3" fillId="5" borderId="1" xfId="1" applyNumberFormat="1" applyFont="1" applyFill="1" applyBorder="1" applyAlignment="1" applyProtection="1">
      <alignment horizontal="center" vertical="center"/>
      <protection locked="0"/>
    </xf>
    <xf numFmtId="165" fontId="6" fillId="4" borderId="1" xfId="1" applyNumberFormat="1" applyFont="1" applyFill="1" applyBorder="1" applyAlignment="1" applyProtection="1">
      <alignment horizontal="center" vertical="center"/>
    </xf>
    <xf numFmtId="164" fontId="2" fillId="3" borderId="1" xfId="1" applyFont="1" applyFill="1" applyBorder="1" applyAlignment="1" applyProtection="1">
      <alignment horizontal="center" vertical="center"/>
    </xf>
    <xf numFmtId="165" fontId="3" fillId="5" borderId="14" xfId="1" applyNumberFormat="1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 vertical="center"/>
    </xf>
    <xf numFmtId="164" fontId="2" fillId="3" borderId="17" xfId="1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164" fontId="2" fillId="3" borderId="18" xfId="1" applyFont="1" applyFill="1" applyBorder="1" applyAlignment="1" applyProtection="1">
      <alignment horizontal="center" vertical="center" wrapText="1"/>
    </xf>
    <xf numFmtId="164" fontId="2" fillId="3" borderId="18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3" fillId="6" borderId="19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0" fillId="4" borderId="0" xfId="0" applyFill="1" applyProtection="1"/>
    <xf numFmtId="0" fontId="16" fillId="3" borderId="3" xfId="0" applyFont="1" applyFill="1" applyBorder="1" applyAlignment="1" applyProtection="1">
      <alignment vertical="center" wrapText="1"/>
    </xf>
    <xf numFmtId="0" fontId="12" fillId="5" borderId="20" xfId="0" applyFont="1" applyFill="1" applyBorder="1" applyAlignment="1" applyProtection="1">
      <alignment horizontal="center" vertical="center"/>
      <protection locked="0"/>
    </xf>
    <xf numFmtId="0" fontId="12" fillId="5" borderId="21" xfId="0" applyFont="1" applyFill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 applyProtection="1">
      <alignment horizontal="left" vertical="center"/>
    </xf>
    <xf numFmtId="0" fontId="6" fillId="4" borderId="0" xfId="0" applyFont="1" applyFill="1" applyBorder="1" applyAlignment="1" applyProtection="1">
      <alignment horizontal="left" vertical="center"/>
    </xf>
    <xf numFmtId="165" fontId="7" fillId="3" borderId="7" xfId="1" applyNumberFormat="1" applyFont="1" applyFill="1" applyBorder="1" applyAlignment="1" applyProtection="1">
      <alignment horizontal="center" vertical="center" wrapText="1"/>
    </xf>
    <xf numFmtId="165" fontId="7" fillId="3" borderId="8" xfId="1" applyNumberFormat="1" applyFont="1" applyFill="1" applyBorder="1" applyAlignment="1" applyProtection="1">
      <alignment horizontal="center" vertical="center" wrapText="1"/>
    </xf>
    <xf numFmtId="164" fontId="4" fillId="0" borderId="11" xfId="1" applyFont="1" applyFill="1" applyBorder="1" applyAlignment="1" applyProtection="1">
      <alignment horizontal="center" vertical="center" wrapText="1"/>
    </xf>
    <xf numFmtId="164" fontId="4" fillId="0" borderId="0" xfId="1" applyFont="1" applyFill="1" applyBorder="1" applyAlignment="1" applyProtection="1">
      <alignment horizontal="center" vertical="center" wrapText="1"/>
    </xf>
    <xf numFmtId="0" fontId="13" fillId="8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center" vertical="center"/>
    </xf>
  </cellXfs>
  <cellStyles count="5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5ABB-EB84-8441-8581-DDFA5DC5903D}">
  <dimension ref="A1:K68"/>
  <sheetViews>
    <sheetView showGridLines="0" tabSelected="1" topLeftCell="A52" zoomScale="80" zoomScaleNormal="80" workbookViewId="0">
      <selection activeCell="H68" sqref="H68"/>
    </sheetView>
  </sheetViews>
  <sheetFormatPr baseColWidth="10" defaultColWidth="9.1640625" defaultRowHeight="25" customHeight="1" x14ac:dyDescent="0.15"/>
  <cols>
    <col min="1" max="1" width="94.5" style="1" customWidth="1"/>
    <col min="2" max="2" width="36.33203125" style="1" customWidth="1"/>
    <col min="3" max="3" width="33.1640625" style="17" customWidth="1"/>
    <col min="4" max="4" width="37.6640625" style="1" customWidth="1"/>
    <col min="5" max="5" width="28.1640625" style="1" customWidth="1"/>
    <col min="6" max="6" width="9.1640625" style="1"/>
    <col min="7" max="8" width="35.1640625" style="1" customWidth="1"/>
    <col min="9" max="9" width="30.1640625" style="1" customWidth="1"/>
    <col min="10" max="10" width="36.6640625" style="1" customWidth="1"/>
    <col min="11" max="11" width="37.1640625" style="1" customWidth="1"/>
    <col min="12" max="12" width="35.33203125" style="1" customWidth="1"/>
    <col min="13" max="16384" width="9.1640625" style="1"/>
  </cols>
  <sheetData>
    <row r="1" spans="1:11" ht="2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90" customHeight="1" x14ac:dyDescent="0.1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1" ht="90" customHeight="1" x14ac:dyDescent="0.15">
      <c r="A4" s="81" t="s">
        <v>57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1" ht="25" customHeight="1" x14ac:dyDescent="0.15">
      <c r="A5" s="74" t="s">
        <v>48</v>
      </c>
      <c r="B5" s="75"/>
      <c r="C5" s="75"/>
      <c r="D5" s="75"/>
      <c r="E5" s="75"/>
      <c r="G5" s="70"/>
      <c r="H5" s="70"/>
      <c r="I5" s="70"/>
      <c r="J5" s="70"/>
      <c r="K5" s="70"/>
    </row>
    <row r="6" spans="1:11" customFormat="1" ht="50" customHeight="1" x14ac:dyDescent="0.15">
      <c r="A6" s="58" t="s">
        <v>37</v>
      </c>
      <c r="B6" s="59" t="s">
        <v>34</v>
      </c>
      <c r="C6" s="59" t="s">
        <v>35</v>
      </c>
      <c r="D6" s="62" t="s">
        <v>38</v>
      </c>
      <c r="E6" s="62" t="s">
        <v>22</v>
      </c>
      <c r="G6" s="1"/>
      <c r="H6" s="62" t="s">
        <v>46</v>
      </c>
    </row>
    <row r="7" spans="1:11" customFormat="1" ht="29" customHeight="1" x14ac:dyDescent="0.15">
      <c r="A7" s="55" t="s">
        <v>28</v>
      </c>
      <c r="B7" s="60" t="s">
        <v>36</v>
      </c>
      <c r="C7" s="61">
        <v>470</v>
      </c>
      <c r="D7" s="51">
        <v>0</v>
      </c>
      <c r="E7" s="28">
        <f t="shared" ref="E7:E16" si="0">C7*D7</f>
        <v>0</v>
      </c>
      <c r="G7" s="61">
        <f>C7</f>
        <v>470</v>
      </c>
      <c r="H7" s="51">
        <v>0</v>
      </c>
      <c r="I7" s="28">
        <f>G7*H7</f>
        <v>0</v>
      </c>
    </row>
    <row r="8" spans="1:11" customFormat="1" ht="29" customHeight="1" x14ac:dyDescent="0.15">
      <c r="A8" s="56" t="s">
        <v>29</v>
      </c>
      <c r="B8" s="60" t="s">
        <v>36</v>
      </c>
      <c r="C8" s="61">
        <v>30</v>
      </c>
      <c r="D8" s="51">
        <v>0</v>
      </c>
      <c r="E8" s="28">
        <f t="shared" si="0"/>
        <v>0</v>
      </c>
      <c r="G8" s="61">
        <f t="shared" ref="G8:G16" si="1">C8</f>
        <v>30</v>
      </c>
      <c r="H8" s="51">
        <v>0</v>
      </c>
      <c r="I8" s="28">
        <f t="shared" ref="I8:I16" si="2">G8*H8</f>
        <v>0</v>
      </c>
    </row>
    <row r="9" spans="1:11" customFormat="1" ht="29" customHeight="1" x14ac:dyDescent="0.15">
      <c r="A9" s="55" t="s">
        <v>30</v>
      </c>
      <c r="B9" s="60" t="s">
        <v>36</v>
      </c>
      <c r="C9" s="61">
        <v>80</v>
      </c>
      <c r="D9" s="51">
        <v>0</v>
      </c>
      <c r="E9" s="28">
        <f t="shared" si="0"/>
        <v>0</v>
      </c>
      <c r="G9" s="61">
        <f t="shared" si="1"/>
        <v>80</v>
      </c>
      <c r="H9" s="51">
        <v>0</v>
      </c>
      <c r="I9" s="28">
        <f t="shared" si="2"/>
        <v>0</v>
      </c>
    </row>
    <row r="10" spans="1:11" customFormat="1" ht="29" customHeight="1" x14ac:dyDescent="0.15">
      <c r="A10" s="57" t="s">
        <v>44</v>
      </c>
      <c r="B10" s="60" t="s">
        <v>36</v>
      </c>
      <c r="C10" s="61">
        <v>50</v>
      </c>
      <c r="D10" s="51">
        <v>0</v>
      </c>
      <c r="E10" s="28">
        <f t="shared" si="0"/>
        <v>0</v>
      </c>
      <c r="G10" s="61">
        <f t="shared" si="1"/>
        <v>50</v>
      </c>
      <c r="H10" s="51">
        <v>0</v>
      </c>
      <c r="I10" s="28">
        <f t="shared" si="2"/>
        <v>0</v>
      </c>
    </row>
    <row r="11" spans="1:11" customFormat="1" ht="29" customHeight="1" x14ac:dyDescent="0.15">
      <c r="A11" s="57" t="s">
        <v>45</v>
      </c>
      <c r="B11" s="60" t="s">
        <v>36</v>
      </c>
      <c r="C11" s="61">
        <v>50</v>
      </c>
      <c r="D11" s="51">
        <v>0</v>
      </c>
      <c r="E11" s="28">
        <f t="shared" si="0"/>
        <v>0</v>
      </c>
      <c r="G11" s="61">
        <f t="shared" si="1"/>
        <v>50</v>
      </c>
      <c r="H11" s="51">
        <v>0</v>
      </c>
      <c r="I11" s="28">
        <f t="shared" si="2"/>
        <v>0</v>
      </c>
    </row>
    <row r="12" spans="1:11" customFormat="1" ht="29" customHeight="1" x14ac:dyDescent="0.15">
      <c r="A12" s="57" t="s">
        <v>42</v>
      </c>
      <c r="B12" s="60" t="s">
        <v>36</v>
      </c>
      <c r="C12" s="61">
        <v>50</v>
      </c>
      <c r="D12" s="51">
        <v>0</v>
      </c>
      <c r="E12" s="28">
        <f t="shared" si="0"/>
        <v>0</v>
      </c>
      <c r="G12" s="61">
        <f t="shared" si="1"/>
        <v>50</v>
      </c>
      <c r="H12" s="51">
        <v>0</v>
      </c>
      <c r="I12" s="28">
        <f t="shared" si="2"/>
        <v>0</v>
      </c>
    </row>
    <row r="13" spans="1:11" customFormat="1" ht="29" customHeight="1" x14ac:dyDescent="0.15">
      <c r="A13" s="57" t="s">
        <v>43</v>
      </c>
      <c r="B13" s="60" t="s">
        <v>36</v>
      </c>
      <c r="C13" s="69">
        <v>50</v>
      </c>
      <c r="D13" s="51">
        <v>0</v>
      </c>
      <c r="E13" s="28">
        <f t="shared" si="0"/>
        <v>0</v>
      </c>
      <c r="G13" s="61">
        <f t="shared" si="1"/>
        <v>50</v>
      </c>
      <c r="H13" s="51">
        <v>0</v>
      </c>
      <c r="I13" s="28">
        <f t="shared" si="2"/>
        <v>0</v>
      </c>
    </row>
    <row r="14" spans="1:11" customFormat="1" ht="29" customHeight="1" x14ac:dyDescent="0.15">
      <c r="A14" s="57" t="s">
        <v>31</v>
      </c>
      <c r="B14" s="60" t="s">
        <v>36</v>
      </c>
      <c r="C14" s="61">
        <v>50</v>
      </c>
      <c r="D14" s="51">
        <v>0</v>
      </c>
      <c r="E14" s="28">
        <f t="shared" si="0"/>
        <v>0</v>
      </c>
      <c r="G14" s="61">
        <f t="shared" si="1"/>
        <v>50</v>
      </c>
      <c r="H14" s="51">
        <v>0</v>
      </c>
      <c r="I14" s="28">
        <f t="shared" si="2"/>
        <v>0</v>
      </c>
    </row>
    <row r="15" spans="1:11" customFormat="1" ht="29" customHeight="1" x14ac:dyDescent="0.15">
      <c r="A15" s="57" t="s">
        <v>32</v>
      </c>
      <c r="B15" s="60" t="s">
        <v>36</v>
      </c>
      <c r="C15" s="61">
        <v>15</v>
      </c>
      <c r="D15" s="51">
        <v>0</v>
      </c>
      <c r="E15" s="28">
        <f t="shared" si="0"/>
        <v>0</v>
      </c>
      <c r="G15" s="61">
        <f t="shared" si="1"/>
        <v>15</v>
      </c>
      <c r="H15" s="51">
        <v>0</v>
      </c>
      <c r="I15" s="28">
        <f t="shared" si="2"/>
        <v>0</v>
      </c>
    </row>
    <row r="16" spans="1:11" customFormat="1" ht="29" customHeight="1" x14ac:dyDescent="0.15">
      <c r="A16" s="67" t="s">
        <v>33</v>
      </c>
      <c r="B16" s="60" t="s">
        <v>36</v>
      </c>
      <c r="C16" s="61">
        <v>15</v>
      </c>
      <c r="D16" s="51">
        <v>0</v>
      </c>
      <c r="E16" s="28">
        <f t="shared" si="0"/>
        <v>0</v>
      </c>
      <c r="G16" s="61">
        <f t="shared" si="1"/>
        <v>15</v>
      </c>
      <c r="H16" s="51">
        <v>0</v>
      </c>
      <c r="I16" s="28">
        <f t="shared" si="2"/>
        <v>0</v>
      </c>
    </row>
    <row r="17" spans="1:9" s="66" customFormat="1" ht="29" customHeight="1" x14ac:dyDescent="0.15">
      <c r="A17" s="9"/>
      <c r="B17" s="68"/>
      <c r="C17" s="10"/>
      <c r="E17" s="45">
        <f>SUM(E7:E16)</f>
        <v>0</v>
      </c>
      <c r="I17" s="45">
        <f>SUM(I7:I16)</f>
        <v>0</v>
      </c>
    </row>
    <row r="18" spans="1:9" ht="58" customHeight="1" x14ac:dyDescent="0.15">
      <c r="A18" s="5" t="s">
        <v>17</v>
      </c>
      <c r="B18" s="63" t="s">
        <v>20</v>
      </c>
      <c r="C18" s="64" t="s">
        <v>19</v>
      </c>
      <c r="D18" s="63" t="s">
        <v>18</v>
      </c>
      <c r="E18" s="65" t="s">
        <v>27</v>
      </c>
      <c r="H18" s="62" t="s">
        <v>46</v>
      </c>
    </row>
    <row r="19" spans="1:9" ht="25" customHeight="1" x14ac:dyDescent="0.15">
      <c r="A19" s="35" t="s">
        <v>52</v>
      </c>
      <c r="B19" s="36">
        <v>27</v>
      </c>
      <c r="C19" s="51">
        <v>0</v>
      </c>
      <c r="D19" s="37">
        <f t="shared" ref="D19:D25" si="3">SUM(B19*C19)*12</f>
        <v>0</v>
      </c>
      <c r="E19" s="37">
        <f t="shared" ref="E19:E25" si="4">D19*2</f>
        <v>0</v>
      </c>
      <c r="H19" s="37">
        <f>E19</f>
        <v>0</v>
      </c>
    </row>
    <row r="20" spans="1:9" ht="25" customHeight="1" x14ac:dyDescent="0.15">
      <c r="A20" s="35" t="s">
        <v>60</v>
      </c>
      <c r="B20" s="36">
        <v>600</v>
      </c>
      <c r="C20" s="33">
        <v>0</v>
      </c>
      <c r="D20" s="37">
        <f t="shared" si="3"/>
        <v>0</v>
      </c>
      <c r="E20" s="37">
        <f t="shared" si="4"/>
        <v>0</v>
      </c>
      <c r="H20" s="37">
        <f>E20</f>
        <v>0</v>
      </c>
    </row>
    <row r="21" spans="1:9" ht="25" customHeight="1" x14ac:dyDescent="0.15">
      <c r="A21" s="49" t="s">
        <v>59</v>
      </c>
      <c r="B21" s="50">
        <v>75</v>
      </c>
      <c r="C21" s="51">
        <v>0</v>
      </c>
      <c r="D21" s="37">
        <f t="shared" si="3"/>
        <v>0</v>
      </c>
      <c r="E21" s="28">
        <f t="shared" si="4"/>
        <v>0</v>
      </c>
      <c r="H21" s="37">
        <f>E21</f>
        <v>0</v>
      </c>
    </row>
    <row r="22" spans="1:9" ht="25" customHeight="1" x14ac:dyDescent="0.15">
      <c r="A22" s="35" t="s">
        <v>13</v>
      </c>
      <c r="B22" s="36">
        <v>27</v>
      </c>
      <c r="C22" s="51">
        <v>0</v>
      </c>
      <c r="D22" s="37">
        <f t="shared" si="3"/>
        <v>0</v>
      </c>
      <c r="E22" s="37">
        <f t="shared" si="4"/>
        <v>0</v>
      </c>
      <c r="H22" s="37">
        <f t="shared" ref="H22:H25" si="5">E22</f>
        <v>0</v>
      </c>
    </row>
    <row r="23" spans="1:9" ht="25" customHeight="1" x14ac:dyDescent="0.15">
      <c r="A23" s="35" t="s">
        <v>12</v>
      </c>
      <c r="B23" s="36">
        <v>250</v>
      </c>
      <c r="C23" s="33">
        <v>0</v>
      </c>
      <c r="D23" s="37">
        <f t="shared" si="3"/>
        <v>0</v>
      </c>
      <c r="E23" s="37">
        <f t="shared" si="4"/>
        <v>0</v>
      </c>
      <c r="H23" s="37">
        <f t="shared" si="5"/>
        <v>0</v>
      </c>
    </row>
    <row r="24" spans="1:9" ht="25" customHeight="1" x14ac:dyDescent="0.15">
      <c r="A24" s="35" t="s">
        <v>15</v>
      </c>
      <c r="B24" s="36">
        <v>50</v>
      </c>
      <c r="C24" s="33">
        <v>0</v>
      </c>
      <c r="D24" s="37">
        <f t="shared" si="3"/>
        <v>0</v>
      </c>
      <c r="E24" s="37">
        <f t="shared" si="4"/>
        <v>0</v>
      </c>
      <c r="H24" s="37">
        <f t="shared" si="5"/>
        <v>0</v>
      </c>
    </row>
    <row r="25" spans="1:9" ht="25" customHeight="1" x14ac:dyDescent="0.15">
      <c r="A25" s="35" t="s">
        <v>5</v>
      </c>
      <c r="B25" s="36">
        <v>27</v>
      </c>
      <c r="C25" s="33">
        <v>0</v>
      </c>
      <c r="D25" s="37">
        <f t="shared" si="3"/>
        <v>0</v>
      </c>
      <c r="E25" s="37">
        <f t="shared" si="4"/>
        <v>0</v>
      </c>
      <c r="H25" s="37">
        <f t="shared" si="5"/>
        <v>0</v>
      </c>
    </row>
    <row r="26" spans="1:9" s="12" customFormat="1" ht="26" customHeight="1" x14ac:dyDescent="0.15">
      <c r="A26" s="9"/>
      <c r="B26" s="9"/>
      <c r="D26" s="11"/>
      <c r="E26" s="45">
        <f>SUM(E19:E25)</f>
        <v>0</v>
      </c>
      <c r="H26" s="45">
        <f>SUM(H19:H25)</f>
        <v>0</v>
      </c>
    </row>
    <row r="27" spans="1:9" s="12" customFormat="1" ht="25" customHeight="1" x14ac:dyDescent="0.15">
      <c r="A27" s="2"/>
      <c r="B27" s="2"/>
      <c r="C27" s="3"/>
      <c r="D27" s="14"/>
      <c r="E27" s="15"/>
      <c r="G27" s="25"/>
      <c r="H27" s="25"/>
    </row>
    <row r="28" spans="1:9" ht="55" customHeight="1" x14ac:dyDescent="0.15">
      <c r="A28" s="5" t="s">
        <v>21</v>
      </c>
      <c r="B28" s="42" t="s">
        <v>20</v>
      </c>
      <c r="C28" s="43" t="s">
        <v>24</v>
      </c>
      <c r="D28" s="44" t="s">
        <v>22</v>
      </c>
      <c r="E28" s="41"/>
      <c r="H28" s="62" t="s">
        <v>49</v>
      </c>
    </row>
    <row r="29" spans="1:9" ht="38" customHeight="1" x14ac:dyDescent="0.15">
      <c r="A29" s="34" t="s">
        <v>40</v>
      </c>
      <c r="B29" s="36">
        <v>30</v>
      </c>
      <c r="C29" s="33">
        <v>0</v>
      </c>
      <c r="D29" s="37">
        <f>C29*B29</f>
        <v>0</v>
      </c>
      <c r="E29" s="41"/>
      <c r="G29" s="36">
        <v>30</v>
      </c>
      <c r="H29" s="33">
        <v>0</v>
      </c>
      <c r="I29" s="28">
        <f>(G29*H29)*24</f>
        <v>0</v>
      </c>
    </row>
    <row r="30" spans="1:9" ht="25" customHeight="1" x14ac:dyDescent="0.15">
      <c r="A30" s="35" t="s">
        <v>14</v>
      </c>
      <c r="B30" s="36">
        <v>30</v>
      </c>
      <c r="C30" s="33">
        <v>0</v>
      </c>
      <c r="D30" s="37">
        <f>C30*B30</f>
        <v>0</v>
      </c>
      <c r="E30" s="41"/>
      <c r="G30" s="36">
        <v>30</v>
      </c>
      <c r="H30" s="33">
        <v>0</v>
      </c>
      <c r="I30" s="28">
        <f t="shared" ref="I30:I32" si="6">(G30*H30)*24</f>
        <v>0</v>
      </c>
    </row>
    <row r="31" spans="1:9" ht="25" customHeight="1" x14ac:dyDescent="0.15">
      <c r="A31" s="35" t="s">
        <v>10</v>
      </c>
      <c r="B31" s="36">
        <v>250</v>
      </c>
      <c r="C31" s="33">
        <v>0</v>
      </c>
      <c r="D31" s="37">
        <f>C31*B31</f>
        <v>0</v>
      </c>
      <c r="E31" s="41"/>
      <c r="G31" s="36">
        <v>250</v>
      </c>
      <c r="H31" s="33">
        <v>0</v>
      </c>
      <c r="I31" s="28">
        <f t="shared" si="6"/>
        <v>0</v>
      </c>
    </row>
    <row r="32" spans="1:9" ht="25" customHeight="1" x14ac:dyDescent="0.15">
      <c r="A32" s="35" t="s">
        <v>11</v>
      </c>
      <c r="B32" s="36">
        <v>50</v>
      </c>
      <c r="C32" s="33">
        <v>0</v>
      </c>
      <c r="D32" s="37">
        <f>C32*B32</f>
        <v>0</v>
      </c>
      <c r="E32" s="41"/>
      <c r="G32" s="36">
        <v>50</v>
      </c>
      <c r="H32" s="33">
        <v>0</v>
      </c>
      <c r="I32" s="28">
        <f t="shared" si="6"/>
        <v>0</v>
      </c>
    </row>
    <row r="33" spans="1:9" s="25" customFormat="1" ht="25" customHeight="1" x14ac:dyDescent="0.15">
      <c r="A33" s="46" t="s">
        <v>39</v>
      </c>
      <c r="B33" s="38"/>
      <c r="C33" s="38"/>
      <c r="D33" s="45">
        <f>SUM(D29:D32)</f>
        <v>0</v>
      </c>
      <c r="G33" s="1"/>
      <c r="I33" s="45">
        <f>SUM(I29:I32)</f>
        <v>0</v>
      </c>
    </row>
    <row r="34" spans="1:9" s="12" customFormat="1" ht="25" customHeight="1" x14ac:dyDescent="0.15">
      <c r="A34" s="2"/>
      <c r="B34" s="2"/>
      <c r="C34" s="3"/>
      <c r="D34" s="14"/>
      <c r="E34" s="15"/>
      <c r="G34" s="25"/>
      <c r="H34" s="25"/>
    </row>
    <row r="35" spans="1:9" ht="45" customHeight="1" x14ac:dyDescent="0.15">
      <c r="A35" s="21" t="s">
        <v>0</v>
      </c>
      <c r="B35" s="2"/>
      <c r="C35" s="3"/>
      <c r="D35" s="4"/>
      <c r="E35" s="2"/>
    </row>
    <row r="36" spans="1:9" ht="38" customHeight="1" x14ac:dyDescent="0.15">
      <c r="A36" s="5" t="str">
        <f>A18</f>
        <v>Abonnementkosten</v>
      </c>
      <c r="B36" s="6" t="s">
        <v>20</v>
      </c>
      <c r="C36" s="7" t="str">
        <f>C18</f>
        <v>Prijs per maand</v>
      </c>
      <c r="D36" s="8" t="s">
        <v>18</v>
      </c>
      <c r="E36" s="44" t="s">
        <v>27</v>
      </c>
      <c r="H36" s="62" t="s">
        <v>50</v>
      </c>
    </row>
    <row r="37" spans="1:9" ht="25" customHeight="1" x14ac:dyDescent="0.15">
      <c r="A37" s="18" t="str">
        <f>A19</f>
        <v>Abonnementkosten (totaal VASTE KOSTEN per maand, per locatie, incl. licenties, service, onderhoud etc.)</v>
      </c>
      <c r="B37" s="19">
        <f>B19</f>
        <v>27</v>
      </c>
      <c r="C37" s="20">
        <v>0</v>
      </c>
      <c r="D37" s="22">
        <f t="shared" ref="D37:D43" si="7">SUM(B37*C37)*12</f>
        <v>0</v>
      </c>
      <c r="E37" s="37">
        <f t="shared" ref="E37:E43" si="8">D37*2</f>
        <v>0</v>
      </c>
      <c r="H37" s="37">
        <f>E37</f>
        <v>0</v>
      </c>
    </row>
    <row r="38" spans="1:9" ht="25" customHeight="1" x14ac:dyDescent="0.15">
      <c r="A38" s="18" t="str">
        <f>A20</f>
        <v>Abonnementkosten per gebruiker inclusief service en onderhoud</v>
      </c>
      <c r="B38" s="19">
        <f>B20</f>
        <v>600</v>
      </c>
      <c r="C38" s="20">
        <v>0</v>
      </c>
      <c r="D38" s="22">
        <f t="shared" si="7"/>
        <v>0</v>
      </c>
      <c r="E38" s="37">
        <f t="shared" si="8"/>
        <v>0</v>
      </c>
      <c r="H38" s="37">
        <f>E38</f>
        <v>0</v>
      </c>
    </row>
    <row r="39" spans="1:9" ht="25" customHeight="1" x14ac:dyDescent="0.15">
      <c r="A39" s="49" t="s">
        <v>59</v>
      </c>
      <c r="B39" s="19">
        <v>75</v>
      </c>
      <c r="C39" s="20">
        <v>0</v>
      </c>
      <c r="D39" s="22">
        <f t="shared" si="7"/>
        <v>0</v>
      </c>
      <c r="E39" s="28">
        <f t="shared" si="8"/>
        <v>0</v>
      </c>
      <c r="H39" s="37">
        <f t="shared" ref="H39:H43" si="9">E39</f>
        <v>0</v>
      </c>
    </row>
    <row r="40" spans="1:9" ht="25" customHeight="1" x14ac:dyDescent="0.15">
      <c r="A40" s="18" t="str">
        <f>A22</f>
        <v xml:space="preserve">Kosten hoofdtelefoonnummer </v>
      </c>
      <c r="B40" s="19">
        <f>B22</f>
        <v>27</v>
      </c>
      <c r="C40" s="20">
        <v>0</v>
      </c>
      <c r="D40" s="22">
        <f t="shared" si="7"/>
        <v>0</v>
      </c>
      <c r="E40" s="37">
        <f t="shared" si="8"/>
        <v>0</v>
      </c>
      <c r="H40" s="37">
        <f t="shared" si="9"/>
        <v>0</v>
      </c>
    </row>
    <row r="41" spans="1:9" ht="25" customHeight="1" x14ac:dyDescent="0.15">
      <c r="A41" s="18" t="str">
        <f>A23</f>
        <v>Kosten subtelefoonnummers per nummer</v>
      </c>
      <c r="B41" s="19">
        <f>B23</f>
        <v>250</v>
      </c>
      <c r="C41" s="20">
        <v>0</v>
      </c>
      <c r="D41" s="22">
        <f t="shared" si="7"/>
        <v>0</v>
      </c>
      <c r="E41" s="37">
        <f t="shared" si="8"/>
        <v>0</v>
      </c>
      <c r="H41" s="37">
        <f t="shared" si="9"/>
        <v>0</v>
      </c>
    </row>
    <row r="42" spans="1:9" ht="25" customHeight="1" x14ac:dyDescent="0.15">
      <c r="A42" s="18" t="str">
        <f>A24</f>
        <v>Kosten subtelefoonnummers per blok van 10 nummer</v>
      </c>
      <c r="B42" s="19">
        <v>1</v>
      </c>
      <c r="C42" s="20">
        <v>0</v>
      </c>
      <c r="D42" s="22">
        <f t="shared" si="7"/>
        <v>0</v>
      </c>
      <c r="E42" s="37">
        <f t="shared" si="8"/>
        <v>0</v>
      </c>
      <c r="H42" s="37">
        <f t="shared" si="9"/>
        <v>0</v>
      </c>
    </row>
    <row r="43" spans="1:9" ht="25" customHeight="1" x14ac:dyDescent="0.15">
      <c r="A43" s="18" t="str">
        <f>A25</f>
        <v xml:space="preserve">Datalijn (100Mb) (50 Mb upload/ 50 Mb download) </v>
      </c>
      <c r="B43" s="19">
        <f>B25</f>
        <v>27</v>
      </c>
      <c r="C43" s="20">
        <v>0</v>
      </c>
      <c r="D43" s="29">
        <f t="shared" si="7"/>
        <v>0</v>
      </c>
      <c r="E43" s="30">
        <f t="shared" si="8"/>
        <v>0</v>
      </c>
      <c r="H43" s="37">
        <f t="shared" si="9"/>
        <v>0</v>
      </c>
    </row>
    <row r="44" spans="1:9" s="25" customFormat="1" ht="25" customHeight="1" x14ac:dyDescent="0.15">
      <c r="A44" s="39" t="s">
        <v>1</v>
      </c>
      <c r="B44" s="40"/>
      <c r="C44" s="40"/>
      <c r="D44" s="47"/>
      <c r="E44" s="45">
        <f>SUM(E37:E43)</f>
        <v>0</v>
      </c>
      <c r="G44" s="12"/>
      <c r="H44" s="45">
        <f>SUM(H37:H43)</f>
        <v>0</v>
      </c>
    </row>
    <row r="45" spans="1:9" ht="25" customHeight="1" x14ac:dyDescent="0.15">
      <c r="A45" s="2"/>
      <c r="B45" s="2"/>
      <c r="C45" s="3"/>
      <c r="D45" s="14"/>
      <c r="E45" s="15"/>
    </row>
    <row r="46" spans="1:9" ht="25" customHeight="1" x14ac:dyDescent="0.15">
      <c r="A46" s="21" t="s">
        <v>4</v>
      </c>
      <c r="B46" s="2"/>
      <c r="C46" s="3"/>
      <c r="D46" s="4"/>
      <c r="E46" s="2"/>
    </row>
    <row r="47" spans="1:9" ht="41" customHeight="1" x14ac:dyDescent="0.15">
      <c r="A47" s="5" t="str">
        <f t="shared" ref="A47" si="10">A36</f>
        <v>Abonnementkosten</v>
      </c>
      <c r="B47" s="6" t="s">
        <v>20</v>
      </c>
      <c r="C47" s="7" t="str">
        <f>C36</f>
        <v>Prijs per maand</v>
      </c>
      <c r="D47" s="8" t="str">
        <f>D36</f>
        <v>Per jaar</v>
      </c>
      <c r="E47" s="8" t="s">
        <v>41</v>
      </c>
      <c r="H47" s="62" t="s">
        <v>62</v>
      </c>
    </row>
    <row r="48" spans="1:9" ht="25" customHeight="1" x14ac:dyDescent="0.15">
      <c r="A48" s="18" t="str">
        <f>A37</f>
        <v>Abonnementkosten (totaal VASTE KOSTEN per maand, per locatie, incl. licenties, service, onderhoud etc.)</v>
      </c>
      <c r="B48" s="19">
        <f>B37</f>
        <v>27</v>
      </c>
      <c r="C48" s="20">
        <v>0</v>
      </c>
      <c r="D48" s="28">
        <f t="shared" ref="D48:D54" si="11">SUM(B48*C48)*12</f>
        <v>0</v>
      </c>
      <c r="E48" s="28">
        <f t="shared" ref="E48:E54" si="12">D48*6</f>
        <v>0</v>
      </c>
      <c r="H48" s="37">
        <f>E48</f>
        <v>0</v>
      </c>
    </row>
    <row r="49" spans="1:8" ht="25" customHeight="1" x14ac:dyDescent="0.15">
      <c r="A49" s="18" t="str">
        <f>A38</f>
        <v>Abonnementkosten per gebruiker inclusief service en onderhoud</v>
      </c>
      <c r="B49" s="19">
        <f>B38</f>
        <v>600</v>
      </c>
      <c r="C49" s="20">
        <v>0</v>
      </c>
      <c r="D49" s="28">
        <f t="shared" si="11"/>
        <v>0</v>
      </c>
      <c r="E49" s="28">
        <f t="shared" si="12"/>
        <v>0</v>
      </c>
      <c r="H49" s="37">
        <f>E49</f>
        <v>0</v>
      </c>
    </row>
    <row r="50" spans="1:8" ht="25" customHeight="1" x14ac:dyDescent="0.15">
      <c r="A50" s="49" t="s">
        <v>59</v>
      </c>
      <c r="B50" s="19">
        <v>75</v>
      </c>
      <c r="C50" s="20">
        <v>0</v>
      </c>
      <c r="D50" s="28">
        <f t="shared" si="11"/>
        <v>0</v>
      </c>
      <c r="E50" s="28">
        <f t="shared" si="12"/>
        <v>0</v>
      </c>
      <c r="H50" s="37">
        <f t="shared" ref="H50:H54" si="13">E50</f>
        <v>0</v>
      </c>
    </row>
    <row r="51" spans="1:8" ht="25" customHeight="1" x14ac:dyDescent="0.15">
      <c r="A51" s="18" t="str">
        <f t="shared" ref="A51:B54" si="14">A40</f>
        <v xml:space="preserve">Kosten hoofdtelefoonnummer </v>
      </c>
      <c r="B51" s="19">
        <f t="shared" si="14"/>
        <v>27</v>
      </c>
      <c r="C51" s="20">
        <v>0</v>
      </c>
      <c r="D51" s="28">
        <f t="shared" si="11"/>
        <v>0</v>
      </c>
      <c r="E51" s="28">
        <f t="shared" si="12"/>
        <v>0</v>
      </c>
      <c r="H51" s="37">
        <f t="shared" si="13"/>
        <v>0</v>
      </c>
    </row>
    <row r="52" spans="1:8" ht="25" customHeight="1" x14ac:dyDescent="0.15">
      <c r="A52" s="18" t="str">
        <f t="shared" si="14"/>
        <v>Kosten subtelefoonnummers per nummer</v>
      </c>
      <c r="B52" s="19">
        <f t="shared" si="14"/>
        <v>250</v>
      </c>
      <c r="C52" s="20">
        <v>0</v>
      </c>
      <c r="D52" s="28">
        <f t="shared" si="11"/>
        <v>0</v>
      </c>
      <c r="E52" s="28">
        <f t="shared" si="12"/>
        <v>0</v>
      </c>
      <c r="H52" s="37">
        <f>E52</f>
        <v>0</v>
      </c>
    </row>
    <row r="53" spans="1:8" ht="25" customHeight="1" x14ac:dyDescent="0.15">
      <c r="A53" s="18" t="str">
        <f t="shared" si="14"/>
        <v>Kosten subtelefoonnummers per blok van 10 nummer</v>
      </c>
      <c r="B53" s="19">
        <f t="shared" si="14"/>
        <v>1</v>
      </c>
      <c r="C53" s="20">
        <v>0</v>
      </c>
      <c r="D53" s="28">
        <f t="shared" si="11"/>
        <v>0</v>
      </c>
      <c r="E53" s="28">
        <f t="shared" si="12"/>
        <v>0</v>
      </c>
      <c r="H53" s="37">
        <f t="shared" si="13"/>
        <v>0</v>
      </c>
    </row>
    <row r="54" spans="1:8" ht="25" customHeight="1" x14ac:dyDescent="0.15">
      <c r="A54" s="18" t="str">
        <f t="shared" si="14"/>
        <v xml:space="preserve">Datalijn (100Mb) (50 Mb upload/ 50 Mb download) </v>
      </c>
      <c r="B54" s="19">
        <f t="shared" si="14"/>
        <v>27</v>
      </c>
      <c r="C54" s="20">
        <v>0</v>
      </c>
      <c r="D54" s="28">
        <f t="shared" si="11"/>
        <v>0</v>
      </c>
      <c r="E54" s="30">
        <f t="shared" si="12"/>
        <v>0</v>
      </c>
      <c r="H54" s="37">
        <f t="shared" si="13"/>
        <v>0</v>
      </c>
    </row>
    <row r="55" spans="1:8" s="25" customFormat="1" ht="25" customHeight="1" x14ac:dyDescent="0.15">
      <c r="A55" s="39" t="s">
        <v>2</v>
      </c>
      <c r="B55" s="40"/>
      <c r="C55" s="40"/>
      <c r="D55" s="47"/>
      <c r="E55" s="45">
        <f>SUM(E48:E54)</f>
        <v>0</v>
      </c>
      <c r="G55" s="12"/>
      <c r="H55" s="45">
        <f>SUM(H48:H54)</f>
        <v>0</v>
      </c>
    </row>
    <row r="56" spans="1:8" ht="25" customHeight="1" x14ac:dyDescent="0.15">
      <c r="A56" s="2"/>
      <c r="B56" s="13"/>
      <c r="C56" s="16"/>
      <c r="D56" s="14"/>
      <c r="E56" s="15"/>
    </row>
    <row r="57" spans="1:8" s="27" customFormat="1" ht="25" customHeight="1" x14ac:dyDescent="0.15">
      <c r="A57" s="31" t="s">
        <v>9</v>
      </c>
      <c r="B57" s="32" t="s">
        <v>20</v>
      </c>
      <c r="C57" s="32" t="s">
        <v>7</v>
      </c>
      <c r="D57" s="53" t="s">
        <v>23</v>
      </c>
      <c r="E57" s="23"/>
    </row>
    <row r="58" spans="1:8" ht="29" customHeight="1" x14ac:dyDescent="0.15">
      <c r="A58" s="18" t="s">
        <v>16</v>
      </c>
      <c r="B58" s="19">
        <v>1</v>
      </c>
      <c r="C58" s="54">
        <v>0</v>
      </c>
      <c r="D58" s="28">
        <f t="shared" ref="D58:D64" si="15">C58*B58</f>
        <v>0</v>
      </c>
      <c r="E58" s="24"/>
    </row>
    <row r="59" spans="1:8" ht="25" customHeight="1" x14ac:dyDescent="0.15">
      <c r="A59" s="18" t="s">
        <v>6</v>
      </c>
      <c r="B59" s="19">
        <v>40</v>
      </c>
      <c r="C59" s="54">
        <v>0</v>
      </c>
      <c r="D59" s="28">
        <f t="shared" si="15"/>
        <v>0</v>
      </c>
      <c r="E59" s="24"/>
    </row>
    <row r="60" spans="1:8" ht="25" customHeight="1" x14ac:dyDescent="0.15">
      <c r="A60" s="18" t="s">
        <v>53</v>
      </c>
      <c r="B60" s="19">
        <f>B25</f>
        <v>27</v>
      </c>
      <c r="C60" s="54">
        <v>0</v>
      </c>
      <c r="D60" s="28">
        <f t="shared" si="15"/>
        <v>0</v>
      </c>
      <c r="E60" s="24"/>
    </row>
    <row r="61" spans="1:8" ht="25" customHeight="1" x14ac:dyDescent="0.15">
      <c r="A61" s="18" t="s">
        <v>8</v>
      </c>
      <c r="B61" s="19">
        <v>200</v>
      </c>
      <c r="C61" s="54">
        <v>0</v>
      </c>
      <c r="D61" s="28">
        <f t="shared" si="15"/>
        <v>0</v>
      </c>
      <c r="E61" s="24"/>
    </row>
    <row r="62" spans="1:8" ht="25" customHeight="1" x14ac:dyDescent="0.15">
      <c r="A62" s="18" t="s">
        <v>54</v>
      </c>
      <c r="B62" s="19">
        <v>50</v>
      </c>
      <c r="C62" s="54">
        <v>0</v>
      </c>
      <c r="D62" s="28">
        <f t="shared" si="15"/>
        <v>0</v>
      </c>
      <c r="E62" s="24"/>
    </row>
    <row r="63" spans="1:8" ht="25" customHeight="1" x14ac:dyDescent="0.15">
      <c r="A63" s="18" t="s">
        <v>55</v>
      </c>
      <c r="B63" s="19">
        <f>B60</f>
        <v>27</v>
      </c>
      <c r="C63" s="54">
        <v>0</v>
      </c>
      <c r="D63" s="28">
        <f t="shared" si="15"/>
        <v>0</v>
      </c>
      <c r="E63" s="24"/>
    </row>
    <row r="64" spans="1:8" ht="25" customHeight="1" x14ac:dyDescent="0.15">
      <c r="A64" s="18" t="s">
        <v>56</v>
      </c>
      <c r="B64" s="19">
        <f>B60</f>
        <v>27</v>
      </c>
      <c r="C64" s="54">
        <v>0</v>
      </c>
      <c r="D64" s="28">
        <f t="shared" si="15"/>
        <v>0</v>
      </c>
      <c r="E64" s="24"/>
    </row>
    <row r="65" spans="1:8" ht="25" customHeight="1" x14ac:dyDescent="0.15">
      <c r="A65" s="39" t="s">
        <v>3</v>
      </c>
      <c r="B65" s="40"/>
      <c r="C65" s="48"/>
      <c r="D65" s="52">
        <f>SUM(D58:D64)</f>
        <v>0</v>
      </c>
    </row>
    <row r="66" spans="1:8" ht="25" customHeight="1" thickBot="1" x14ac:dyDescent="0.2">
      <c r="A66" s="2"/>
      <c r="B66" s="13"/>
      <c r="C66" s="16"/>
      <c r="D66" s="14"/>
      <c r="E66" s="15"/>
    </row>
    <row r="67" spans="1:8" ht="109" customHeight="1" thickBot="1" x14ac:dyDescent="0.2">
      <c r="A67" s="71" t="s">
        <v>58</v>
      </c>
      <c r="B67" s="76">
        <f>(E17+E26+D65+E55+E44+D33+H67)/2</f>
        <v>0</v>
      </c>
      <c r="C67" s="77"/>
      <c r="D67" s="78" t="s">
        <v>51</v>
      </c>
      <c r="E67" s="79"/>
      <c r="G67" s="62" t="s">
        <v>47</v>
      </c>
      <c r="H67" s="45">
        <f>H55+H44+I33+H26+I17</f>
        <v>0</v>
      </c>
    </row>
    <row r="68" spans="1:8" ht="115" customHeight="1" x14ac:dyDescent="0.15">
      <c r="A68" s="26" t="s">
        <v>25</v>
      </c>
      <c r="B68" s="72" t="s">
        <v>26</v>
      </c>
      <c r="C68" s="73"/>
    </row>
  </sheetData>
  <sheetProtection algorithmName="SHA-512" hashValue="7dZ5BBU+L0+5bVITU9TNG5bLhX7n1sJB1slF5+P2qsPBITLnmtdEGL0TTouKfoBRbI33WlzgDgWLx+sQaCNE9Q==" saltValue="hxbb08w/CuvoEpKs3Fog4Q==" spinCount="100000" sheet="1" objects="1" scenarios="1"/>
  <mergeCells count="6">
    <mergeCell ref="B68:C68"/>
    <mergeCell ref="A5:E5"/>
    <mergeCell ref="B67:C67"/>
    <mergeCell ref="D67:E67"/>
    <mergeCell ref="A1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dcterms:created xsi:type="dcterms:W3CDTF">2014-10-31T15:34:42Z</dcterms:created>
  <dcterms:modified xsi:type="dcterms:W3CDTF">2022-02-11T11:21:19Z</dcterms:modified>
  <cp:category/>
</cp:coreProperties>
</file>