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&amp;I\Inkoop\02 Inkoopprojecten\USD - leaseauto's wagenparkbeheer\bijlagen\"/>
    </mc:Choice>
  </mc:AlternateContent>
  <bookViews>
    <workbookView xWindow="0" yWindow="0" windowWidth="27900" windowHeight="10635"/>
  </bookViews>
  <sheets>
    <sheet name="Prijzenblad" sheetId="1" r:id="rId1"/>
    <sheet name="Matrix A Renault Twingo E-tech" sheetId="8" r:id="rId2"/>
    <sheet name="Matrix B Volkswagen e-up" sheetId="5" r:id="rId3"/>
    <sheet name="Matrix C Opel Corsa e" sheetId="6" r:id="rId4"/>
    <sheet name="Matrix D Hyundai Kona Electric" sheetId="9" r:id="rId5"/>
    <sheet name="Matrix E Suzuki Vitara comfort" sheetId="11" r:id="rId6"/>
    <sheet name="Matrix F Opel Mokka-e" sheetId="10" r:id="rId7"/>
    <sheet name="Matrix G Hyundai Tucson (P)HEV" sheetId="12" r:id="rId8"/>
    <sheet name="Matrix H Peugeot 3008 hyb." sheetId="13" r:id="rId9"/>
    <sheet name="Matrix I Kia e-Niro" sheetId="14" r:id="rId10"/>
    <sheet name="Matrix J Seat Mii" sheetId="7" r:id="rId11"/>
  </sheets>
  <definedNames>
    <definedName name="_xlnm.Print_Titles" localSheetId="0">Prijzenblad!$A:$B,Prijzenblad!$1:$9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7" i="1" l="1"/>
  <c r="C47" i="1"/>
  <c r="L19" i="1"/>
  <c r="K19" i="1"/>
  <c r="J19" i="1"/>
  <c r="I19" i="1"/>
  <c r="H19" i="1"/>
  <c r="G19" i="1"/>
  <c r="F19" i="1"/>
  <c r="E19" i="1"/>
  <c r="D19" i="1"/>
  <c r="C19" i="1"/>
  <c r="L14" i="1"/>
  <c r="K14" i="1"/>
  <c r="J14" i="1"/>
  <c r="I14" i="1"/>
  <c r="H14" i="1"/>
  <c r="G14" i="1"/>
  <c r="F14" i="1"/>
  <c r="E14" i="1"/>
  <c r="D14" i="1"/>
  <c r="C14" i="1"/>
  <c r="I51" i="1" l="1"/>
  <c r="H51" i="1"/>
  <c r="G51" i="1"/>
  <c r="L50" i="1"/>
  <c r="L51" i="1" s="1"/>
  <c r="K50" i="1"/>
  <c r="J50" i="1"/>
  <c r="I50" i="1"/>
  <c r="H50" i="1"/>
  <c r="G50" i="1"/>
  <c r="F50" i="1"/>
  <c r="C50" i="1"/>
  <c r="Q20" i="13"/>
  <c r="Q19" i="13"/>
  <c r="Q18" i="13"/>
  <c r="Q17" i="13"/>
  <c r="Q16" i="13"/>
  <c r="Q15" i="13"/>
  <c r="Q14" i="13"/>
  <c r="Q13" i="13"/>
  <c r="P13" i="13"/>
  <c r="P16" i="13"/>
  <c r="P15" i="13"/>
  <c r="P14" i="13"/>
  <c r="P20" i="13"/>
  <c r="P19" i="13"/>
  <c r="P18" i="13"/>
  <c r="Q25" i="10"/>
  <c r="P25" i="10"/>
  <c r="Q24" i="10"/>
  <c r="P24" i="10"/>
  <c r="Q23" i="10"/>
  <c r="P23" i="10"/>
  <c r="Q22" i="10"/>
  <c r="P22" i="10"/>
  <c r="Q21" i="10"/>
  <c r="P21" i="10"/>
  <c r="Q20" i="10"/>
  <c r="P20" i="10"/>
  <c r="Q19" i="10"/>
  <c r="P19" i="10"/>
  <c r="Q18" i="10"/>
  <c r="P18" i="10"/>
  <c r="P17" i="10"/>
  <c r="P16" i="10"/>
  <c r="P15" i="10"/>
  <c r="P14" i="10"/>
  <c r="P13" i="10"/>
  <c r="P12" i="10"/>
  <c r="P11" i="10"/>
  <c r="P10" i="10"/>
  <c r="P9" i="10"/>
  <c r="P8" i="10"/>
  <c r="P7" i="10"/>
  <c r="P6" i="10"/>
  <c r="P5" i="10"/>
  <c r="B5" i="10"/>
  <c r="Q25" i="11"/>
  <c r="P25" i="11"/>
  <c r="Q24" i="11"/>
  <c r="P24" i="11"/>
  <c r="Q23" i="11"/>
  <c r="P23" i="11"/>
  <c r="Q22" i="11"/>
  <c r="P22" i="11"/>
  <c r="Q21" i="11"/>
  <c r="P21" i="11"/>
  <c r="Q20" i="11"/>
  <c r="P20" i="11"/>
  <c r="Q19" i="11"/>
  <c r="P19" i="11"/>
  <c r="Q18" i="11"/>
  <c r="P18" i="11"/>
  <c r="P17" i="11"/>
  <c r="P16" i="11"/>
  <c r="P15" i="11"/>
  <c r="P14" i="11"/>
  <c r="P13" i="11"/>
  <c r="P12" i="11"/>
  <c r="P11" i="11"/>
  <c r="P10" i="11"/>
  <c r="P9" i="11"/>
  <c r="P8" i="11"/>
  <c r="P7" i="11"/>
  <c r="P6" i="11"/>
  <c r="P5" i="11"/>
  <c r="B5" i="11"/>
  <c r="Q35" i="9"/>
  <c r="Q31" i="9"/>
  <c r="Q27" i="9"/>
  <c r="P27" i="9"/>
  <c r="Q25" i="9"/>
  <c r="Q24" i="9"/>
  <c r="Q23" i="9"/>
  <c r="Q22" i="9"/>
  <c r="Q21" i="9"/>
  <c r="P25" i="9"/>
  <c r="P24" i="9"/>
  <c r="P23" i="9"/>
  <c r="P22" i="9"/>
  <c r="P21" i="9"/>
  <c r="P20" i="9"/>
  <c r="P19" i="9"/>
  <c r="P18" i="9"/>
  <c r="P17" i="9"/>
  <c r="P16" i="9"/>
  <c r="P15" i="9"/>
  <c r="P14" i="9"/>
  <c r="P13" i="9"/>
  <c r="P12" i="9"/>
  <c r="P11" i="9"/>
  <c r="Q20" i="9"/>
  <c r="Q19" i="9"/>
  <c r="Q18" i="9"/>
  <c r="B5" i="9"/>
  <c r="P5" i="14"/>
  <c r="P6" i="14"/>
  <c r="P7" i="14"/>
  <c r="P8" i="14"/>
  <c r="P9" i="14"/>
  <c r="P10" i="14"/>
  <c r="P11" i="14"/>
  <c r="P12" i="14"/>
  <c r="P13" i="14"/>
  <c r="P14" i="14"/>
  <c r="P15" i="14"/>
  <c r="P16" i="14"/>
  <c r="P17" i="14"/>
  <c r="P18" i="14"/>
  <c r="P21" i="14"/>
  <c r="P22" i="14"/>
  <c r="P23" i="14"/>
  <c r="P24" i="14"/>
  <c r="P25" i="14"/>
  <c r="P27" i="14"/>
  <c r="P29" i="14"/>
  <c r="Q13" i="14"/>
  <c r="Q14" i="14"/>
  <c r="Q15" i="14"/>
  <c r="Q16" i="14"/>
  <c r="Q17" i="14"/>
  <c r="Q18" i="14"/>
  <c r="Q19" i="14"/>
  <c r="Q20" i="14"/>
  <c r="Q27" i="14"/>
  <c r="Q29" i="14"/>
  <c r="Q31" i="14"/>
  <c r="Q35" i="14"/>
  <c r="R27" i="14"/>
  <c r="B5" i="14"/>
  <c r="P5" i="13"/>
  <c r="P6" i="13"/>
  <c r="P7" i="13"/>
  <c r="P8" i="13"/>
  <c r="P9" i="13"/>
  <c r="P10" i="13"/>
  <c r="P11" i="13"/>
  <c r="P12" i="13"/>
  <c r="P17" i="13"/>
  <c r="P21" i="13"/>
  <c r="P22" i="13"/>
  <c r="P23" i="13"/>
  <c r="P24" i="13"/>
  <c r="P25" i="13"/>
  <c r="P27" i="13"/>
  <c r="P29" i="13"/>
  <c r="Q27" i="13"/>
  <c r="Q29" i="13"/>
  <c r="Q31" i="13"/>
  <c r="Q35" i="13"/>
  <c r="R27" i="13"/>
  <c r="B5" i="13"/>
  <c r="P5" i="12"/>
  <c r="P6" i="12"/>
  <c r="P7" i="12"/>
  <c r="P8" i="12"/>
  <c r="P9" i="12"/>
  <c r="P10" i="12"/>
  <c r="P11" i="12"/>
  <c r="P12" i="12"/>
  <c r="P13" i="12"/>
  <c r="P14" i="12"/>
  <c r="P15" i="12"/>
  <c r="P16" i="12"/>
  <c r="P17" i="12"/>
  <c r="P18" i="12"/>
  <c r="P21" i="12"/>
  <c r="P22" i="12"/>
  <c r="P23" i="12"/>
  <c r="P24" i="12"/>
  <c r="P25" i="12"/>
  <c r="P27" i="12"/>
  <c r="P29" i="12"/>
  <c r="Q13" i="12"/>
  <c r="Q14" i="12"/>
  <c r="Q15" i="12"/>
  <c r="Q16" i="12"/>
  <c r="Q17" i="12"/>
  <c r="Q18" i="12"/>
  <c r="Q19" i="12"/>
  <c r="Q20" i="12"/>
  <c r="Q27" i="12"/>
  <c r="Q29" i="12"/>
  <c r="Q31" i="12"/>
  <c r="Q35" i="12"/>
  <c r="R27" i="12"/>
  <c r="B5" i="12"/>
  <c r="P27" i="11"/>
  <c r="P29" i="11"/>
  <c r="Q27" i="11"/>
  <c r="Q29" i="11"/>
  <c r="Q31" i="11"/>
  <c r="Q35" i="11"/>
  <c r="R27" i="11"/>
  <c r="P27" i="10"/>
  <c r="P29" i="10"/>
  <c r="Q27" i="10"/>
  <c r="Q29" i="10"/>
  <c r="Q31" i="10"/>
  <c r="Q35" i="10"/>
  <c r="R27" i="10"/>
  <c r="P5" i="9"/>
  <c r="P6" i="9"/>
  <c r="P7" i="9"/>
  <c r="P8" i="9"/>
  <c r="P9" i="9"/>
  <c r="P10" i="9"/>
  <c r="P29" i="9"/>
  <c r="Q29" i="9"/>
  <c r="R27" i="9"/>
  <c r="P5" i="8"/>
  <c r="P6" i="8"/>
  <c r="P7" i="8"/>
  <c r="P8" i="8"/>
  <c r="P9" i="8"/>
  <c r="P10" i="8"/>
  <c r="P11" i="8"/>
  <c r="P12" i="8"/>
  <c r="P13" i="8"/>
  <c r="P14" i="8"/>
  <c r="P15" i="8"/>
  <c r="P16" i="8"/>
  <c r="P17" i="8"/>
  <c r="P18" i="8"/>
  <c r="P21" i="8"/>
  <c r="P22" i="8"/>
  <c r="P23" i="8"/>
  <c r="P24" i="8"/>
  <c r="P25" i="8"/>
  <c r="P27" i="8"/>
  <c r="P29" i="8"/>
  <c r="Q13" i="8"/>
  <c r="Q14" i="8"/>
  <c r="Q15" i="8"/>
  <c r="Q16" i="8"/>
  <c r="Q17" i="8"/>
  <c r="Q18" i="8"/>
  <c r="Q19" i="8"/>
  <c r="Q20" i="8"/>
  <c r="Q27" i="8"/>
  <c r="Q29" i="8"/>
  <c r="Q31" i="8"/>
  <c r="Q35" i="8"/>
  <c r="R27" i="8"/>
  <c r="B5" i="8"/>
  <c r="K47" i="1"/>
  <c r="K51" i="1" s="1"/>
  <c r="J47" i="1"/>
  <c r="J51" i="1" s="1"/>
  <c r="I47" i="1"/>
  <c r="H47" i="1"/>
  <c r="F47" i="1"/>
  <c r="F51" i="1" s="1"/>
  <c r="Q17" i="7"/>
  <c r="Q27" i="7"/>
  <c r="Q29" i="7"/>
  <c r="Q31" i="7"/>
  <c r="Q35" i="7"/>
  <c r="L47" i="1"/>
  <c r="P14" i="6"/>
  <c r="P15" i="6"/>
  <c r="P16" i="6"/>
  <c r="P17" i="6"/>
  <c r="P18" i="6"/>
  <c r="P21" i="6"/>
  <c r="P22" i="6"/>
  <c r="P23" i="6"/>
  <c r="P27" i="6"/>
  <c r="P29" i="6"/>
  <c r="Q14" i="6"/>
  <c r="Q15" i="6"/>
  <c r="Q16" i="6"/>
  <c r="Q17" i="6"/>
  <c r="Q18" i="6"/>
  <c r="Q19" i="6"/>
  <c r="Q20" i="6"/>
  <c r="Q27" i="6"/>
  <c r="Q29" i="6"/>
  <c r="Q31" i="6"/>
  <c r="Q35" i="6"/>
  <c r="E50" i="1"/>
  <c r="E51" i="1" s="1"/>
  <c r="E47" i="1"/>
  <c r="D50" i="1"/>
  <c r="D47" i="1"/>
  <c r="D51" i="1"/>
  <c r="P5" i="7"/>
  <c r="P6" i="7"/>
  <c r="P7" i="7"/>
  <c r="P8" i="7"/>
  <c r="P9" i="7"/>
  <c r="P10" i="7"/>
  <c r="P11" i="7"/>
  <c r="P12" i="7"/>
  <c r="P13" i="7"/>
  <c r="P14" i="7"/>
  <c r="P15" i="7"/>
  <c r="P16" i="7"/>
  <c r="P17" i="7"/>
  <c r="P18" i="7"/>
  <c r="P21" i="7"/>
  <c r="P22" i="7"/>
  <c r="P23" i="7"/>
  <c r="P24" i="7"/>
  <c r="P25" i="7"/>
  <c r="P27" i="7"/>
  <c r="P29" i="7"/>
  <c r="Q13" i="7"/>
  <c r="Q14" i="7"/>
  <c r="Q15" i="7"/>
  <c r="Q16" i="7"/>
  <c r="Q18" i="7"/>
  <c r="Q19" i="7"/>
  <c r="Q20" i="7"/>
  <c r="R27" i="7"/>
  <c r="B5" i="7"/>
  <c r="P5" i="6"/>
  <c r="P6" i="6"/>
  <c r="P7" i="6"/>
  <c r="P8" i="6"/>
  <c r="P9" i="6"/>
  <c r="P10" i="6"/>
  <c r="P11" i="6"/>
  <c r="P12" i="6"/>
  <c r="P13" i="6"/>
  <c r="P24" i="6"/>
  <c r="P25" i="6"/>
  <c r="Q13" i="6"/>
  <c r="R27" i="6"/>
  <c r="B5" i="6"/>
  <c r="P5" i="5"/>
  <c r="P6" i="5"/>
  <c r="P7" i="5"/>
  <c r="P8" i="5"/>
  <c r="P9" i="5"/>
  <c r="P10" i="5"/>
  <c r="P11" i="5"/>
  <c r="P12" i="5"/>
  <c r="P13" i="5"/>
  <c r="P14" i="5"/>
  <c r="P15" i="5"/>
  <c r="P16" i="5"/>
  <c r="P17" i="5"/>
  <c r="P18" i="5"/>
  <c r="P21" i="5"/>
  <c r="P22" i="5"/>
  <c r="P23" i="5"/>
  <c r="P24" i="5"/>
  <c r="P25" i="5"/>
  <c r="P27" i="5"/>
  <c r="Q13" i="5"/>
  <c r="Q14" i="5"/>
  <c r="Q15" i="5"/>
  <c r="Q16" i="5"/>
  <c r="Q17" i="5"/>
  <c r="Q18" i="5"/>
  <c r="Q19" i="5"/>
  <c r="Q20" i="5"/>
  <c r="Q27" i="5"/>
  <c r="R27" i="5"/>
  <c r="Q29" i="5"/>
  <c r="P29" i="5"/>
  <c r="Q31" i="5"/>
  <c r="Q35" i="5"/>
  <c r="B5" i="5"/>
  <c r="C51" i="1" l="1"/>
  <c r="O52" i="1" s="1"/>
  <c r="I43" i="1" l="1"/>
  <c r="C43" i="1"/>
  <c r="L43" i="1"/>
  <c r="D43" i="1"/>
  <c r="E43" i="1"/>
  <c r="H43" i="1"/>
  <c r="F43" i="1"/>
  <c r="J43" i="1"/>
  <c r="K43" i="1"/>
  <c r="G43" i="1"/>
</calcChain>
</file>

<file path=xl/sharedStrings.xml><?xml version="1.0" encoding="utf-8"?>
<sst xmlns="http://schemas.openxmlformats.org/spreadsheetml/2006/main" count="600" uniqueCount="155">
  <si>
    <t>Voertuig classificaties</t>
  </si>
  <si>
    <t>Personenauto's</t>
  </si>
  <si>
    <t>Merk en Type:</t>
  </si>
  <si>
    <t>Calculatiegegevens</t>
  </si>
  <si>
    <t>Inzet t.b.v. calculatie in maanden</t>
  </si>
  <si>
    <t xml:space="preserve">Alle bedragen exclusief BTW vermelden tenzij anders gevraagd in Kolom </t>
  </si>
  <si>
    <t>Inzet t.b.v. calculatie in km per jaar</t>
  </si>
  <si>
    <t>Geel kenteken</t>
  </si>
  <si>
    <t>Wegingsfactor in beoordeling</t>
  </si>
  <si>
    <t>basisprijs (t.b.v. bepalen voertuig)</t>
  </si>
  <si>
    <t>accessoires voertuig (stelpost)</t>
  </si>
  <si>
    <t>kosten voor gekozen voertuig accessoires af fabriek incl. BPM &amp; BTW</t>
  </si>
  <si>
    <t xml:space="preserve">aandeel BPM </t>
  </si>
  <si>
    <t>zit in basisprijs</t>
  </si>
  <si>
    <t>aandeel BTW</t>
  </si>
  <si>
    <t>aandeel BTW netto prijs</t>
  </si>
  <si>
    <t>netto kosten voertuig</t>
  </si>
  <si>
    <t>netto kosten voertuig incl. accessoires, BPM &amp; BTW</t>
  </si>
  <si>
    <t>opbouw / accessoires niet af fabriek</t>
  </si>
  <si>
    <t xml:space="preserve">totale netto investeringswaarde </t>
  </si>
  <si>
    <t>totale netto investeringswaarde van het complete voertuig incl. BPM &amp; BTW</t>
  </si>
  <si>
    <t>A. Risicocomponenten</t>
  </si>
  <si>
    <t>afschrijving voertuig</t>
  </si>
  <si>
    <t>afschrijvingskosten voertuig per maand</t>
  </si>
  <si>
    <t>onderhoud en reparatie voertuig</t>
  </si>
  <si>
    <t>onderhouds- en reparatiekosten voertuig per maand</t>
  </si>
  <si>
    <t xml:space="preserve">bandenkosten </t>
  </si>
  <si>
    <t>kosten banden per maand</t>
  </si>
  <si>
    <t>winterbanden</t>
  </si>
  <si>
    <t>kosten winterbanden per maand</t>
  </si>
  <si>
    <t>vervangend vervoer onderhoud</t>
  </si>
  <si>
    <t>kosten vervangend vervoer voor onderhoud &gt;24h per maand</t>
  </si>
  <si>
    <t>vervangend vervoer schade</t>
  </si>
  <si>
    <t>kosten vervangend vervoer bij schade per maand</t>
  </si>
  <si>
    <t>B. Rente</t>
  </si>
  <si>
    <t>rentekosten voertuig</t>
  </si>
  <si>
    <t>C.   Verzekering (incl. eventuele assurantiebelasting)</t>
  </si>
  <si>
    <t>WA verzekering</t>
  </si>
  <si>
    <t>kosten voor WA premie per maand</t>
  </si>
  <si>
    <t>Casco verzekering</t>
  </si>
  <si>
    <t>kosten voor casco premie per maand</t>
  </si>
  <si>
    <t>SVI verzekering</t>
  </si>
  <si>
    <t>kosten voor SchadeVerzekering Inzittenden per maand</t>
  </si>
  <si>
    <t>D.  Overige kosten</t>
  </si>
  <si>
    <t xml:space="preserve">management fee </t>
  </si>
  <si>
    <t>managementfee per maand</t>
  </si>
  <si>
    <t>administratiekosten</t>
  </si>
  <si>
    <t>administratiekosten per maand</t>
  </si>
  <si>
    <t>kosten brandstofpas</t>
  </si>
  <si>
    <t>kosten voor het gebruik van een universele brandstofpas per maand</t>
  </si>
  <si>
    <t>eventuele overige kosten</t>
  </si>
  <si>
    <t>ruimte om overige kosten te vermelden indien van toepassing (per maand)</t>
  </si>
  <si>
    <t>24-uurs hulpdienst</t>
  </si>
  <si>
    <t>kosten voor 24 uurs hulpdienst per maand</t>
  </si>
  <si>
    <t>kosten voor het volledig turnkey opleveren</t>
  </si>
  <si>
    <t>Kosten opgenomen in het tarief voor het sleutelklaar opleveren van het complete voertuig per maand</t>
  </si>
  <si>
    <t>kosten voor het verwijderen van huisstijlkenmerken einde contract</t>
  </si>
  <si>
    <t>Kosten opgenomen in het tarief voor het verwijderen van bestickering en kenmerken per maand</t>
  </si>
  <si>
    <t>minimaal gegarandeerde restwaarde voertuig in €</t>
  </si>
  <si>
    <t xml:space="preserve">restwaarde van het voertuig </t>
  </si>
  <si>
    <t xml:space="preserve">Procentuele restwaarde </t>
  </si>
  <si>
    <t>procentuele restwaarde</t>
  </si>
  <si>
    <t>basisrente tarief (% IRS 5 jaar) staat in voorbeeld calculatie vast</t>
  </si>
  <si>
    <t>basisrente tarief voor de calculatie vestgesteld op -0,032%</t>
  </si>
  <si>
    <t>renteopslag % boven het basisrentetarief</t>
  </si>
  <si>
    <t>leasetarief per maand (excl. BTW)</t>
  </si>
  <si>
    <t>som van de verschillende leasecomponenten per maand, excl. BTW</t>
  </si>
  <si>
    <t>verrekening meer of minder km / looptijd</t>
  </si>
  <si>
    <t>Calculatie matrix</t>
  </si>
  <si>
    <t>verrekening meer of minder km / looptijd alleen via hercalculatiematrix</t>
  </si>
  <si>
    <t>gewogen leasetarief op basis van hercalculatiematix</t>
  </si>
  <si>
    <t>gewogen leasetarief op basis van hercalculatiematix t.b.v. fictieve inschrijfsom per voertuig</t>
  </si>
  <si>
    <t>Voertuigen BORG (inspecties e.d)</t>
  </si>
  <si>
    <t>BOA-voertuigen</t>
  </si>
  <si>
    <t>Deelauto's</t>
  </si>
  <si>
    <t>H: Peugeot 3008 hybride</t>
  </si>
  <si>
    <t>I: Kia e-Niro; 64kWh DynamicPlusLine</t>
  </si>
  <si>
    <t>Kilometrage per jaar</t>
  </si>
  <si>
    <t>10.000 - 15.000</t>
  </si>
  <si>
    <t>15.001 - 20.000</t>
  </si>
  <si>
    <t xml:space="preserve">20.001 - 25.000 </t>
  </si>
  <si>
    <t>25.001 - 30.000</t>
  </si>
  <si>
    <t>30.001 - 35.000</t>
  </si>
  <si>
    <t>35.001 - 40.000</t>
  </si>
  <si>
    <t>40.001 - 45.000</t>
  </si>
  <si>
    <t>45.001 - 50.000</t>
  </si>
  <si>
    <t>50.001 - 55.000</t>
  </si>
  <si>
    <t>55.001 -60.000</t>
  </si>
  <si>
    <t>60.001 - 65.000</t>
  </si>
  <si>
    <t>65.001 - 70.000</t>
  </si>
  <si>
    <t>Rekenwaarde 1</t>
  </si>
  <si>
    <t>Rekenwaarde 2</t>
  </si>
  <si>
    <t>Looptijd</t>
  </si>
  <si>
    <t>15 - 17</t>
  </si>
  <si>
    <t>18 - 20</t>
  </si>
  <si>
    <t>21 - 23</t>
  </si>
  <si>
    <t>24 - 26</t>
  </si>
  <si>
    <t>27 - 29</t>
  </si>
  <si>
    <t>30 - 32</t>
  </si>
  <si>
    <t>33 - 35</t>
  </si>
  <si>
    <t>36 - 38</t>
  </si>
  <si>
    <t>39 - 41</t>
  </si>
  <si>
    <t>42 - 44</t>
  </si>
  <si>
    <t>45 - 47</t>
  </si>
  <si>
    <t>48 - 50</t>
  </si>
  <si>
    <t>51 - 53</t>
  </si>
  <si>
    <t>54 - 56</t>
  </si>
  <si>
    <t>57 - 59</t>
  </si>
  <si>
    <t>60 - 62</t>
  </si>
  <si>
    <t>63 - 65</t>
  </si>
  <si>
    <t>66 - 68</t>
  </si>
  <si>
    <t>69 - 71</t>
  </si>
  <si>
    <t>72 - 74</t>
  </si>
  <si>
    <t>Factor</t>
  </si>
  <si>
    <t>Inzet</t>
  </si>
  <si>
    <t xml:space="preserve">Totaal per rekenwaarde </t>
  </si>
  <si>
    <t>Totaal rekenwaarde 1 + 2</t>
  </si>
  <si>
    <t>Gewogen leasetarief op basis van hercalculatiematix</t>
  </si>
  <si>
    <t>B: Volkswagen e-Up</t>
  </si>
  <si>
    <t>Rekenwaarde 1 (witte vlakken)</t>
  </si>
  <si>
    <t>Rekenwaarde 2 (groene vlakken en gele vlak)</t>
  </si>
  <si>
    <t>afleverkosten</t>
  </si>
  <si>
    <r>
      <t>berekende rentekosten voertuig per maand</t>
    </r>
    <r>
      <rPr>
        <sz val="11"/>
        <color rgb="FFFF0000"/>
        <rFont val="Calibri"/>
        <family val="2"/>
        <scheme val="minor"/>
      </rPr>
      <t xml:space="preserve"> (berekenmethodiek conform 2)</t>
    </r>
  </si>
  <si>
    <t xml:space="preserve">aandeel BPM voertuig </t>
  </si>
  <si>
    <t>Geel kenteken: Consumenten Adviesprijs incl. BTW</t>
  </si>
  <si>
    <t>E. Uitgangspunten calculatie</t>
  </si>
  <si>
    <t>kosten om voertuig af te leveren op locatie</t>
  </si>
  <si>
    <t>Totaal aantal velden (incl. factor)</t>
  </si>
  <si>
    <t>C: Opel Corsa e</t>
  </si>
  <si>
    <t xml:space="preserve">leasetarief( of som van leasetarieven) vermenigvuldigd met wegingsfactor per voertuig en looptijd leasecontract, waarbij het gewogen leasetarief 20% meeweegt. </t>
  </si>
  <si>
    <t>Totale inschrijfsom per voertuig over de looptijd</t>
  </si>
  <si>
    <t>Toelichting op invullen prijsinvulformulier</t>
  </si>
  <si>
    <t>A: Renault Twingo E-Tech Electric 60KW</t>
  </si>
  <si>
    <t>B: Volkswagen e-Up Style 37 kWh 357 V-ion met matrix</t>
  </si>
  <si>
    <t>C: Opel Corsa-E  Edition met matrix</t>
  </si>
  <si>
    <t>D: Hyundai KONA Electric Comfort 64kWh</t>
  </si>
  <si>
    <t>E: Suzuki Vitara comfort 1.4 Smart Hybrid</t>
  </si>
  <si>
    <t xml:space="preserve">F: Opel Mokka-e 11KW Edition </t>
  </si>
  <si>
    <t>G: Hyundai TUCSON (P)HEV TUC 1.6T HEV 6AT 2WD Comfort</t>
  </si>
  <si>
    <t>J: Seat Mii electric 32.3kWh ev 61kW met matrix</t>
  </si>
  <si>
    <t>zit in basis prijs</t>
  </si>
  <si>
    <r>
      <t xml:space="preserve">kosten voor opbouw / accessoires die achteraf gemonteerd worden incl.. BTW </t>
    </r>
    <r>
      <rPr>
        <sz val="11"/>
        <color rgb="FFFF0000"/>
        <rFont val="Calibri"/>
        <family val="2"/>
      </rPr>
      <t xml:space="preserve">zie voetnoot </t>
    </r>
    <r>
      <rPr>
        <sz val="11"/>
        <color rgb="FFFF0000"/>
        <rFont val="Calibri"/>
        <family val="2"/>
        <scheme val="minor"/>
      </rPr>
      <t>1</t>
    </r>
  </si>
  <si>
    <r>
      <t>rentepercentage</t>
    </r>
    <r>
      <rPr>
        <sz val="11"/>
        <color rgb="FFFF0000"/>
        <rFont val="Calibri"/>
        <family val="2"/>
        <scheme val="minor"/>
      </rPr>
      <t xml:space="preserve"> conform voetnoot 3</t>
    </r>
  </si>
  <si>
    <r>
      <t xml:space="preserve">Totale inschrijfsom voor alle voertuigen --&gt;  Over te nemen op Inschrijfbiljet </t>
    </r>
    <r>
      <rPr>
        <b/>
        <sz val="11"/>
        <color rgb="FFFF0000"/>
        <rFont val="Calibri"/>
        <family val="2"/>
        <scheme val="minor"/>
      </rPr>
      <t>(zie voetnoot 4)</t>
    </r>
  </si>
  <si>
    <t>J: Seat Mii</t>
  </si>
  <si>
    <t>Stelpost bestaande uit: Voor BOA voertuigen o.a. dakset, zie verder PvE.</t>
  </si>
  <si>
    <t>Berekeningswijze rentekosten: (((netto investering + restwaarde (excl. BTW) + afschrijving BPM + jaarbedrag motorrijtuigenbelasting + jaarbedrag pech-hulpdienst + jaarbedrag verzekering)) / 2) x rentepercentage) / 12</t>
  </si>
  <si>
    <t>Rekenrente: Basis is IRS 60 maanden op moment van bestellen</t>
  </si>
  <si>
    <t>Totale inschrijfsom (I): Totaaltelling van de inschrijfsommen per voertuig over de looptijd</t>
  </si>
  <si>
    <t>Inschrijver</t>
  </si>
  <si>
    <t>KvK-nummer</t>
  </si>
  <si>
    <t>Datum</t>
  </si>
  <si>
    <t>Gezien door tekeningsbevoegde (NAAM)</t>
  </si>
  <si>
    <t>Bijlage 7 Prijsinvulformulier met voorbeeld voertuigen t.b.v. offertes</t>
  </si>
  <si>
    <t>F: Opel Mokka-e 11KW Edition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</si>
</sst>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0.000%"/>
    <numFmt numFmtId="165" formatCode="#,##0.00_ ;\-#,##0.00\ "/>
    <numFmt numFmtId="166" formatCode="##,##0.00"/>
  </numFmts>
  <fonts count="2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9C6500"/>
      <name val="Calibri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6"/>
      <color theme="1"/>
      <name val="Calibri"/>
      <family val="2"/>
      <scheme val="minor"/>
    </font>
    <font>
      <b/>
      <sz val="10"/>
      <name val="Arial"/>
      <family val="2"/>
    </font>
    <font>
      <b/>
      <sz val="18"/>
      <name val="Arial"/>
      <family val="2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9C5700"/>
      <name val="Calibri"/>
      <family val="2"/>
      <scheme val="minor"/>
    </font>
    <font>
      <sz val="11"/>
      <name val="Calibri"/>
      <family val="2"/>
      <scheme val="minor"/>
    </font>
    <font>
      <sz val="14"/>
      <name val="Arial"/>
      <family val="2"/>
    </font>
    <font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sz val="11"/>
      <color rgb="FF3F3F76"/>
      <name val="Calibri"/>
      <family val="2"/>
    </font>
    <font>
      <sz val="11"/>
      <color theme="1"/>
      <name val="Corbel"/>
      <family val="2"/>
    </font>
    <font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C99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5" fillId="0" borderId="0"/>
    <xf numFmtId="0" fontId="20" fillId="0" borderId="0"/>
    <xf numFmtId="44" fontId="20" fillId="0" borderId="0" applyFont="0" applyFill="0" applyBorder="0" applyAlignment="0" applyProtection="0"/>
    <xf numFmtId="0" fontId="25" fillId="12" borderId="24" applyNumberFormat="0" applyAlignment="0" applyProtection="0"/>
  </cellStyleXfs>
  <cellXfs count="165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3" xfId="4" applyBorder="1" applyAlignment="1">
      <alignment horizontal="center" vertical="top" wrapText="1"/>
    </xf>
    <xf numFmtId="0" fontId="5" fillId="3" borderId="7" xfId="4" applyFill="1" applyBorder="1" applyAlignment="1">
      <alignment horizontal="center" vertical="top" wrapText="1"/>
    </xf>
    <xf numFmtId="0" fontId="5" fillId="4" borderId="7" xfId="4" applyFill="1" applyBorder="1" applyAlignment="1">
      <alignment horizontal="center" vertical="top" wrapText="1"/>
    </xf>
    <xf numFmtId="0" fontId="5" fillId="5" borderId="7" xfId="4" applyFill="1" applyBorder="1" applyAlignment="1">
      <alignment horizontal="center" vertical="top" wrapText="1"/>
    </xf>
    <xf numFmtId="0" fontId="5" fillId="6" borderId="7" xfId="4" applyFill="1" applyBorder="1" applyAlignment="1">
      <alignment horizontal="center" vertical="top" wrapText="1"/>
    </xf>
    <xf numFmtId="0" fontId="8" fillId="7" borderId="0" xfId="4" applyFont="1" applyFill="1" applyAlignment="1">
      <alignment vertical="top" wrapText="1"/>
    </xf>
    <xf numFmtId="0" fontId="3" fillId="0" borderId="4" xfId="0" applyFont="1" applyBorder="1" applyAlignment="1">
      <alignment horizontal="center"/>
    </xf>
    <xf numFmtId="0" fontId="9" fillId="0" borderId="6" xfId="4" applyFont="1" applyBorder="1" applyAlignment="1">
      <alignment horizontal="center" vertical="top" wrapText="1"/>
    </xf>
    <xf numFmtId="0" fontId="8" fillId="3" borderId="8" xfId="4" applyFont="1" applyFill="1" applyBorder="1" applyAlignment="1">
      <alignment horizontal="center" vertical="center" wrapText="1"/>
    </xf>
    <xf numFmtId="0" fontId="8" fillId="4" borderId="8" xfId="4" applyFont="1" applyFill="1" applyBorder="1" applyAlignment="1">
      <alignment horizontal="center" vertical="center" wrapText="1"/>
    </xf>
    <xf numFmtId="0" fontId="8" fillId="5" borderId="8" xfId="4" applyFont="1" applyFill="1" applyBorder="1" applyAlignment="1">
      <alignment horizontal="center" vertical="center" wrapText="1"/>
    </xf>
    <xf numFmtId="0" fontId="8" fillId="6" borderId="8" xfId="4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/>
    </xf>
    <xf numFmtId="0" fontId="10" fillId="7" borderId="2" xfId="0" applyFont="1" applyFill="1" applyBorder="1" applyAlignment="1">
      <alignment horizontal="center"/>
    </xf>
    <xf numFmtId="0" fontId="8" fillId="7" borderId="3" xfId="4" applyFont="1" applyFill="1" applyBorder="1" applyAlignment="1">
      <alignment vertical="top" wrapText="1"/>
    </xf>
    <xf numFmtId="0" fontId="0" fillId="7" borderId="10" xfId="0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8" fillId="7" borderId="12" xfId="4" applyFont="1" applyFill="1" applyBorder="1" applyAlignment="1">
      <alignment horizontal="left" vertical="top" wrapText="1"/>
    </xf>
    <xf numFmtId="0" fontId="8" fillId="0" borderId="12" xfId="4" applyFont="1" applyBorder="1" applyAlignment="1">
      <alignment horizontal="center" vertical="center" wrapText="1"/>
    </xf>
    <xf numFmtId="0" fontId="11" fillId="7" borderId="0" xfId="0" applyFont="1" applyFill="1"/>
    <xf numFmtId="0" fontId="0" fillId="7" borderId="11" xfId="0" applyFill="1" applyBorder="1" applyAlignment="1">
      <alignment horizontal="center"/>
    </xf>
    <xf numFmtId="3" fontId="3" fillId="0" borderId="12" xfId="0" applyNumberFormat="1" applyFont="1" applyBorder="1" applyAlignment="1">
      <alignment horizontal="center" vertical="center"/>
    </xf>
    <xf numFmtId="0" fontId="0" fillId="7" borderId="0" xfId="0" applyFill="1"/>
    <xf numFmtId="0" fontId="0" fillId="7" borderId="5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12" fillId="2" borderId="12" xfId="3" applyFont="1" applyBorder="1" applyAlignment="1">
      <alignment horizontal="center"/>
    </xf>
    <xf numFmtId="0" fontId="12" fillId="2" borderId="12" xfId="3" applyFont="1" applyBorder="1" applyAlignment="1">
      <alignment horizontal="left" vertical="top" wrapText="1"/>
    </xf>
    <xf numFmtId="0" fontId="3" fillId="7" borderId="0" xfId="0" applyFont="1" applyFill="1"/>
    <xf numFmtId="0" fontId="3" fillId="7" borderId="0" xfId="0" applyFont="1" applyFill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12" xfId="4" applyBorder="1"/>
    <xf numFmtId="44" fontId="5" fillId="0" borderId="12" xfId="4" applyNumberFormat="1" applyBorder="1"/>
    <xf numFmtId="44" fontId="5" fillId="7" borderId="0" xfId="4" applyNumberFormat="1" applyFill="1"/>
    <xf numFmtId="0" fontId="0" fillId="0" borderId="8" xfId="0" applyBorder="1" applyAlignment="1">
      <alignment horizontal="center"/>
    </xf>
    <xf numFmtId="0" fontId="0" fillId="0" borderId="14" xfId="0" applyBorder="1"/>
    <xf numFmtId="0" fontId="0" fillId="0" borderId="12" xfId="0" applyBorder="1" applyAlignment="1">
      <alignment horizontal="center"/>
    </xf>
    <xf numFmtId="0" fontId="13" fillId="0" borderId="14" xfId="0" applyFont="1" applyBorder="1"/>
    <xf numFmtId="44" fontId="5" fillId="0" borderId="12" xfId="4" applyNumberFormat="1" applyFill="1" applyBorder="1"/>
    <xf numFmtId="0" fontId="3" fillId="0" borderId="13" xfId="0" applyFont="1" applyBorder="1" applyAlignment="1">
      <alignment horizontal="center"/>
    </xf>
    <xf numFmtId="0" fontId="8" fillId="0" borderId="12" xfId="4" applyFont="1" applyBorder="1"/>
    <xf numFmtId="44" fontId="8" fillId="0" borderId="12" xfId="4" applyNumberFormat="1" applyFont="1" applyBorder="1"/>
    <xf numFmtId="0" fontId="5" fillId="7" borderId="0" xfId="4" applyFill="1"/>
    <xf numFmtId="0" fontId="8" fillId="7" borderId="0" xfId="4" applyFont="1" applyFill="1"/>
    <xf numFmtId="44" fontId="8" fillId="7" borderId="0" xfId="4" applyNumberFormat="1" applyFont="1" applyFill="1"/>
    <xf numFmtId="44" fontId="5" fillId="8" borderId="12" xfId="4" applyNumberFormat="1" applyFill="1" applyBorder="1"/>
    <xf numFmtId="44" fontId="5" fillId="8" borderId="12" xfId="4" applyNumberFormat="1" applyFill="1" applyBorder="1" applyProtection="1"/>
    <xf numFmtId="0" fontId="5" fillId="7" borderId="11" xfId="4" applyFill="1" applyBorder="1"/>
    <xf numFmtId="0" fontId="5" fillId="7" borderId="0" xfId="4" applyFill="1" applyAlignment="1">
      <alignment horizontal="center"/>
    </xf>
    <xf numFmtId="0" fontId="5" fillId="0" borderId="13" xfId="4" applyBorder="1" applyAlignment="1">
      <alignment horizontal="center"/>
    </xf>
    <xf numFmtId="164" fontId="5" fillId="0" borderId="12" xfId="2" applyNumberFormat="1" applyFont="1" applyFill="1" applyBorder="1"/>
    <xf numFmtId="9" fontId="5" fillId="8" borderId="12" xfId="2" applyFont="1" applyFill="1" applyBorder="1"/>
    <xf numFmtId="9" fontId="5" fillId="8" borderId="12" xfId="2" applyFont="1" applyFill="1" applyBorder="1" applyProtection="1"/>
    <xf numFmtId="0" fontId="5" fillId="7" borderId="11" xfId="4" applyFill="1" applyBorder="1" applyAlignment="1">
      <alignment horizontal="center"/>
    </xf>
    <xf numFmtId="0" fontId="8" fillId="0" borderId="13" xfId="4" applyFont="1" applyBorder="1" applyAlignment="1">
      <alignment horizontal="center"/>
    </xf>
    <xf numFmtId="0" fontId="5" fillId="7" borderId="0" xfId="4" applyFont="1" applyFill="1"/>
    <xf numFmtId="44" fontId="8" fillId="7" borderId="0" xfId="1" applyFont="1" applyFill="1"/>
    <xf numFmtId="0" fontId="13" fillId="7" borderId="0" xfId="0" applyFont="1" applyFill="1"/>
    <xf numFmtId="0" fontId="13" fillId="7" borderId="0" xfId="0" applyFont="1" applyFill="1" applyAlignment="1">
      <alignment horizontal="center"/>
    </xf>
    <xf numFmtId="44" fontId="5" fillId="0" borderId="12" xfId="4" applyNumberFormat="1" applyBorder="1" applyAlignment="1">
      <alignment horizontal="center" vertical="center"/>
    </xf>
    <xf numFmtId="0" fontId="5" fillId="0" borderId="15" xfId="4" applyBorder="1" applyAlignment="1">
      <alignment horizontal="center"/>
    </xf>
    <xf numFmtId="44" fontId="5" fillId="0" borderId="12" xfId="4" applyNumberFormat="1" applyFill="1" applyBorder="1" applyAlignment="1">
      <alignment horizontal="center" vertical="center"/>
    </xf>
    <xf numFmtId="165" fontId="14" fillId="0" borderId="12" xfId="4" applyNumberFormat="1" applyFont="1" applyBorder="1" applyAlignment="1">
      <alignment horizontal="center" vertical="center"/>
    </xf>
    <xf numFmtId="0" fontId="15" fillId="7" borderId="0" xfId="0" applyFont="1" applyFill="1"/>
    <xf numFmtId="0" fontId="15" fillId="0" borderId="0" xfId="0" applyFont="1" applyBorder="1" applyAlignment="1">
      <alignment horizontal="center"/>
    </xf>
    <xf numFmtId="44" fontId="16" fillId="3" borderId="0" xfId="0" applyNumberFormat="1" applyFont="1" applyFill="1" applyBorder="1" applyAlignment="1">
      <alignment horizontal="center" vertical="center"/>
    </xf>
    <xf numFmtId="0" fontId="17" fillId="7" borderId="16" xfId="0" applyFont="1" applyFill="1" applyBorder="1" applyAlignment="1">
      <alignment horizontal="center"/>
    </xf>
    <xf numFmtId="0" fontId="17" fillId="7" borderId="17" xfId="0" applyFont="1" applyFill="1" applyBorder="1"/>
    <xf numFmtId="44" fontId="17" fillId="7" borderId="17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vertical="center"/>
    </xf>
    <xf numFmtId="44" fontId="18" fillId="0" borderId="0" xfId="0" applyNumberFormat="1" applyFont="1" applyFill="1" applyAlignment="1">
      <alignment horizontal="center" vertical="center"/>
    </xf>
    <xf numFmtId="44" fontId="18" fillId="0" borderId="0" xfId="0" applyNumberFormat="1" applyFont="1" applyFill="1" applyAlignment="1">
      <alignment vertical="center"/>
    </xf>
    <xf numFmtId="0" fontId="11" fillId="0" borderId="0" xfId="0" applyFont="1" applyAlignment="1">
      <alignment horizontal="center"/>
    </xf>
    <xf numFmtId="44" fontId="5" fillId="0" borderId="12" xfId="4" applyNumberFormat="1" applyFont="1" applyFill="1" applyBorder="1"/>
    <xf numFmtId="0" fontId="8" fillId="9" borderId="8" xfId="4" applyFont="1" applyFill="1" applyBorder="1" applyAlignment="1">
      <alignment horizontal="center" vertical="center" wrapText="1"/>
    </xf>
    <xf numFmtId="0" fontId="20" fillId="0" borderId="0" xfId="5"/>
    <xf numFmtId="0" fontId="20" fillId="0" borderId="0" xfId="5" applyAlignment="1">
      <alignment horizontal="center" vertical="center"/>
    </xf>
    <xf numFmtId="0" fontId="20" fillId="0" borderId="0" xfId="5" applyAlignment="1">
      <alignment horizontal="center" wrapText="1"/>
    </xf>
    <xf numFmtId="0" fontId="20" fillId="10" borderId="8" xfId="5" applyFill="1" applyBorder="1" applyAlignment="1">
      <alignment horizontal="center" vertical="center" wrapText="1" shrinkToFit="1"/>
    </xf>
    <xf numFmtId="0" fontId="20" fillId="10" borderId="18" xfId="5" applyFill="1" applyBorder="1" applyAlignment="1">
      <alignment horizontal="center" vertical="center" wrapText="1" shrinkToFit="1"/>
    </xf>
    <xf numFmtId="166" fontId="20" fillId="0" borderId="20" xfId="5" applyNumberFormat="1" applyBorder="1" applyAlignment="1">
      <alignment horizontal="center" wrapText="1"/>
    </xf>
    <xf numFmtId="166" fontId="20" fillId="0" borderId="12" xfId="5" applyNumberFormat="1" applyBorder="1" applyAlignment="1">
      <alignment horizontal="center" wrapText="1"/>
    </xf>
    <xf numFmtId="44" fontId="0" fillId="0" borderId="0" xfId="6" applyFont="1"/>
    <xf numFmtId="166" fontId="20" fillId="4" borderId="12" xfId="5" applyNumberFormat="1" applyFill="1" applyBorder="1" applyAlignment="1">
      <alignment horizontal="center" wrapText="1"/>
    </xf>
    <xf numFmtId="166" fontId="20" fillId="11" borderId="12" xfId="5" applyNumberFormat="1" applyFill="1" applyBorder="1" applyAlignment="1">
      <alignment horizontal="center" wrapText="1"/>
    </xf>
    <xf numFmtId="166" fontId="20" fillId="5" borderId="12" xfId="5" applyNumberFormat="1" applyFill="1" applyBorder="1" applyAlignment="1">
      <alignment horizontal="center" wrapText="1"/>
    </xf>
    <xf numFmtId="44" fontId="0" fillId="0" borderId="0" xfId="6" applyFont="1" applyAlignment="1">
      <alignment horizontal="center" vertical="center"/>
    </xf>
    <xf numFmtId="0" fontId="20" fillId="0" borderId="0" xfId="5" applyAlignment="1">
      <alignment vertical="center"/>
    </xf>
    <xf numFmtId="0" fontId="20" fillId="0" borderId="12" xfId="5" applyBorder="1" applyAlignment="1" applyProtection="1">
      <alignment vertical="center"/>
    </xf>
    <xf numFmtId="44" fontId="21" fillId="0" borderId="12" xfId="6" applyFont="1" applyBorder="1" applyAlignment="1" applyProtection="1">
      <alignment horizontal="center" vertical="center"/>
    </xf>
    <xf numFmtId="44" fontId="0" fillId="0" borderId="0" xfId="6" applyFont="1" applyAlignment="1">
      <alignment vertical="center"/>
    </xf>
    <xf numFmtId="44" fontId="0" fillId="0" borderId="22" xfId="6" applyFont="1" applyBorder="1" applyAlignment="1">
      <alignment vertical="center"/>
    </xf>
    <xf numFmtId="44" fontId="0" fillId="4" borderId="12" xfId="6" applyFont="1" applyFill="1" applyBorder="1" applyAlignment="1" applyProtection="1">
      <alignment horizontal="center" wrapText="1"/>
    </xf>
    <xf numFmtId="0" fontId="21" fillId="0" borderId="12" xfId="5" applyFont="1" applyBorder="1" applyAlignment="1" applyProtection="1">
      <alignment horizontal="center" vertical="center"/>
    </xf>
    <xf numFmtId="0" fontId="20" fillId="0" borderId="0" xfId="5" applyAlignment="1">
      <alignment horizontal="right" vertical="center"/>
    </xf>
    <xf numFmtId="0" fontId="20" fillId="0" borderId="23" xfId="5" applyBorder="1" applyAlignment="1">
      <alignment horizontal="center" vertical="center"/>
    </xf>
    <xf numFmtId="44" fontId="0" fillId="5" borderId="12" xfId="6" applyFont="1" applyFill="1" applyBorder="1" applyAlignment="1" applyProtection="1">
      <alignment horizontal="center" wrapText="1"/>
    </xf>
    <xf numFmtId="44" fontId="20" fillId="0" borderId="0" xfId="5" applyNumberFormat="1" applyAlignment="1">
      <alignment vertical="center"/>
    </xf>
    <xf numFmtId="44" fontId="20" fillId="0" borderId="0" xfId="5" applyNumberFormat="1"/>
    <xf numFmtId="44" fontId="20" fillId="0" borderId="0" xfId="5" applyNumberFormat="1" applyAlignment="1">
      <alignment horizontal="center" vertical="center"/>
    </xf>
    <xf numFmtId="0" fontId="22" fillId="0" borderId="0" xfId="5" applyFont="1"/>
    <xf numFmtId="0" fontId="19" fillId="0" borderId="13" xfId="0" applyFont="1" applyBorder="1" applyAlignment="1">
      <alignment horizontal="center"/>
    </xf>
    <xf numFmtId="44" fontId="0" fillId="0" borderId="0" xfId="0" applyNumberFormat="1"/>
    <xf numFmtId="0" fontId="0" fillId="0" borderId="14" xfId="0" applyBorder="1" applyAlignment="1">
      <alignment wrapText="1"/>
    </xf>
    <xf numFmtId="0" fontId="10" fillId="3" borderId="2" xfId="0" applyFont="1" applyFill="1" applyBorder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/>
    <xf numFmtId="0" fontId="5" fillId="0" borderId="12" xfId="4" applyFont="1" applyFill="1" applyBorder="1"/>
    <xf numFmtId="0" fontId="11" fillId="0" borderId="0" xfId="0" applyFont="1" applyFill="1" applyAlignment="1">
      <alignment horizontal="center"/>
    </xf>
    <xf numFmtId="0" fontId="25" fillId="12" borderId="24" xfId="7" applyAlignment="1">
      <alignment vertical="center"/>
    </xf>
    <xf numFmtId="0" fontId="26" fillId="0" borderId="14" xfId="0" applyFont="1" applyBorder="1" applyAlignment="1">
      <alignment horizontal="left" vertical="center"/>
    </xf>
    <xf numFmtId="0" fontId="19" fillId="0" borderId="12" xfId="0" applyFont="1" applyBorder="1" applyAlignment="1">
      <alignment horizontal="center"/>
    </xf>
    <xf numFmtId="0" fontId="19" fillId="0" borderId="14" xfId="0" applyFont="1" applyBorder="1"/>
    <xf numFmtId="0" fontId="0" fillId="0" borderId="0" xfId="0" applyAlignment="1">
      <alignment horizontal="center" wrapText="1"/>
    </xf>
    <xf numFmtId="0" fontId="0" fillId="10" borderId="8" xfId="0" applyFill="1" applyBorder="1" applyAlignment="1">
      <alignment horizontal="center" vertical="center" wrapText="1" shrinkToFit="1"/>
    </xf>
    <xf numFmtId="166" fontId="0" fillId="0" borderId="20" xfId="0" applyNumberFormat="1" applyBorder="1" applyAlignment="1">
      <alignment horizontal="center" wrapText="1"/>
    </xf>
    <xf numFmtId="166" fontId="0" fillId="0" borderId="12" xfId="0" applyNumberFormat="1" applyBorder="1" applyAlignment="1">
      <alignment horizontal="center" wrapText="1"/>
    </xf>
    <xf numFmtId="166" fontId="0" fillId="4" borderId="12" xfId="0" applyNumberFormat="1" applyFill="1" applyBorder="1" applyAlignment="1">
      <alignment horizontal="center" wrapText="1"/>
    </xf>
    <xf numFmtId="166" fontId="0" fillId="5" borderId="12" xfId="0" applyNumberFormat="1" applyFill="1" applyBorder="1" applyAlignment="1">
      <alignment horizontal="center" wrapText="1"/>
    </xf>
    <xf numFmtId="166" fontId="27" fillId="0" borderId="12" xfId="0" applyNumberFormat="1" applyFont="1" applyBorder="1" applyAlignment="1">
      <alignment horizontal="center" wrapText="1"/>
    </xf>
    <xf numFmtId="166" fontId="27" fillId="11" borderId="12" xfId="0" applyNumberFormat="1" applyFont="1" applyFill="1" applyBorder="1" applyAlignment="1">
      <alignment horizontal="center" wrapText="1"/>
    </xf>
    <xf numFmtId="166" fontId="27" fillId="4" borderId="12" xfId="0" applyNumberFormat="1" applyFont="1" applyFill="1" applyBorder="1" applyAlignment="1">
      <alignment horizontal="center" wrapText="1"/>
    </xf>
    <xf numFmtId="166" fontId="13" fillId="4" borderId="12" xfId="5" applyNumberFormat="1" applyFont="1" applyFill="1" applyBorder="1" applyAlignment="1">
      <alignment horizontal="center" wrapText="1"/>
    </xf>
    <xf numFmtId="166" fontId="13" fillId="0" borderId="12" xfId="5" applyNumberFormat="1" applyFont="1" applyBorder="1" applyAlignment="1">
      <alignment horizontal="center" wrapText="1"/>
    </xf>
    <xf numFmtId="166" fontId="13" fillId="11" borderId="12" xfId="5" applyNumberFormat="1" applyFont="1" applyFill="1" applyBorder="1" applyAlignment="1">
      <alignment horizontal="center" wrapText="1"/>
    </xf>
    <xf numFmtId="0" fontId="5" fillId="0" borderId="12" xfId="4" applyFont="1" applyBorder="1"/>
    <xf numFmtId="0" fontId="6" fillId="3" borderId="1" xfId="4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4" borderId="1" xfId="4" applyFont="1" applyFill="1" applyBorder="1" applyAlignment="1">
      <alignment horizontal="center" vertical="center" wrapText="1"/>
    </xf>
    <xf numFmtId="0" fontId="6" fillId="4" borderId="2" xfId="4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6" fillId="5" borderId="1" xfId="4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6" fillId="6" borderId="1" xfId="4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8" fillId="5" borderId="18" xfId="4" applyFont="1" applyFill="1" applyBorder="1" applyAlignment="1">
      <alignment horizontal="center" vertical="center" wrapText="1"/>
    </xf>
    <xf numFmtId="0" fontId="20" fillId="5" borderId="0" xfId="5" applyFill="1" applyAlignment="1"/>
    <xf numFmtId="0" fontId="20" fillId="0" borderId="14" xfId="5" applyBorder="1" applyAlignment="1">
      <alignment horizontal="center" vertical="center"/>
    </xf>
    <xf numFmtId="0" fontId="20" fillId="0" borderId="19" xfId="5" applyBorder="1" applyAlignment="1">
      <alignment horizontal="center" vertical="center"/>
    </xf>
    <xf numFmtId="0" fontId="20" fillId="0" borderId="20" xfId="5" applyBorder="1" applyAlignment="1">
      <alignment horizontal="center" vertical="center"/>
    </xf>
    <xf numFmtId="0" fontId="20" fillId="0" borderId="21" xfId="5" applyBorder="1" applyAlignment="1">
      <alignment horizontal="center" vertical="center" textRotation="90"/>
    </xf>
    <xf numFmtId="0" fontId="20" fillId="0" borderId="7" xfId="5" applyBorder="1" applyAlignment="1">
      <alignment horizontal="center" vertical="center" textRotation="90"/>
    </xf>
    <xf numFmtId="0" fontId="20" fillId="0" borderId="8" xfId="5" applyBorder="1" applyAlignment="1">
      <alignment horizontal="center" vertical="center" textRotation="90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 textRotation="90"/>
    </xf>
    <xf numFmtId="0" fontId="0" fillId="0" borderId="7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</cellXfs>
  <cellStyles count="8">
    <cellStyle name="Invoer" xfId="7" builtinId="20"/>
    <cellStyle name="Neutraal" xfId="3" builtinId="28"/>
    <cellStyle name="Procent" xfId="2" builtinId="5"/>
    <cellStyle name="Standaard" xfId="0" builtinId="0"/>
    <cellStyle name="Standaard 2" xfId="4"/>
    <cellStyle name="Standaard 3" xfId="5"/>
    <cellStyle name="Valuta" xfId="1" builtinId="4"/>
    <cellStyle name="Valuta 2" xfId="6"/>
  </cellStyles>
  <dxfs count="40"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abSelected="1" topLeftCell="A31" zoomScale="90" zoomScaleNormal="90" workbookViewId="0">
      <selection activeCell="O52" sqref="O52"/>
    </sheetView>
  </sheetViews>
  <sheetFormatPr defaultRowHeight="15" x14ac:dyDescent="0.25"/>
  <cols>
    <col min="1" max="1" width="4.28515625" bestFit="1" customWidth="1"/>
    <col min="2" max="2" width="59.5703125" bestFit="1" customWidth="1"/>
    <col min="3" max="12" width="20.7109375" customWidth="1"/>
    <col min="13" max="13" width="3.42578125" customWidth="1"/>
    <col min="14" max="14" width="4.42578125" customWidth="1"/>
    <col min="15" max="15" width="114.5703125" bestFit="1" customWidth="1"/>
  </cols>
  <sheetData>
    <row r="1" spans="1:15" ht="26.25" x14ac:dyDescent="0.4">
      <c r="A1" s="1"/>
      <c r="B1" s="2" t="s">
        <v>0</v>
      </c>
      <c r="C1" s="134" t="s">
        <v>72</v>
      </c>
      <c r="D1" s="135"/>
      <c r="E1" s="136"/>
      <c r="F1" s="140" t="s">
        <v>73</v>
      </c>
      <c r="G1" s="141"/>
      <c r="H1" s="142"/>
      <c r="I1" s="145" t="s">
        <v>1</v>
      </c>
      <c r="J1" s="146"/>
      <c r="K1" s="146"/>
      <c r="L1" s="149" t="s">
        <v>74</v>
      </c>
      <c r="M1" s="3"/>
      <c r="N1" s="1"/>
      <c r="O1" s="3"/>
    </row>
    <row r="2" spans="1:15" x14ac:dyDescent="0.25">
      <c r="A2" s="4"/>
      <c r="B2" s="113"/>
      <c r="C2" s="137"/>
      <c r="D2" s="138"/>
      <c r="E2" s="139"/>
      <c r="F2" s="143"/>
      <c r="G2" s="144"/>
      <c r="H2" s="144"/>
      <c r="I2" s="147"/>
      <c r="J2" s="148"/>
      <c r="K2" s="148"/>
      <c r="L2" s="150"/>
      <c r="N2" s="4"/>
    </row>
    <row r="3" spans="1:15" x14ac:dyDescent="0.25">
      <c r="A3" s="5"/>
      <c r="B3" s="6"/>
      <c r="C3" s="7" t="s">
        <v>2</v>
      </c>
      <c r="D3" s="7" t="s">
        <v>2</v>
      </c>
      <c r="E3" s="7" t="s">
        <v>2</v>
      </c>
      <c r="F3" s="8" t="s">
        <v>2</v>
      </c>
      <c r="G3" s="8" t="s">
        <v>2</v>
      </c>
      <c r="H3" s="8" t="s">
        <v>2</v>
      </c>
      <c r="I3" s="9" t="s">
        <v>2</v>
      </c>
      <c r="J3" s="9" t="s">
        <v>2</v>
      </c>
      <c r="K3" s="9" t="s">
        <v>2</v>
      </c>
      <c r="L3" s="10" t="s">
        <v>2</v>
      </c>
      <c r="M3" s="11"/>
      <c r="N3" s="11"/>
      <c r="O3" s="11"/>
    </row>
    <row r="4" spans="1:15" ht="69.75" x14ac:dyDescent="0.25">
      <c r="A4" s="12"/>
      <c r="B4" s="13" t="s">
        <v>153</v>
      </c>
      <c r="C4" s="14" t="s">
        <v>132</v>
      </c>
      <c r="D4" s="82" t="s">
        <v>133</v>
      </c>
      <c r="E4" s="82" t="s">
        <v>134</v>
      </c>
      <c r="F4" s="15" t="s">
        <v>135</v>
      </c>
      <c r="G4" s="15" t="s">
        <v>136</v>
      </c>
      <c r="H4" s="15" t="s">
        <v>137</v>
      </c>
      <c r="I4" s="16" t="s">
        <v>138</v>
      </c>
      <c r="J4" s="16" t="s">
        <v>75</v>
      </c>
      <c r="K4" s="16" t="s">
        <v>76</v>
      </c>
      <c r="L4" s="17" t="s">
        <v>139</v>
      </c>
      <c r="M4" s="11"/>
      <c r="N4" s="11"/>
      <c r="O4" s="11"/>
    </row>
    <row r="5" spans="1:15" ht="21" x14ac:dyDescent="0.35">
      <c r="A5" s="18"/>
      <c r="B5" s="19" t="s">
        <v>3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11"/>
      <c r="N5" s="21"/>
      <c r="O5" s="112" t="s">
        <v>131</v>
      </c>
    </row>
    <row r="6" spans="1:15" x14ac:dyDescent="0.25">
      <c r="A6" s="22"/>
      <c r="B6" s="23" t="s">
        <v>4</v>
      </c>
      <c r="C6" s="24">
        <v>48</v>
      </c>
      <c r="D6" s="24">
        <v>48</v>
      </c>
      <c r="E6" s="24">
        <v>48</v>
      </c>
      <c r="F6" s="24">
        <v>60</v>
      </c>
      <c r="G6" s="24">
        <v>60</v>
      </c>
      <c r="H6" s="24">
        <v>60</v>
      </c>
      <c r="I6" s="24">
        <v>48</v>
      </c>
      <c r="J6" s="24">
        <v>48</v>
      </c>
      <c r="K6" s="24">
        <v>48</v>
      </c>
      <c r="L6" s="24">
        <v>48</v>
      </c>
      <c r="M6" s="11"/>
      <c r="N6" s="21"/>
      <c r="O6" s="25" t="s">
        <v>5</v>
      </c>
    </row>
    <row r="7" spans="1:15" x14ac:dyDescent="0.25">
      <c r="A7" s="26"/>
      <c r="B7" s="23" t="s">
        <v>6</v>
      </c>
      <c r="C7" s="27">
        <v>25000</v>
      </c>
      <c r="D7" s="27">
        <v>25000</v>
      </c>
      <c r="E7" s="27">
        <v>25000</v>
      </c>
      <c r="F7" s="27">
        <v>25000</v>
      </c>
      <c r="G7" s="27">
        <v>25000</v>
      </c>
      <c r="H7" s="27">
        <v>25000</v>
      </c>
      <c r="I7" s="27">
        <v>25000</v>
      </c>
      <c r="J7" s="27">
        <v>30000</v>
      </c>
      <c r="K7" s="27">
        <v>25000</v>
      </c>
      <c r="L7" s="27">
        <v>20000</v>
      </c>
      <c r="M7" s="28"/>
      <c r="N7" s="21"/>
      <c r="O7" s="29"/>
    </row>
    <row r="8" spans="1:15" x14ac:dyDescent="0.25">
      <c r="A8" s="30"/>
      <c r="B8" s="23"/>
      <c r="C8" s="31" t="s">
        <v>7</v>
      </c>
      <c r="D8" s="31" t="s">
        <v>7</v>
      </c>
      <c r="E8" s="31" t="s">
        <v>7</v>
      </c>
      <c r="F8" s="31" t="s">
        <v>7</v>
      </c>
      <c r="G8" s="31" t="s">
        <v>7</v>
      </c>
      <c r="H8" s="31" t="s">
        <v>7</v>
      </c>
      <c r="I8" s="31" t="s">
        <v>7</v>
      </c>
      <c r="J8" s="31" t="s">
        <v>7</v>
      </c>
      <c r="K8" s="31" t="s">
        <v>7</v>
      </c>
      <c r="L8" s="31" t="s">
        <v>7</v>
      </c>
      <c r="M8" s="28"/>
      <c r="N8" s="30"/>
      <c r="O8" s="29"/>
    </row>
    <row r="9" spans="1:15" x14ac:dyDescent="0.25">
      <c r="A9" s="32"/>
      <c r="B9" s="33" t="s">
        <v>8</v>
      </c>
      <c r="C9" s="32">
        <v>1</v>
      </c>
      <c r="D9" s="32">
        <v>2</v>
      </c>
      <c r="E9" s="32">
        <v>2</v>
      </c>
      <c r="F9" s="32">
        <v>1</v>
      </c>
      <c r="G9" s="32">
        <v>1</v>
      </c>
      <c r="H9" s="32">
        <v>1</v>
      </c>
      <c r="I9" s="32">
        <v>1</v>
      </c>
      <c r="J9" s="32">
        <v>1</v>
      </c>
      <c r="K9" s="32">
        <v>1</v>
      </c>
      <c r="L9" s="32">
        <v>2</v>
      </c>
      <c r="M9" s="34"/>
      <c r="N9" s="35"/>
      <c r="O9" s="36"/>
    </row>
    <row r="10" spans="1:15" x14ac:dyDescent="0.25">
      <c r="A10" s="37">
        <v>1</v>
      </c>
      <c r="B10" s="38" t="s">
        <v>9</v>
      </c>
      <c r="C10" s="39">
        <v>17578.509999999998</v>
      </c>
      <c r="D10" s="39">
        <v>21264.46</v>
      </c>
      <c r="E10" s="39">
        <v>25701.65</v>
      </c>
      <c r="F10" s="39">
        <v>24524.79</v>
      </c>
      <c r="G10" s="39">
        <v>20743.8</v>
      </c>
      <c r="H10" s="39">
        <v>29048.76</v>
      </c>
      <c r="I10" s="39">
        <v>34504</v>
      </c>
      <c r="J10" s="39">
        <v>35000</v>
      </c>
      <c r="K10" s="39">
        <v>38818.18</v>
      </c>
      <c r="L10" s="39">
        <v>18524.79</v>
      </c>
      <c r="M10" s="40"/>
      <c r="N10" s="41">
        <v>1</v>
      </c>
      <c r="O10" s="42" t="s">
        <v>124</v>
      </c>
    </row>
    <row r="11" spans="1:15" x14ac:dyDescent="0.25">
      <c r="A11" s="37">
        <v>2</v>
      </c>
      <c r="B11" s="38" t="s">
        <v>10</v>
      </c>
      <c r="C11" s="39">
        <v>2420</v>
      </c>
      <c r="D11" s="39">
        <v>2420</v>
      </c>
      <c r="E11" s="39">
        <v>2420</v>
      </c>
      <c r="F11" s="39">
        <v>2420</v>
      </c>
      <c r="G11" s="39">
        <v>2420</v>
      </c>
      <c r="H11" s="39">
        <v>2420</v>
      </c>
      <c r="I11" s="39">
        <v>1210</v>
      </c>
      <c r="J11" s="39">
        <v>1210</v>
      </c>
      <c r="K11" s="39">
        <v>1210</v>
      </c>
      <c r="L11" s="39">
        <v>1210</v>
      </c>
      <c r="M11" s="40"/>
      <c r="N11" s="43">
        <v>2</v>
      </c>
      <c r="O11" s="44" t="s">
        <v>11</v>
      </c>
    </row>
    <row r="12" spans="1:15" x14ac:dyDescent="0.25">
      <c r="A12" s="37">
        <v>3</v>
      </c>
      <c r="B12" s="38" t="s">
        <v>12</v>
      </c>
      <c r="C12" s="45" t="s">
        <v>140</v>
      </c>
      <c r="D12" s="45" t="s">
        <v>140</v>
      </c>
      <c r="E12" s="45" t="s">
        <v>140</v>
      </c>
      <c r="F12" s="81" t="s">
        <v>140</v>
      </c>
      <c r="G12" s="45">
        <v>1236</v>
      </c>
      <c r="H12" s="45" t="s">
        <v>140</v>
      </c>
      <c r="I12" s="45" t="s">
        <v>13</v>
      </c>
      <c r="J12" s="45">
        <v>790</v>
      </c>
      <c r="K12" s="45" t="s">
        <v>13</v>
      </c>
      <c r="L12" s="45" t="s">
        <v>13</v>
      </c>
      <c r="M12" s="40"/>
      <c r="N12" s="43">
        <v>3</v>
      </c>
      <c r="O12" s="42" t="s">
        <v>123</v>
      </c>
    </row>
    <row r="13" spans="1:15" x14ac:dyDescent="0.25">
      <c r="A13" s="37">
        <v>4</v>
      </c>
      <c r="B13" s="38" t="s">
        <v>14</v>
      </c>
      <c r="C13" s="45">
        <v>3691.49</v>
      </c>
      <c r="D13" s="45">
        <v>4465.54</v>
      </c>
      <c r="E13" s="45">
        <v>5397.35</v>
      </c>
      <c r="F13" s="45">
        <v>5150.21</v>
      </c>
      <c r="G13" s="45">
        <v>4356.2</v>
      </c>
      <c r="H13" s="45">
        <v>6100.24</v>
      </c>
      <c r="I13" s="45">
        <v>7246</v>
      </c>
      <c r="J13" s="45">
        <v>7350</v>
      </c>
      <c r="K13" s="45">
        <v>8151.18</v>
      </c>
      <c r="L13" s="45">
        <v>3890</v>
      </c>
      <c r="M13" s="40"/>
      <c r="N13" s="43">
        <v>4</v>
      </c>
      <c r="O13" s="42" t="s">
        <v>15</v>
      </c>
    </row>
    <row r="14" spans="1:15" x14ac:dyDescent="0.25">
      <c r="A14" s="46">
        <v>5</v>
      </c>
      <c r="B14" s="47" t="s">
        <v>16</v>
      </c>
      <c r="C14" s="48">
        <f>SUM(C10:C13)</f>
        <v>23690</v>
      </c>
      <c r="D14" s="48">
        <f t="shared" ref="D14:L14" si="0">SUM(D10:D13)</f>
        <v>28150</v>
      </c>
      <c r="E14" s="48">
        <f t="shared" si="0"/>
        <v>33519</v>
      </c>
      <c r="F14" s="48">
        <f t="shared" si="0"/>
        <v>32095</v>
      </c>
      <c r="G14" s="48">
        <f t="shared" si="0"/>
        <v>28756</v>
      </c>
      <c r="H14" s="48">
        <f t="shared" si="0"/>
        <v>37569</v>
      </c>
      <c r="I14" s="48">
        <f t="shared" si="0"/>
        <v>42960</v>
      </c>
      <c r="J14" s="48">
        <f t="shared" si="0"/>
        <v>44350</v>
      </c>
      <c r="K14" s="48">
        <f t="shared" si="0"/>
        <v>48179.360000000001</v>
      </c>
      <c r="L14" s="48">
        <f t="shared" si="0"/>
        <v>23624.79</v>
      </c>
      <c r="M14" s="40"/>
      <c r="N14" s="43">
        <v>5</v>
      </c>
      <c r="O14" s="44" t="s">
        <v>17</v>
      </c>
    </row>
    <row r="15" spans="1:15" x14ac:dyDescent="0.25">
      <c r="A15" s="26"/>
      <c r="B15" s="49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30"/>
      <c r="O15" s="28"/>
    </row>
    <row r="16" spans="1:15" x14ac:dyDescent="0.25">
      <c r="A16" s="37">
        <v>6</v>
      </c>
      <c r="B16" s="133" t="s">
        <v>18</v>
      </c>
      <c r="C16" s="39">
        <v>0</v>
      </c>
      <c r="D16" s="39">
        <v>0</v>
      </c>
      <c r="E16" s="39">
        <v>0</v>
      </c>
      <c r="F16" s="39">
        <v>8500</v>
      </c>
      <c r="G16" s="39">
        <v>8500</v>
      </c>
      <c r="H16" s="39">
        <v>8500</v>
      </c>
      <c r="I16" s="39">
        <v>0</v>
      </c>
      <c r="J16" s="39">
        <v>0</v>
      </c>
      <c r="K16" s="39">
        <v>0</v>
      </c>
      <c r="L16" s="39">
        <v>0</v>
      </c>
      <c r="M16" s="49"/>
      <c r="N16" s="43">
        <v>6</v>
      </c>
      <c r="O16" s="42" t="s">
        <v>141</v>
      </c>
    </row>
    <row r="17" spans="1:15" x14ac:dyDescent="0.25">
      <c r="A17" s="109">
        <v>20</v>
      </c>
      <c r="B17" s="47" t="s">
        <v>121</v>
      </c>
      <c r="C17" s="52"/>
      <c r="D17" s="53"/>
      <c r="E17" s="53"/>
      <c r="F17" s="53"/>
      <c r="G17" s="53"/>
      <c r="H17" s="53"/>
      <c r="I17" s="53"/>
      <c r="J17" s="53"/>
      <c r="K17" s="53"/>
      <c r="L17" s="53"/>
      <c r="M17" s="50"/>
      <c r="N17" s="119">
        <v>20</v>
      </c>
      <c r="O17" s="120" t="s">
        <v>126</v>
      </c>
    </row>
    <row r="18" spans="1:15" x14ac:dyDescent="0.25">
      <c r="A18" s="26"/>
      <c r="B18" s="49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9"/>
      <c r="N18" s="30"/>
      <c r="O18" s="28"/>
    </row>
    <row r="19" spans="1:15" x14ac:dyDescent="0.25">
      <c r="A19" s="46">
        <v>7</v>
      </c>
      <c r="B19" s="47" t="s">
        <v>19</v>
      </c>
      <c r="C19" s="45">
        <f>SUM(C14,C16,C17)</f>
        <v>23690</v>
      </c>
      <c r="D19" s="45">
        <f t="shared" ref="D19:L19" si="1">SUM(D14,D16,D17)</f>
        <v>28150</v>
      </c>
      <c r="E19" s="45">
        <f t="shared" si="1"/>
        <v>33519</v>
      </c>
      <c r="F19" s="45">
        <f t="shared" si="1"/>
        <v>40595</v>
      </c>
      <c r="G19" s="45">
        <f t="shared" si="1"/>
        <v>37256</v>
      </c>
      <c r="H19" s="45">
        <f t="shared" si="1"/>
        <v>46069</v>
      </c>
      <c r="I19" s="45">
        <f t="shared" si="1"/>
        <v>42960</v>
      </c>
      <c r="J19" s="45">
        <f t="shared" si="1"/>
        <v>44350</v>
      </c>
      <c r="K19" s="45">
        <f t="shared" si="1"/>
        <v>48179.360000000001</v>
      </c>
      <c r="L19" s="45">
        <f t="shared" si="1"/>
        <v>23624.79</v>
      </c>
      <c r="M19" s="49"/>
      <c r="N19" s="43">
        <v>7</v>
      </c>
      <c r="O19" s="44" t="s">
        <v>20</v>
      </c>
    </row>
    <row r="20" spans="1:15" x14ac:dyDescent="0.25">
      <c r="A20" s="26"/>
      <c r="B20" s="50" t="s">
        <v>21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51"/>
      <c r="N20" s="30"/>
      <c r="O20" s="28"/>
    </row>
    <row r="21" spans="1:15" x14ac:dyDescent="0.25">
      <c r="A21" s="37">
        <v>8</v>
      </c>
      <c r="B21" s="38" t="s">
        <v>22</v>
      </c>
      <c r="C21" s="52"/>
      <c r="D21" s="53"/>
      <c r="E21" s="53"/>
      <c r="F21" s="53"/>
      <c r="G21" s="53"/>
      <c r="H21" s="53"/>
      <c r="I21" s="53"/>
      <c r="J21" s="53"/>
      <c r="K21" s="53"/>
      <c r="L21" s="53"/>
      <c r="M21" s="49"/>
      <c r="N21" s="43">
        <v>8</v>
      </c>
      <c r="O21" s="42" t="s">
        <v>23</v>
      </c>
    </row>
    <row r="22" spans="1:15" x14ac:dyDescent="0.25">
      <c r="A22" s="37">
        <v>9</v>
      </c>
      <c r="B22" s="38" t="s">
        <v>24</v>
      </c>
      <c r="C22" s="52"/>
      <c r="D22" s="53"/>
      <c r="E22" s="53"/>
      <c r="F22" s="53"/>
      <c r="G22" s="53"/>
      <c r="H22" s="53"/>
      <c r="I22" s="53"/>
      <c r="J22" s="53"/>
      <c r="K22" s="53"/>
      <c r="L22" s="53"/>
      <c r="M22" s="49"/>
      <c r="N22" s="43">
        <v>9</v>
      </c>
      <c r="O22" s="42" t="s">
        <v>25</v>
      </c>
    </row>
    <row r="23" spans="1:15" x14ac:dyDescent="0.25">
      <c r="A23" s="37">
        <v>10</v>
      </c>
      <c r="B23" s="38" t="s">
        <v>26</v>
      </c>
      <c r="C23" s="52"/>
      <c r="D23" s="53"/>
      <c r="E23" s="53"/>
      <c r="F23" s="53"/>
      <c r="G23" s="53"/>
      <c r="H23" s="53"/>
      <c r="I23" s="53"/>
      <c r="J23" s="53"/>
      <c r="K23" s="53"/>
      <c r="L23" s="53"/>
      <c r="M23" s="28"/>
      <c r="N23" s="43">
        <v>10</v>
      </c>
      <c r="O23" s="42" t="s">
        <v>27</v>
      </c>
    </row>
    <row r="24" spans="1:15" x14ac:dyDescent="0.25">
      <c r="A24" s="37">
        <v>11</v>
      </c>
      <c r="B24" s="38" t="s">
        <v>28</v>
      </c>
      <c r="C24" s="52"/>
      <c r="D24" s="53"/>
      <c r="E24" s="53"/>
      <c r="F24" s="53"/>
      <c r="G24" s="53"/>
      <c r="H24" s="53"/>
      <c r="I24" s="53"/>
      <c r="J24" s="53"/>
      <c r="K24" s="53"/>
      <c r="L24" s="53"/>
      <c r="M24" s="28"/>
      <c r="N24" s="43">
        <v>11</v>
      </c>
      <c r="O24" s="42" t="s">
        <v>29</v>
      </c>
    </row>
    <row r="25" spans="1:15" x14ac:dyDescent="0.25">
      <c r="A25" s="37">
        <v>12</v>
      </c>
      <c r="B25" s="38" t="s">
        <v>30</v>
      </c>
      <c r="C25" s="52"/>
      <c r="D25" s="53"/>
      <c r="E25" s="53"/>
      <c r="F25" s="53"/>
      <c r="G25" s="53"/>
      <c r="H25" s="53"/>
      <c r="I25" s="53"/>
      <c r="J25" s="53"/>
      <c r="K25" s="53"/>
      <c r="L25" s="53"/>
      <c r="M25" s="49"/>
      <c r="N25" s="43">
        <v>12</v>
      </c>
      <c r="O25" s="42" t="s">
        <v>31</v>
      </c>
    </row>
    <row r="26" spans="1:15" x14ac:dyDescent="0.25">
      <c r="A26" s="37">
        <v>13</v>
      </c>
      <c r="B26" s="38" t="s">
        <v>32</v>
      </c>
      <c r="C26" s="52"/>
      <c r="D26" s="53"/>
      <c r="E26" s="53"/>
      <c r="F26" s="53"/>
      <c r="G26" s="53"/>
      <c r="H26" s="53"/>
      <c r="I26" s="53"/>
      <c r="J26" s="53"/>
      <c r="K26" s="53"/>
      <c r="L26" s="53"/>
      <c r="M26" s="49"/>
      <c r="N26" s="43">
        <v>13</v>
      </c>
      <c r="O26" s="42" t="s">
        <v>33</v>
      </c>
    </row>
    <row r="27" spans="1:15" x14ac:dyDescent="0.25">
      <c r="A27" s="26"/>
      <c r="B27" s="50" t="s">
        <v>34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9"/>
      <c r="N27" s="40"/>
      <c r="O27" s="40"/>
    </row>
    <row r="28" spans="1:15" x14ac:dyDescent="0.25">
      <c r="A28" s="37">
        <v>14</v>
      </c>
      <c r="B28" s="38" t="s">
        <v>35</v>
      </c>
      <c r="C28" s="52"/>
      <c r="D28" s="53"/>
      <c r="E28" s="53"/>
      <c r="F28" s="53"/>
      <c r="G28" s="53"/>
      <c r="H28" s="53"/>
      <c r="I28" s="53"/>
      <c r="J28" s="53"/>
      <c r="K28" s="53"/>
      <c r="L28" s="53"/>
      <c r="M28" s="49"/>
      <c r="N28" s="43">
        <v>14</v>
      </c>
      <c r="O28" s="42" t="s">
        <v>122</v>
      </c>
    </row>
    <row r="29" spans="1:15" x14ac:dyDescent="0.25">
      <c r="A29" s="54"/>
      <c r="B29" s="34" t="s">
        <v>36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5"/>
      <c r="N29" s="30"/>
      <c r="O29" s="28"/>
    </row>
    <row r="30" spans="1:15" x14ac:dyDescent="0.25">
      <c r="A30" s="37">
        <v>15</v>
      </c>
      <c r="B30" s="38" t="s">
        <v>37</v>
      </c>
      <c r="C30" s="52"/>
      <c r="D30" s="53"/>
      <c r="E30" s="53"/>
      <c r="F30" s="53"/>
      <c r="G30" s="53"/>
      <c r="H30" s="53"/>
      <c r="I30" s="53"/>
      <c r="J30" s="53"/>
      <c r="K30" s="53"/>
      <c r="L30" s="53"/>
      <c r="M30" s="49"/>
      <c r="N30" s="43">
        <v>15</v>
      </c>
      <c r="O30" s="42" t="s">
        <v>38</v>
      </c>
    </row>
    <row r="31" spans="1:15" x14ac:dyDescent="0.25">
      <c r="A31" s="37">
        <v>16</v>
      </c>
      <c r="B31" s="38" t="s">
        <v>39</v>
      </c>
      <c r="C31" s="52"/>
      <c r="D31" s="53"/>
      <c r="E31" s="53"/>
      <c r="F31" s="53"/>
      <c r="G31" s="53"/>
      <c r="H31" s="53"/>
      <c r="I31" s="53"/>
      <c r="J31" s="53"/>
      <c r="K31" s="53"/>
      <c r="L31" s="53"/>
      <c r="M31" s="49"/>
      <c r="N31" s="43">
        <v>16</v>
      </c>
      <c r="O31" s="42" t="s">
        <v>40</v>
      </c>
    </row>
    <row r="32" spans="1:15" x14ac:dyDescent="0.25">
      <c r="A32" s="37">
        <v>17</v>
      </c>
      <c r="B32" s="38" t="s">
        <v>41</v>
      </c>
      <c r="C32" s="52"/>
      <c r="D32" s="53"/>
      <c r="E32" s="53"/>
      <c r="F32" s="53"/>
      <c r="G32" s="53"/>
      <c r="H32" s="53"/>
      <c r="I32" s="53"/>
      <c r="J32" s="53"/>
      <c r="K32" s="53"/>
      <c r="L32" s="53"/>
      <c r="M32" s="49"/>
      <c r="N32" s="43">
        <v>17</v>
      </c>
      <c r="O32" s="42" t="s">
        <v>42</v>
      </c>
    </row>
    <row r="33" spans="1:15" x14ac:dyDescent="0.25">
      <c r="A33" s="26"/>
      <c r="B33" s="50" t="s">
        <v>43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9"/>
      <c r="N33" s="40"/>
      <c r="O33" s="40"/>
    </row>
    <row r="34" spans="1:15" x14ac:dyDescent="0.25">
      <c r="A34" s="37">
        <v>18</v>
      </c>
      <c r="B34" s="38" t="s">
        <v>44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49"/>
      <c r="N34" s="43">
        <v>18</v>
      </c>
      <c r="O34" s="42" t="s">
        <v>45</v>
      </c>
    </row>
    <row r="35" spans="1:15" x14ac:dyDescent="0.25">
      <c r="A35" s="37">
        <v>19</v>
      </c>
      <c r="B35" s="38" t="s">
        <v>46</v>
      </c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49"/>
      <c r="N35" s="43">
        <v>19</v>
      </c>
      <c r="O35" s="42" t="s">
        <v>47</v>
      </c>
    </row>
    <row r="36" spans="1:15" x14ac:dyDescent="0.25">
      <c r="A36" s="37">
        <v>21</v>
      </c>
      <c r="B36" s="38" t="s">
        <v>48</v>
      </c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49"/>
      <c r="N36" s="43">
        <v>21</v>
      </c>
      <c r="O36" s="42" t="s">
        <v>49</v>
      </c>
    </row>
    <row r="37" spans="1:15" x14ac:dyDescent="0.25">
      <c r="A37" s="37">
        <v>22</v>
      </c>
      <c r="B37" s="38" t="s">
        <v>50</v>
      </c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49"/>
      <c r="N37" s="43">
        <v>22</v>
      </c>
      <c r="O37" s="42" t="s">
        <v>51</v>
      </c>
    </row>
    <row r="38" spans="1:15" x14ac:dyDescent="0.25">
      <c r="A38" s="37">
        <v>23</v>
      </c>
      <c r="B38" s="38" t="s">
        <v>52</v>
      </c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49"/>
      <c r="N38" s="43">
        <v>23</v>
      </c>
      <c r="O38" s="42" t="s">
        <v>53</v>
      </c>
    </row>
    <row r="39" spans="1:15" x14ac:dyDescent="0.25">
      <c r="A39" s="37">
        <v>24</v>
      </c>
      <c r="B39" s="38" t="s">
        <v>54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49"/>
      <c r="N39" s="43">
        <v>24</v>
      </c>
      <c r="O39" s="42" t="s">
        <v>55</v>
      </c>
    </row>
    <row r="40" spans="1:15" x14ac:dyDescent="0.25">
      <c r="A40" s="37">
        <v>25</v>
      </c>
      <c r="B40" s="38" t="s">
        <v>56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49"/>
      <c r="N40" s="43">
        <v>25</v>
      </c>
      <c r="O40" s="42" t="s">
        <v>57</v>
      </c>
    </row>
    <row r="41" spans="1:15" x14ac:dyDescent="0.25">
      <c r="A41" s="54"/>
      <c r="B41" s="34" t="s">
        <v>125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49"/>
      <c r="N41" s="28"/>
      <c r="O41" s="28"/>
    </row>
    <row r="42" spans="1:15" x14ac:dyDescent="0.25">
      <c r="A42" s="56">
        <v>26</v>
      </c>
      <c r="B42" s="38" t="s">
        <v>58</v>
      </c>
      <c r="C42" s="52"/>
      <c r="D42" s="53"/>
      <c r="E42" s="53"/>
      <c r="F42" s="53"/>
      <c r="G42" s="53"/>
      <c r="H42" s="53"/>
      <c r="I42" s="53"/>
      <c r="J42" s="53"/>
      <c r="K42" s="53"/>
      <c r="L42" s="53"/>
      <c r="M42" s="49"/>
      <c r="N42" s="43">
        <v>26</v>
      </c>
      <c r="O42" s="42" t="s">
        <v>59</v>
      </c>
    </row>
    <row r="43" spans="1:15" x14ac:dyDescent="0.25">
      <c r="A43" s="56">
        <v>27</v>
      </c>
      <c r="B43" s="47" t="s">
        <v>60</v>
      </c>
      <c r="C43" s="57">
        <f t="shared" ref="C43:L43" si="2">C42/C14</f>
        <v>0</v>
      </c>
      <c r="D43" s="57">
        <f t="shared" si="2"/>
        <v>0</v>
      </c>
      <c r="E43" s="57">
        <f t="shared" si="2"/>
        <v>0</v>
      </c>
      <c r="F43" s="57">
        <f t="shared" si="2"/>
        <v>0</v>
      </c>
      <c r="G43" s="57">
        <f t="shared" si="2"/>
        <v>0</v>
      </c>
      <c r="H43" s="57">
        <f t="shared" si="2"/>
        <v>0</v>
      </c>
      <c r="I43" s="57">
        <f t="shared" si="2"/>
        <v>0</v>
      </c>
      <c r="J43" s="57">
        <f t="shared" si="2"/>
        <v>0</v>
      </c>
      <c r="K43" s="57">
        <f t="shared" si="2"/>
        <v>0</v>
      </c>
      <c r="L43" s="57">
        <f t="shared" si="2"/>
        <v>0</v>
      </c>
      <c r="M43" s="49"/>
      <c r="N43" s="43">
        <v>27</v>
      </c>
      <c r="O43" s="42" t="s">
        <v>61</v>
      </c>
    </row>
    <row r="44" spans="1:15" x14ac:dyDescent="0.25">
      <c r="A44" s="56">
        <v>28</v>
      </c>
      <c r="B44" s="115" t="s">
        <v>62</v>
      </c>
      <c r="C44" s="57">
        <v>-3.2000000000000002E-3</v>
      </c>
      <c r="D44" s="57">
        <v>-3.2000000000000002E-3</v>
      </c>
      <c r="E44" s="57">
        <v>-3.2000000000000002E-3</v>
      </c>
      <c r="F44" s="57">
        <v>-3.2000000000000002E-3</v>
      </c>
      <c r="G44" s="57">
        <v>-3.2000000000000002E-3</v>
      </c>
      <c r="H44" s="57">
        <v>-3.2000000000000002E-3</v>
      </c>
      <c r="I44" s="57">
        <v>-3.2000000000000002E-3</v>
      </c>
      <c r="J44" s="57">
        <v>-3.2000000000000002E-3</v>
      </c>
      <c r="K44" s="57">
        <v>-3.2000000000000002E-3</v>
      </c>
      <c r="L44" s="57">
        <v>-3.2000000000000002E-3</v>
      </c>
      <c r="M44" s="49"/>
      <c r="N44" s="43">
        <v>28</v>
      </c>
      <c r="O44" s="42" t="s">
        <v>63</v>
      </c>
    </row>
    <row r="45" spans="1:15" x14ac:dyDescent="0.25">
      <c r="A45" s="56">
        <v>29</v>
      </c>
      <c r="B45" s="38" t="s">
        <v>64</v>
      </c>
      <c r="C45" s="58"/>
      <c r="D45" s="59"/>
      <c r="E45" s="59"/>
      <c r="F45" s="59"/>
      <c r="G45" s="59"/>
      <c r="H45" s="59"/>
      <c r="I45" s="59"/>
      <c r="J45" s="59"/>
      <c r="K45" s="59"/>
      <c r="L45" s="59"/>
      <c r="M45" s="49"/>
      <c r="N45" s="43">
        <v>29</v>
      </c>
      <c r="O45" s="42" t="s">
        <v>142</v>
      </c>
    </row>
    <row r="46" spans="1:15" x14ac:dyDescent="0.25">
      <c r="A46" s="60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30"/>
      <c r="O46" s="28"/>
    </row>
    <row r="47" spans="1:15" x14ac:dyDescent="0.25">
      <c r="A47" s="61">
        <v>30</v>
      </c>
      <c r="B47" s="47" t="s">
        <v>65</v>
      </c>
      <c r="C47" s="52">
        <f>SUM(C21:C26)+SUM(C28:C28)+SUM(C30:C32)+SUM(C34:C40)</f>
        <v>0</v>
      </c>
      <c r="D47" s="52">
        <f t="shared" ref="D47:L47" si="3">SUM(D21:D26)+SUM(D28:D28)+SUM(D30:D32)+SUM(D34:D40)</f>
        <v>0</v>
      </c>
      <c r="E47" s="52">
        <f t="shared" si="3"/>
        <v>0</v>
      </c>
      <c r="F47" s="52">
        <f t="shared" si="3"/>
        <v>0</v>
      </c>
      <c r="G47" s="52">
        <f>SUM(G21:G26)+SUM(G28:G28)+SUM(G30:G32)+SUM(G34:G40)</f>
        <v>0</v>
      </c>
      <c r="H47" s="52">
        <f t="shared" si="3"/>
        <v>0</v>
      </c>
      <c r="I47" s="52">
        <f t="shared" si="3"/>
        <v>0</v>
      </c>
      <c r="J47" s="52">
        <f t="shared" si="3"/>
        <v>0</v>
      </c>
      <c r="K47" s="52">
        <f t="shared" si="3"/>
        <v>0</v>
      </c>
      <c r="L47" s="52">
        <f t="shared" si="3"/>
        <v>0</v>
      </c>
      <c r="M47" s="49"/>
      <c r="N47" s="43">
        <v>30</v>
      </c>
      <c r="O47" s="42" t="s">
        <v>66</v>
      </c>
    </row>
    <row r="48" spans="1:15" x14ac:dyDescent="0.25">
      <c r="A48" s="62"/>
      <c r="B48" s="62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4"/>
      <c r="N48" s="65"/>
      <c r="O48" s="64"/>
    </row>
    <row r="49" spans="1:15" x14ac:dyDescent="0.25">
      <c r="A49" s="56">
        <v>31</v>
      </c>
      <c r="B49" s="38" t="s">
        <v>67</v>
      </c>
      <c r="C49" s="66" t="s">
        <v>68</v>
      </c>
      <c r="D49" s="66" t="s">
        <v>68</v>
      </c>
      <c r="E49" s="66" t="s">
        <v>68</v>
      </c>
      <c r="F49" s="66" t="s">
        <v>68</v>
      </c>
      <c r="G49" s="66" t="s">
        <v>68</v>
      </c>
      <c r="H49" s="66" t="s">
        <v>68</v>
      </c>
      <c r="I49" s="66" t="s">
        <v>68</v>
      </c>
      <c r="J49" s="66" t="s">
        <v>68</v>
      </c>
      <c r="K49" s="66" t="s">
        <v>68</v>
      </c>
      <c r="L49" s="66" t="s">
        <v>68</v>
      </c>
      <c r="M49" s="28"/>
      <c r="N49" s="43">
        <v>31</v>
      </c>
      <c r="O49" s="42" t="s">
        <v>69</v>
      </c>
    </row>
    <row r="50" spans="1:15" x14ac:dyDescent="0.25">
      <c r="A50" s="67">
        <v>32</v>
      </c>
      <c r="B50" s="38" t="s">
        <v>70</v>
      </c>
      <c r="C50" s="66">
        <f>'Matrix A Renault Twingo E-tech'!Q35</f>
        <v>0</v>
      </c>
      <c r="D50" s="66">
        <f>'Matrix B Volkswagen e-up'!Q35</f>
        <v>0</v>
      </c>
      <c r="E50" s="66">
        <f>'Matrix C Opel Corsa e'!Q35</f>
        <v>0</v>
      </c>
      <c r="F50" s="66">
        <f>'Matrix D Hyundai Kona Electric'!Q35</f>
        <v>0</v>
      </c>
      <c r="G50" s="66">
        <f>'Matrix E Suzuki Vitara comfort'!Q35</f>
        <v>0</v>
      </c>
      <c r="H50" s="66">
        <f>'Matrix F Opel Mokka-e'!Q35</f>
        <v>0</v>
      </c>
      <c r="I50" s="66">
        <f>'Matrix G Hyundai Tucson (P)HEV'!Q35</f>
        <v>0</v>
      </c>
      <c r="J50" s="66">
        <f>'Matrix H Peugeot 3008 hyb.'!Q35</f>
        <v>0</v>
      </c>
      <c r="K50" s="66">
        <f>'Matrix I Kia e-Niro'!Q35</f>
        <v>0</v>
      </c>
      <c r="L50" s="68">
        <f>'Matrix J Seat Mii'!Q35</f>
        <v>0</v>
      </c>
      <c r="M50" s="28"/>
      <c r="N50" s="43">
        <v>32</v>
      </c>
      <c r="O50" s="42" t="s">
        <v>71</v>
      </c>
    </row>
    <row r="51" spans="1:15" ht="30.75" x14ac:dyDescent="0.3">
      <c r="A51" s="67">
        <v>33</v>
      </c>
      <c r="B51" s="38" t="s">
        <v>130</v>
      </c>
      <c r="C51" s="69">
        <f t="shared" ref="C51:L51" si="4">(C47+C50*0.25)*C9*C6</f>
        <v>0</v>
      </c>
      <c r="D51" s="69">
        <f t="shared" si="4"/>
        <v>0</v>
      </c>
      <c r="E51" s="69">
        <f t="shared" si="4"/>
        <v>0</v>
      </c>
      <c r="F51" s="69">
        <f t="shared" si="4"/>
        <v>0</v>
      </c>
      <c r="G51" s="69">
        <f t="shared" si="4"/>
        <v>0</v>
      </c>
      <c r="H51" s="69">
        <f t="shared" si="4"/>
        <v>0</v>
      </c>
      <c r="I51" s="69">
        <f t="shared" si="4"/>
        <v>0</v>
      </c>
      <c r="J51" s="69">
        <f t="shared" si="4"/>
        <v>0</v>
      </c>
      <c r="K51" s="69">
        <f t="shared" si="4"/>
        <v>0</v>
      </c>
      <c r="L51" s="69">
        <f t="shared" si="4"/>
        <v>0</v>
      </c>
      <c r="M51" s="70"/>
      <c r="N51" s="43">
        <v>33</v>
      </c>
      <c r="O51" s="111" t="s">
        <v>129</v>
      </c>
    </row>
    <row r="52" spans="1:15" ht="34.5" thickBot="1" x14ac:dyDescent="0.35">
      <c r="A52" s="73">
        <v>34</v>
      </c>
      <c r="B52" s="74" t="s">
        <v>143</v>
      </c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4"/>
      <c r="N52" s="71">
        <v>34</v>
      </c>
      <c r="O52" s="72">
        <f>SUM(C51:L51)</f>
        <v>0</v>
      </c>
    </row>
    <row r="53" spans="1:15" ht="38.25" x14ac:dyDescent="0.25">
      <c r="A53" s="76"/>
      <c r="B53" s="77"/>
      <c r="C53" s="14" t="s">
        <v>132</v>
      </c>
      <c r="D53" s="82" t="s">
        <v>133</v>
      </c>
      <c r="E53" s="82" t="s">
        <v>134</v>
      </c>
      <c r="F53" s="15" t="s">
        <v>135</v>
      </c>
      <c r="G53" s="15" t="s">
        <v>136</v>
      </c>
      <c r="H53" s="15" t="s">
        <v>137</v>
      </c>
      <c r="I53" s="16" t="s">
        <v>138</v>
      </c>
      <c r="J53" s="16" t="s">
        <v>75</v>
      </c>
      <c r="K53" s="16" t="s">
        <v>76</v>
      </c>
      <c r="L53" s="17" t="s">
        <v>139</v>
      </c>
      <c r="M53" s="77"/>
      <c r="N53" s="76"/>
      <c r="O53" s="79"/>
    </row>
    <row r="54" spans="1:15" x14ac:dyDescent="0.25">
      <c r="A54" s="76"/>
      <c r="B54" s="117"/>
      <c r="C54" s="118" t="s">
        <v>149</v>
      </c>
      <c r="D54" s="78"/>
      <c r="E54" s="78"/>
      <c r="F54" s="78"/>
      <c r="G54" s="78"/>
      <c r="H54" s="78"/>
      <c r="I54" s="78"/>
      <c r="J54" s="78"/>
      <c r="K54" s="78"/>
      <c r="L54" s="78"/>
      <c r="M54" s="77"/>
      <c r="N54" s="76"/>
      <c r="O54" s="79"/>
    </row>
    <row r="55" spans="1:15" x14ac:dyDescent="0.25">
      <c r="A55" s="76"/>
      <c r="B55" s="117"/>
      <c r="C55" s="118" t="s">
        <v>150</v>
      </c>
      <c r="D55" s="78"/>
      <c r="E55" s="78"/>
      <c r="F55" s="78"/>
      <c r="G55" s="78"/>
      <c r="H55" s="78"/>
      <c r="I55" s="78"/>
      <c r="J55" s="78"/>
      <c r="K55" s="78"/>
      <c r="L55" s="78"/>
      <c r="M55" s="77"/>
      <c r="N55" s="76"/>
      <c r="O55" s="79"/>
    </row>
    <row r="56" spans="1:15" x14ac:dyDescent="0.25">
      <c r="A56" s="76"/>
      <c r="B56" s="117"/>
      <c r="C56" s="118" t="s">
        <v>152</v>
      </c>
      <c r="D56" s="78"/>
      <c r="E56" s="78"/>
      <c r="F56" s="78"/>
      <c r="G56" s="78"/>
      <c r="H56" s="78"/>
      <c r="I56" s="78"/>
      <c r="J56" s="78"/>
      <c r="K56" s="78"/>
      <c r="L56" s="78"/>
      <c r="M56" s="77"/>
      <c r="N56" s="76"/>
      <c r="O56" s="79"/>
    </row>
    <row r="57" spans="1:15" x14ac:dyDescent="0.25">
      <c r="A57" s="76"/>
      <c r="B57" s="117"/>
      <c r="C57" s="118" t="s">
        <v>151</v>
      </c>
      <c r="D57" s="78"/>
      <c r="E57" s="78"/>
      <c r="F57" s="78"/>
      <c r="G57" s="78"/>
      <c r="H57" s="78"/>
      <c r="I57" s="78"/>
      <c r="J57" s="78"/>
      <c r="K57" s="78"/>
      <c r="L57" s="78"/>
      <c r="M57" s="77"/>
      <c r="N57" s="76"/>
      <c r="O57" s="79"/>
    </row>
    <row r="58" spans="1:15" x14ac:dyDescent="0.25">
      <c r="A58" s="76"/>
      <c r="B58" s="77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7"/>
      <c r="N58" s="76"/>
      <c r="O58" s="79"/>
    </row>
    <row r="59" spans="1:15" x14ac:dyDescent="0.25">
      <c r="A59" s="80">
        <v>1</v>
      </c>
      <c r="B59" t="s">
        <v>145</v>
      </c>
      <c r="C59" s="114"/>
      <c r="D59" s="114"/>
      <c r="E59" s="114"/>
      <c r="F59" s="114"/>
      <c r="G59" s="114"/>
    </row>
    <row r="60" spans="1:15" x14ac:dyDescent="0.25">
      <c r="A60" s="80">
        <v>2</v>
      </c>
      <c r="B60" t="s">
        <v>146</v>
      </c>
      <c r="E60" s="114"/>
    </row>
    <row r="61" spans="1:15" x14ac:dyDescent="0.25">
      <c r="A61" s="80">
        <v>3</v>
      </c>
      <c r="B61" t="s">
        <v>147</v>
      </c>
      <c r="E61" s="114"/>
    </row>
    <row r="62" spans="1:15" x14ac:dyDescent="0.25">
      <c r="A62" s="116">
        <v>4</v>
      </c>
      <c r="B62" t="s">
        <v>148</v>
      </c>
      <c r="E62" s="114"/>
    </row>
  </sheetData>
  <mergeCells count="4">
    <mergeCell ref="C1:E2"/>
    <mergeCell ref="F1:H2"/>
    <mergeCell ref="I1:K2"/>
    <mergeCell ref="L1:L2"/>
  </mergeCells>
  <pageMargins left="0.70866141732283472" right="0.70866141732283472" top="0.74803149606299213" bottom="0.74803149606299213" header="0.31496062992125984" footer="0.31496062992125984"/>
  <pageSetup paperSize="8" scale="70" orientation="landscape" r:id="rId1"/>
  <colBreaks count="1" manualBreakCount="1">
    <brk id="8" max="56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A7" workbookViewId="0">
      <selection activeCell="I30" sqref="I30"/>
    </sheetView>
  </sheetViews>
  <sheetFormatPr defaultRowHeight="15" x14ac:dyDescent="0.25"/>
  <cols>
    <col min="1" max="1" width="5.5703125" customWidth="1"/>
    <col min="2" max="2" width="12.5703125" customWidth="1"/>
    <col min="3" max="3" width="13.5703125" bestFit="1" customWidth="1"/>
    <col min="4" max="14" width="11.140625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51" t="s">
        <v>76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</row>
    <row r="2" spans="1:17" x14ac:dyDescent="0.25">
      <c r="A2" s="83"/>
      <c r="B2" s="83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3"/>
      <c r="P2" s="83"/>
      <c r="Q2" s="83"/>
    </row>
    <row r="3" spans="1:17" x14ac:dyDescent="0.25">
      <c r="A3" s="83"/>
      <c r="B3" s="83"/>
      <c r="C3" s="153" t="s">
        <v>77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  <c r="O3" s="83"/>
      <c r="P3" s="83"/>
      <c r="Q3" s="83"/>
    </row>
    <row r="4" spans="1:17" ht="45" x14ac:dyDescent="0.25">
      <c r="A4" s="83"/>
      <c r="B4" s="85"/>
      <c r="C4" s="86" t="s">
        <v>78</v>
      </c>
      <c r="D4" s="86" t="s">
        <v>79</v>
      </c>
      <c r="E4" s="86" t="s">
        <v>80</v>
      </c>
      <c r="F4" s="86" t="s">
        <v>81</v>
      </c>
      <c r="G4" s="86" t="s">
        <v>82</v>
      </c>
      <c r="H4" s="86" t="s">
        <v>83</v>
      </c>
      <c r="I4" s="86" t="s">
        <v>84</v>
      </c>
      <c r="J4" s="86" t="s">
        <v>85</v>
      </c>
      <c r="K4" s="86" t="s">
        <v>86</v>
      </c>
      <c r="L4" s="86" t="s">
        <v>87</v>
      </c>
      <c r="M4" s="86" t="s">
        <v>88</v>
      </c>
      <c r="N4" s="86" t="s">
        <v>89</v>
      </c>
      <c r="O4" s="83"/>
      <c r="P4" s="87" t="s">
        <v>119</v>
      </c>
      <c r="Q4" s="87" t="s">
        <v>120</v>
      </c>
    </row>
    <row r="5" spans="1:17" x14ac:dyDescent="0.25">
      <c r="A5" s="156" t="s">
        <v>92</v>
      </c>
      <c r="B5" s="88" t="str">
        <f>"12 - 14"</f>
        <v>12 - 14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90"/>
      <c r="P5" s="90">
        <f>SUM(C5:N5)</f>
        <v>0</v>
      </c>
      <c r="Q5" s="90"/>
    </row>
    <row r="6" spans="1:17" x14ac:dyDescent="0.25">
      <c r="A6" s="157"/>
      <c r="B6" s="88" t="s">
        <v>93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90"/>
      <c r="P6" s="90">
        <f t="shared" ref="P6:P12" si="0">SUM(C6:N6)</f>
        <v>0</v>
      </c>
      <c r="Q6" s="90"/>
    </row>
    <row r="7" spans="1:17" x14ac:dyDescent="0.25">
      <c r="A7" s="157"/>
      <c r="B7" s="88" t="s">
        <v>94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90"/>
      <c r="P7" s="90">
        <f t="shared" si="0"/>
        <v>0</v>
      </c>
      <c r="Q7" s="90"/>
    </row>
    <row r="8" spans="1:17" x14ac:dyDescent="0.25">
      <c r="A8" s="157"/>
      <c r="B8" s="88" t="s">
        <v>95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90"/>
      <c r="P8" s="90">
        <f t="shared" si="0"/>
        <v>0</v>
      </c>
      <c r="Q8" s="90"/>
    </row>
    <row r="9" spans="1:17" x14ac:dyDescent="0.25">
      <c r="A9" s="157"/>
      <c r="B9" s="88" t="s">
        <v>96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90"/>
      <c r="P9" s="90">
        <f t="shared" si="0"/>
        <v>0</v>
      </c>
      <c r="Q9" s="90"/>
    </row>
    <row r="10" spans="1:17" x14ac:dyDescent="0.25">
      <c r="A10" s="157"/>
      <c r="B10" s="88" t="s">
        <v>97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90"/>
      <c r="P10" s="90">
        <f t="shared" si="0"/>
        <v>0</v>
      </c>
      <c r="Q10" s="90"/>
    </row>
    <row r="11" spans="1:17" x14ac:dyDescent="0.25">
      <c r="A11" s="157"/>
      <c r="B11" s="88" t="s">
        <v>98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90"/>
      <c r="P11" s="90">
        <f t="shared" si="0"/>
        <v>0</v>
      </c>
      <c r="Q11" s="90"/>
    </row>
    <row r="12" spans="1:17" x14ac:dyDescent="0.25">
      <c r="A12" s="157"/>
      <c r="B12" s="88" t="s">
        <v>99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90"/>
      <c r="P12" s="90">
        <f t="shared" si="0"/>
        <v>0</v>
      </c>
      <c r="Q12" s="90"/>
    </row>
    <row r="13" spans="1:17" x14ac:dyDescent="0.25">
      <c r="A13" s="157"/>
      <c r="B13" s="88" t="s">
        <v>100</v>
      </c>
      <c r="C13" s="91"/>
      <c r="D13" s="91"/>
      <c r="E13" s="91"/>
      <c r="F13" s="91"/>
      <c r="G13" s="91"/>
      <c r="H13" s="91"/>
      <c r="I13" s="91"/>
      <c r="J13" s="89"/>
      <c r="K13" s="89"/>
      <c r="L13" s="89"/>
      <c r="M13" s="89"/>
      <c r="N13" s="89"/>
      <c r="O13" s="90"/>
      <c r="P13" s="90">
        <f>SUM(J13:N13)</f>
        <v>0</v>
      </c>
      <c r="Q13" s="90">
        <f>SUM(C13:I13)</f>
        <v>0</v>
      </c>
    </row>
    <row r="14" spans="1:17" x14ac:dyDescent="0.25">
      <c r="A14" s="157"/>
      <c r="B14" s="88" t="s">
        <v>101</v>
      </c>
      <c r="C14" s="91"/>
      <c r="D14" s="91"/>
      <c r="E14" s="91"/>
      <c r="F14" s="91"/>
      <c r="G14" s="91"/>
      <c r="H14" s="91"/>
      <c r="I14" s="91"/>
      <c r="J14" s="89"/>
      <c r="K14" s="89"/>
      <c r="L14" s="89"/>
      <c r="M14" s="89"/>
      <c r="N14" s="92"/>
      <c r="O14" s="90"/>
      <c r="P14" s="90">
        <f>SUM(J14:M14)</f>
        <v>0</v>
      </c>
      <c r="Q14" s="90">
        <f t="shared" ref="Q14:Q20" si="1">SUM(C14:I14)</f>
        <v>0</v>
      </c>
    </row>
    <row r="15" spans="1:17" x14ac:dyDescent="0.25">
      <c r="A15" s="157"/>
      <c r="B15" s="88" t="s">
        <v>102</v>
      </c>
      <c r="C15" s="91"/>
      <c r="D15" s="91"/>
      <c r="E15" s="91"/>
      <c r="F15" s="91"/>
      <c r="G15" s="91"/>
      <c r="H15" s="91"/>
      <c r="I15" s="91"/>
      <c r="J15" s="89"/>
      <c r="K15" s="89"/>
      <c r="L15" s="89"/>
      <c r="M15" s="92"/>
      <c r="N15" s="92"/>
      <c r="O15" s="90"/>
      <c r="P15" s="90">
        <f>SUM(J15:L15)</f>
        <v>0</v>
      </c>
      <c r="Q15" s="90">
        <f t="shared" si="1"/>
        <v>0</v>
      </c>
    </row>
    <row r="16" spans="1:17" x14ac:dyDescent="0.25">
      <c r="A16" s="157"/>
      <c r="B16" s="88" t="s">
        <v>103</v>
      </c>
      <c r="C16" s="91"/>
      <c r="D16" s="91"/>
      <c r="E16" s="91"/>
      <c r="F16" s="91"/>
      <c r="G16" s="91"/>
      <c r="H16" s="91"/>
      <c r="I16" s="91"/>
      <c r="J16" s="89"/>
      <c r="K16" s="89"/>
      <c r="L16" s="92"/>
      <c r="M16" s="92"/>
      <c r="N16" s="92"/>
      <c r="O16" s="90"/>
      <c r="P16" s="90">
        <f>SUM(J16:K16)</f>
        <v>0</v>
      </c>
      <c r="Q16" s="90">
        <f t="shared" si="1"/>
        <v>0</v>
      </c>
    </row>
    <row r="17" spans="1:18" x14ac:dyDescent="0.25">
      <c r="A17" s="157"/>
      <c r="B17" s="88" t="s">
        <v>104</v>
      </c>
      <c r="C17" s="91"/>
      <c r="D17" s="91"/>
      <c r="E17" s="91"/>
      <c r="F17" s="93"/>
      <c r="G17" s="91"/>
      <c r="H17" s="91"/>
      <c r="I17" s="91"/>
      <c r="J17" s="89"/>
      <c r="K17" s="92"/>
      <c r="L17" s="92"/>
      <c r="M17" s="92"/>
      <c r="N17" s="92"/>
      <c r="O17" s="90"/>
      <c r="P17" s="90">
        <f>SUM(J17)</f>
        <v>0</v>
      </c>
      <c r="Q17" s="90">
        <f t="shared" si="1"/>
        <v>0</v>
      </c>
    </row>
    <row r="18" spans="1:18" x14ac:dyDescent="0.25">
      <c r="A18" s="157"/>
      <c r="B18" s="88" t="s">
        <v>105</v>
      </c>
      <c r="C18" s="91"/>
      <c r="D18" s="91"/>
      <c r="E18" s="91"/>
      <c r="F18" s="91"/>
      <c r="G18" s="91"/>
      <c r="H18" s="91"/>
      <c r="I18" s="91"/>
      <c r="J18" s="89"/>
      <c r="K18" s="92"/>
      <c r="L18" s="92"/>
      <c r="M18" s="92"/>
      <c r="N18" s="92"/>
      <c r="O18" s="90"/>
      <c r="P18" s="90">
        <f>SUM(J18)</f>
        <v>0</v>
      </c>
      <c r="Q18" s="90">
        <f t="shared" si="1"/>
        <v>0</v>
      </c>
    </row>
    <row r="19" spans="1:18" x14ac:dyDescent="0.25">
      <c r="A19" s="157"/>
      <c r="B19" s="88" t="s">
        <v>106</v>
      </c>
      <c r="C19" s="91"/>
      <c r="D19" s="91"/>
      <c r="E19" s="91"/>
      <c r="F19" s="91"/>
      <c r="G19" s="91"/>
      <c r="H19" s="91"/>
      <c r="I19" s="91"/>
      <c r="J19" s="92"/>
      <c r="K19" s="92"/>
      <c r="L19" s="92"/>
      <c r="M19" s="92"/>
      <c r="N19" s="92"/>
      <c r="O19" s="90"/>
      <c r="P19" s="90"/>
      <c r="Q19" s="90">
        <f t="shared" si="1"/>
        <v>0</v>
      </c>
    </row>
    <row r="20" spans="1:18" x14ac:dyDescent="0.25">
      <c r="A20" s="157"/>
      <c r="B20" s="88" t="s">
        <v>107</v>
      </c>
      <c r="C20" s="91"/>
      <c r="D20" s="91"/>
      <c r="E20" s="91"/>
      <c r="F20" s="91"/>
      <c r="G20" s="91"/>
      <c r="H20" s="91"/>
      <c r="I20" s="91"/>
      <c r="J20" s="92"/>
      <c r="K20" s="92"/>
      <c r="L20" s="92"/>
      <c r="M20" s="92"/>
      <c r="N20" s="92"/>
      <c r="O20" s="90"/>
      <c r="P20" s="90"/>
      <c r="Q20" s="90">
        <f t="shared" si="1"/>
        <v>0</v>
      </c>
    </row>
    <row r="21" spans="1:18" x14ac:dyDescent="0.25">
      <c r="A21" s="157"/>
      <c r="B21" s="88" t="s">
        <v>108</v>
      </c>
      <c r="C21" s="89"/>
      <c r="D21" s="89"/>
      <c r="E21" s="89"/>
      <c r="F21" s="89"/>
      <c r="G21" s="89"/>
      <c r="H21" s="89"/>
      <c r="I21" s="92"/>
      <c r="J21" s="92"/>
      <c r="K21" s="92"/>
      <c r="L21" s="92"/>
      <c r="M21" s="92"/>
      <c r="N21" s="92"/>
      <c r="O21" s="90"/>
      <c r="P21" s="90">
        <f>SUM(C21:H21)</f>
        <v>0</v>
      </c>
      <c r="Q21" s="90"/>
    </row>
    <row r="22" spans="1:18" x14ac:dyDescent="0.25">
      <c r="A22" s="157"/>
      <c r="B22" s="88" t="s">
        <v>109</v>
      </c>
      <c r="C22" s="89"/>
      <c r="D22" s="89"/>
      <c r="E22" s="89"/>
      <c r="F22" s="89"/>
      <c r="G22" s="89"/>
      <c r="H22" s="89"/>
      <c r="I22" s="92"/>
      <c r="J22" s="92"/>
      <c r="K22" s="92"/>
      <c r="L22" s="92"/>
      <c r="M22" s="92"/>
      <c r="N22" s="92"/>
      <c r="O22" s="90"/>
      <c r="P22" s="90">
        <f t="shared" ref="P22:P23" si="2">SUM(C22:H22)</f>
        <v>0</v>
      </c>
      <c r="Q22" s="90"/>
    </row>
    <row r="23" spans="1:18" x14ac:dyDescent="0.25">
      <c r="A23" s="157"/>
      <c r="B23" s="88" t="s">
        <v>110</v>
      </c>
      <c r="C23" s="89"/>
      <c r="D23" s="89"/>
      <c r="E23" s="89"/>
      <c r="F23" s="89"/>
      <c r="G23" s="89"/>
      <c r="H23" s="89"/>
      <c r="I23" s="92"/>
      <c r="J23" s="92"/>
      <c r="K23" s="92"/>
      <c r="L23" s="92"/>
      <c r="M23" s="92"/>
      <c r="N23" s="92"/>
      <c r="O23" s="90"/>
      <c r="P23" s="90">
        <f t="shared" si="2"/>
        <v>0</v>
      </c>
      <c r="Q23" s="90"/>
    </row>
    <row r="24" spans="1:18" x14ac:dyDescent="0.25">
      <c r="A24" s="157"/>
      <c r="B24" s="88" t="s">
        <v>111</v>
      </c>
      <c r="C24" s="89"/>
      <c r="D24" s="89"/>
      <c r="E24" s="89"/>
      <c r="F24" s="89"/>
      <c r="G24" s="89"/>
      <c r="H24" s="92"/>
      <c r="I24" s="92"/>
      <c r="J24" s="92"/>
      <c r="K24" s="92"/>
      <c r="L24" s="92"/>
      <c r="M24" s="92"/>
      <c r="N24" s="92"/>
      <c r="O24" s="90"/>
      <c r="P24" s="90">
        <f>SUM(C24:G24)</f>
        <v>0</v>
      </c>
      <c r="Q24" s="90"/>
    </row>
    <row r="25" spans="1:18" x14ac:dyDescent="0.25">
      <c r="A25" s="158"/>
      <c r="B25" s="88" t="s">
        <v>112</v>
      </c>
      <c r="C25" s="89"/>
      <c r="D25" s="89"/>
      <c r="E25" s="89"/>
      <c r="F25" s="89"/>
      <c r="G25" s="89"/>
      <c r="H25" s="92"/>
      <c r="I25" s="92"/>
      <c r="J25" s="92"/>
      <c r="K25" s="92"/>
      <c r="L25" s="92"/>
      <c r="M25" s="92"/>
      <c r="N25" s="92"/>
      <c r="O25" s="90"/>
      <c r="P25" s="90">
        <f>SUM(C25:G25)</f>
        <v>0</v>
      </c>
      <c r="Q25" s="90"/>
    </row>
    <row r="26" spans="1:18" ht="15.75" thickBot="1" x14ac:dyDescent="0.3">
      <c r="A26" s="83"/>
      <c r="B26" s="83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0"/>
      <c r="P26" s="90"/>
      <c r="Q26" s="90"/>
    </row>
    <row r="27" spans="1:18" ht="15.75" thickTop="1" x14ac:dyDescent="0.25">
      <c r="A27" s="95"/>
      <c r="B27" s="96"/>
      <c r="C27" s="97" t="s">
        <v>90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8"/>
      <c r="P27" s="99">
        <f>SUM(P5:P25)</f>
        <v>0</v>
      </c>
      <c r="Q27" s="99">
        <f>SUM(Q5:Q25)</f>
        <v>0</v>
      </c>
      <c r="R27" s="110">
        <f>SUM(P27:Q27)/196</f>
        <v>0</v>
      </c>
    </row>
    <row r="28" spans="1:18" ht="15.75" thickBot="1" x14ac:dyDescent="0.3">
      <c r="A28" s="95"/>
      <c r="B28" s="100"/>
      <c r="C28" s="101" t="s">
        <v>91</v>
      </c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102" t="s">
        <v>113</v>
      </c>
      <c r="P28" s="103">
        <v>1</v>
      </c>
      <c r="Q28" s="103">
        <v>3</v>
      </c>
    </row>
    <row r="29" spans="1:18" ht="15.75" thickTop="1" x14ac:dyDescent="0.25">
      <c r="A29" s="95"/>
      <c r="B29" s="104"/>
      <c r="C29" s="101" t="s">
        <v>114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102" t="s">
        <v>115</v>
      </c>
      <c r="P29" s="105">
        <f>P27*P28</f>
        <v>0</v>
      </c>
      <c r="Q29" s="105">
        <f>Q27*Q28</f>
        <v>0</v>
      </c>
    </row>
    <row r="30" spans="1:18" x14ac:dyDescent="0.25">
      <c r="A30" s="83"/>
      <c r="B30" s="83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3"/>
      <c r="P30" s="83"/>
      <c r="Q30" s="83"/>
    </row>
    <row r="31" spans="1:18" x14ac:dyDescent="0.25">
      <c r="A31" s="83"/>
      <c r="B31" s="83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102" t="s">
        <v>116</v>
      </c>
      <c r="P31" s="83"/>
      <c r="Q31" s="106">
        <f>P29+Q29</f>
        <v>0</v>
      </c>
    </row>
    <row r="32" spans="1:18" x14ac:dyDescent="0.25">
      <c r="A32" s="83"/>
      <c r="B32" s="83"/>
      <c r="C32" s="107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3"/>
      <c r="P32" s="83"/>
      <c r="Q32" s="83"/>
    </row>
    <row r="33" spans="1:17" x14ac:dyDescent="0.25">
      <c r="A33" s="83"/>
      <c r="B33" s="83"/>
      <c r="C33" s="107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102" t="s">
        <v>127</v>
      </c>
      <c r="P33" s="83"/>
      <c r="Q33" s="83">
        <v>308</v>
      </c>
    </row>
    <row r="34" spans="1:17" x14ac:dyDescent="0.25">
      <c r="A34" s="83"/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3"/>
      <c r="P34" s="83"/>
      <c r="Q34" s="83"/>
    </row>
    <row r="35" spans="1:17" x14ac:dyDescent="0.25">
      <c r="A35" s="83"/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108" t="s">
        <v>117</v>
      </c>
      <c r="M35" s="84"/>
      <c r="N35" s="84"/>
      <c r="O35" s="83"/>
      <c r="P35" s="83"/>
      <c r="Q35" s="106">
        <f>Q31/Q33</f>
        <v>0</v>
      </c>
    </row>
  </sheetData>
  <mergeCells count="3">
    <mergeCell ref="A1:Q1"/>
    <mergeCell ref="C3:N3"/>
    <mergeCell ref="A5:A25"/>
  </mergeCells>
  <conditionalFormatting sqref="B4:M12 N12 N4:Q5 B13 K13:M13 N6:O11 Q6:Q10 P6:P25">
    <cfRule type="cellIs" dxfId="7" priority="4" stopIfTrue="1" operator="equal">
      <formula>100</formula>
    </cfRule>
  </conditionalFormatting>
  <conditionalFormatting sqref="D21:H23">
    <cfRule type="cellIs" dxfId="6" priority="3" stopIfTrue="1" operator="equal">
      <formula>100</formula>
    </cfRule>
  </conditionalFormatting>
  <conditionalFormatting sqref="D24:G25">
    <cfRule type="cellIs" dxfId="5" priority="2" stopIfTrue="1" operator="equal">
      <formula>100</formula>
    </cfRule>
  </conditionalFormatting>
  <conditionalFormatting sqref="J13:J18">
    <cfRule type="cellIs" dxfId="4" priority="1" stopIfTrue="1" operator="equal">
      <formula>100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A7" workbookViewId="0">
      <selection activeCell="K18" sqref="K18"/>
    </sheetView>
  </sheetViews>
  <sheetFormatPr defaultRowHeight="15" x14ac:dyDescent="0.25"/>
  <cols>
    <col min="1" max="1" width="5.5703125" customWidth="1"/>
    <col min="2" max="2" width="12.5703125" customWidth="1"/>
    <col min="3" max="3" width="13.5703125" bestFit="1" customWidth="1"/>
    <col min="4" max="14" width="11.140625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51" t="s">
        <v>144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</row>
    <row r="2" spans="1:17" x14ac:dyDescent="0.25">
      <c r="A2" s="83"/>
      <c r="B2" s="83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3"/>
      <c r="P2" s="83"/>
      <c r="Q2" s="83"/>
    </row>
    <row r="3" spans="1:17" x14ac:dyDescent="0.25">
      <c r="A3" s="83"/>
      <c r="B3" s="83"/>
      <c r="C3" s="153" t="s">
        <v>77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  <c r="O3" s="83"/>
      <c r="P3" s="83"/>
      <c r="Q3" s="83"/>
    </row>
    <row r="4" spans="1:17" ht="45" x14ac:dyDescent="0.25">
      <c r="A4" s="83"/>
      <c r="B4" s="85"/>
      <c r="C4" s="86" t="s">
        <v>78</v>
      </c>
      <c r="D4" s="86" t="s">
        <v>79</v>
      </c>
      <c r="E4" s="86" t="s">
        <v>80</v>
      </c>
      <c r="F4" s="86" t="s">
        <v>81</v>
      </c>
      <c r="G4" s="86" t="s">
        <v>82</v>
      </c>
      <c r="H4" s="86" t="s">
        <v>83</v>
      </c>
      <c r="I4" s="86" t="s">
        <v>84</v>
      </c>
      <c r="J4" s="86" t="s">
        <v>85</v>
      </c>
      <c r="K4" s="86" t="s">
        <v>86</v>
      </c>
      <c r="L4" s="86" t="s">
        <v>87</v>
      </c>
      <c r="M4" s="86" t="s">
        <v>88</v>
      </c>
      <c r="N4" s="86" t="s">
        <v>89</v>
      </c>
      <c r="O4" s="83"/>
      <c r="P4" s="87" t="s">
        <v>119</v>
      </c>
      <c r="Q4" s="87" t="s">
        <v>120</v>
      </c>
    </row>
    <row r="5" spans="1:17" x14ac:dyDescent="0.25">
      <c r="A5" s="156" t="s">
        <v>92</v>
      </c>
      <c r="B5" s="88" t="str">
        <f>"12 - 14"</f>
        <v>12 - 14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90"/>
      <c r="P5" s="90">
        <f>SUM(C5:N5)</f>
        <v>0</v>
      </c>
      <c r="Q5" s="90"/>
    </row>
    <row r="6" spans="1:17" x14ac:dyDescent="0.25">
      <c r="A6" s="157"/>
      <c r="B6" s="88" t="s">
        <v>93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90"/>
      <c r="P6" s="90">
        <f t="shared" ref="P6:P12" si="0">SUM(C6:N6)</f>
        <v>0</v>
      </c>
      <c r="Q6" s="90"/>
    </row>
    <row r="7" spans="1:17" x14ac:dyDescent="0.25">
      <c r="A7" s="157"/>
      <c r="B7" s="88" t="s">
        <v>94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90"/>
      <c r="P7" s="90">
        <f t="shared" si="0"/>
        <v>0</v>
      </c>
      <c r="Q7" s="90"/>
    </row>
    <row r="8" spans="1:17" x14ac:dyDescent="0.25">
      <c r="A8" s="157"/>
      <c r="B8" s="88" t="s">
        <v>95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90"/>
      <c r="P8" s="90">
        <f t="shared" si="0"/>
        <v>0</v>
      </c>
      <c r="Q8" s="90"/>
    </row>
    <row r="9" spans="1:17" x14ac:dyDescent="0.25">
      <c r="A9" s="157"/>
      <c r="B9" s="88" t="s">
        <v>96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90"/>
      <c r="P9" s="90">
        <f t="shared" si="0"/>
        <v>0</v>
      </c>
      <c r="Q9" s="90"/>
    </row>
    <row r="10" spans="1:17" x14ac:dyDescent="0.25">
      <c r="A10" s="157"/>
      <c r="B10" s="88" t="s">
        <v>97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90"/>
      <c r="P10" s="90">
        <f t="shared" si="0"/>
        <v>0</v>
      </c>
      <c r="Q10" s="90"/>
    </row>
    <row r="11" spans="1:17" x14ac:dyDescent="0.25">
      <c r="A11" s="157"/>
      <c r="B11" s="88" t="s">
        <v>98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90"/>
      <c r="P11" s="90">
        <f t="shared" si="0"/>
        <v>0</v>
      </c>
      <c r="Q11" s="90"/>
    </row>
    <row r="12" spans="1:17" x14ac:dyDescent="0.25">
      <c r="A12" s="157"/>
      <c r="B12" s="88" t="s">
        <v>99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90"/>
      <c r="P12" s="90">
        <f t="shared" si="0"/>
        <v>0</v>
      </c>
      <c r="Q12" s="90"/>
    </row>
    <row r="13" spans="1:17" x14ac:dyDescent="0.25">
      <c r="A13" s="157"/>
      <c r="B13" s="88" t="s">
        <v>100</v>
      </c>
      <c r="C13" s="91"/>
      <c r="D13" s="91"/>
      <c r="E13" s="91"/>
      <c r="F13" s="91"/>
      <c r="G13" s="91"/>
      <c r="H13" s="91"/>
      <c r="I13" s="91"/>
      <c r="J13" s="89"/>
      <c r="K13" s="89"/>
      <c r="L13" s="89"/>
      <c r="M13" s="89"/>
      <c r="N13" s="89"/>
      <c r="O13" s="90"/>
      <c r="P13" s="90">
        <f>SUM(J13:N13)</f>
        <v>0</v>
      </c>
      <c r="Q13" s="90">
        <f>SUM(C13:I13)</f>
        <v>0</v>
      </c>
    </row>
    <row r="14" spans="1:17" x14ac:dyDescent="0.25">
      <c r="A14" s="157"/>
      <c r="B14" s="88" t="s">
        <v>101</v>
      </c>
      <c r="C14" s="91"/>
      <c r="D14" s="91"/>
      <c r="E14" s="91"/>
      <c r="F14" s="91"/>
      <c r="G14" s="91"/>
      <c r="H14" s="91"/>
      <c r="I14" s="91"/>
      <c r="J14" s="89"/>
      <c r="K14" s="89"/>
      <c r="L14" s="89"/>
      <c r="M14" s="89"/>
      <c r="N14" s="92"/>
      <c r="O14" s="90"/>
      <c r="P14" s="90">
        <f>SUM(J14:M14)</f>
        <v>0</v>
      </c>
      <c r="Q14" s="90">
        <f t="shared" ref="Q14:Q20" si="1">SUM(C14:I14)</f>
        <v>0</v>
      </c>
    </row>
    <row r="15" spans="1:17" x14ac:dyDescent="0.25">
      <c r="A15" s="157"/>
      <c r="B15" s="88" t="s">
        <v>102</v>
      </c>
      <c r="C15" s="91"/>
      <c r="D15" s="91"/>
      <c r="E15" s="91"/>
      <c r="F15" s="91"/>
      <c r="G15" s="91"/>
      <c r="H15" s="91"/>
      <c r="I15" s="91"/>
      <c r="J15" s="89"/>
      <c r="K15" s="89"/>
      <c r="L15" s="89"/>
      <c r="M15" s="92"/>
      <c r="N15" s="92"/>
      <c r="O15" s="90"/>
      <c r="P15" s="90">
        <f>SUM(J15:L15)</f>
        <v>0</v>
      </c>
      <c r="Q15" s="90">
        <f t="shared" si="1"/>
        <v>0</v>
      </c>
    </row>
    <row r="16" spans="1:17" x14ac:dyDescent="0.25">
      <c r="A16" s="157"/>
      <c r="B16" s="88" t="s">
        <v>103</v>
      </c>
      <c r="C16" s="91"/>
      <c r="D16" s="91"/>
      <c r="E16" s="91"/>
      <c r="F16" s="91"/>
      <c r="G16" s="91"/>
      <c r="H16" s="91"/>
      <c r="I16" s="91"/>
      <c r="J16" s="89"/>
      <c r="K16" s="89"/>
      <c r="L16" s="92"/>
      <c r="M16" s="92"/>
      <c r="N16" s="92"/>
      <c r="O16" s="90"/>
      <c r="P16" s="90">
        <f>SUM(J16:K16)</f>
        <v>0</v>
      </c>
      <c r="Q16" s="90">
        <f t="shared" si="1"/>
        <v>0</v>
      </c>
    </row>
    <row r="17" spans="1:18" x14ac:dyDescent="0.25">
      <c r="A17" s="157"/>
      <c r="B17" s="88" t="s">
        <v>104</v>
      </c>
      <c r="C17" s="91"/>
      <c r="D17" s="91"/>
      <c r="E17" s="93"/>
      <c r="F17" s="91"/>
      <c r="G17" s="91"/>
      <c r="H17" s="91"/>
      <c r="I17" s="91"/>
      <c r="J17" s="89"/>
      <c r="K17" s="92"/>
      <c r="L17" s="92"/>
      <c r="M17" s="92"/>
      <c r="N17" s="92"/>
      <c r="O17" s="90"/>
      <c r="P17" s="90">
        <f>SUM(J17)</f>
        <v>0</v>
      </c>
      <c r="Q17" s="90">
        <f t="shared" si="1"/>
        <v>0</v>
      </c>
    </row>
    <row r="18" spans="1:18" x14ac:dyDescent="0.25">
      <c r="A18" s="157"/>
      <c r="B18" s="88" t="s">
        <v>105</v>
      </c>
      <c r="C18" s="91"/>
      <c r="D18" s="91"/>
      <c r="E18" s="91"/>
      <c r="F18" s="91"/>
      <c r="G18" s="91"/>
      <c r="H18" s="91"/>
      <c r="I18" s="91"/>
      <c r="J18" s="89"/>
      <c r="K18" s="92"/>
      <c r="L18" s="92"/>
      <c r="M18" s="92"/>
      <c r="N18" s="92"/>
      <c r="O18" s="90"/>
      <c r="P18" s="90">
        <f>SUM(J18)</f>
        <v>0</v>
      </c>
      <c r="Q18" s="90">
        <f t="shared" si="1"/>
        <v>0</v>
      </c>
    </row>
    <row r="19" spans="1:18" x14ac:dyDescent="0.25">
      <c r="A19" s="157"/>
      <c r="B19" s="88" t="s">
        <v>106</v>
      </c>
      <c r="C19" s="91"/>
      <c r="D19" s="91"/>
      <c r="E19" s="91"/>
      <c r="F19" s="91"/>
      <c r="G19" s="91"/>
      <c r="H19" s="91"/>
      <c r="I19" s="91"/>
      <c r="J19" s="92"/>
      <c r="K19" s="92"/>
      <c r="L19" s="92"/>
      <c r="M19" s="92"/>
      <c r="N19" s="92"/>
      <c r="O19" s="90"/>
      <c r="P19" s="90"/>
      <c r="Q19" s="90">
        <f t="shared" si="1"/>
        <v>0</v>
      </c>
    </row>
    <row r="20" spans="1:18" x14ac:dyDescent="0.25">
      <c r="A20" s="157"/>
      <c r="B20" s="88" t="s">
        <v>107</v>
      </c>
      <c r="C20" s="91"/>
      <c r="D20" s="91"/>
      <c r="E20" s="91"/>
      <c r="F20" s="91"/>
      <c r="G20" s="91"/>
      <c r="H20" s="91"/>
      <c r="I20" s="91"/>
      <c r="J20" s="92"/>
      <c r="K20" s="92"/>
      <c r="L20" s="92"/>
      <c r="M20" s="92"/>
      <c r="N20" s="92"/>
      <c r="O20" s="90"/>
      <c r="P20" s="90"/>
      <c r="Q20" s="90">
        <f t="shared" si="1"/>
        <v>0</v>
      </c>
    </row>
    <row r="21" spans="1:18" x14ac:dyDescent="0.25">
      <c r="A21" s="157"/>
      <c r="B21" s="88" t="s">
        <v>108</v>
      </c>
      <c r="C21" s="89"/>
      <c r="D21" s="89"/>
      <c r="E21" s="89"/>
      <c r="F21" s="89"/>
      <c r="G21" s="89"/>
      <c r="H21" s="89"/>
      <c r="I21" s="92"/>
      <c r="J21" s="92"/>
      <c r="K21" s="92"/>
      <c r="L21" s="92"/>
      <c r="M21" s="92"/>
      <c r="N21" s="92"/>
      <c r="O21" s="90"/>
      <c r="P21" s="90">
        <f>SUM(C21:H21)</f>
        <v>0</v>
      </c>
      <c r="Q21" s="90"/>
    </row>
    <row r="22" spans="1:18" x14ac:dyDescent="0.25">
      <c r="A22" s="157"/>
      <c r="B22" s="88" t="s">
        <v>109</v>
      </c>
      <c r="C22" s="89"/>
      <c r="D22" s="89"/>
      <c r="E22" s="89"/>
      <c r="F22" s="89"/>
      <c r="G22" s="89"/>
      <c r="H22" s="89"/>
      <c r="I22" s="92"/>
      <c r="J22" s="92"/>
      <c r="K22" s="92"/>
      <c r="L22" s="92"/>
      <c r="M22" s="92"/>
      <c r="N22" s="92"/>
      <c r="O22" s="90"/>
      <c r="P22" s="90">
        <f t="shared" ref="P22:P23" si="2">SUM(C22:H22)</f>
        <v>0</v>
      </c>
      <c r="Q22" s="90"/>
    </row>
    <row r="23" spans="1:18" x14ac:dyDescent="0.25">
      <c r="A23" s="157"/>
      <c r="B23" s="88" t="s">
        <v>110</v>
      </c>
      <c r="C23" s="89"/>
      <c r="D23" s="89"/>
      <c r="E23" s="89"/>
      <c r="F23" s="89"/>
      <c r="G23" s="89"/>
      <c r="H23" s="89"/>
      <c r="I23" s="92"/>
      <c r="J23" s="92"/>
      <c r="K23" s="92"/>
      <c r="L23" s="92"/>
      <c r="M23" s="92"/>
      <c r="N23" s="92"/>
      <c r="O23" s="90"/>
      <c r="P23" s="90">
        <f t="shared" si="2"/>
        <v>0</v>
      </c>
      <c r="Q23" s="90"/>
    </row>
    <row r="24" spans="1:18" x14ac:dyDescent="0.25">
      <c r="A24" s="157"/>
      <c r="B24" s="88" t="s">
        <v>111</v>
      </c>
      <c r="C24" s="89"/>
      <c r="D24" s="89"/>
      <c r="E24" s="89"/>
      <c r="F24" s="89"/>
      <c r="G24" s="89"/>
      <c r="H24" s="92"/>
      <c r="I24" s="92"/>
      <c r="J24" s="92"/>
      <c r="K24" s="92"/>
      <c r="L24" s="92"/>
      <c r="M24" s="92"/>
      <c r="N24" s="92"/>
      <c r="O24" s="90"/>
      <c r="P24" s="90">
        <f>SUM(C24:G24)</f>
        <v>0</v>
      </c>
      <c r="Q24" s="90"/>
    </row>
    <row r="25" spans="1:18" x14ac:dyDescent="0.25">
      <c r="A25" s="158"/>
      <c r="B25" s="88" t="s">
        <v>112</v>
      </c>
      <c r="C25" s="89"/>
      <c r="D25" s="89"/>
      <c r="E25" s="89"/>
      <c r="F25" s="89"/>
      <c r="G25" s="89"/>
      <c r="H25" s="92"/>
      <c r="I25" s="92"/>
      <c r="J25" s="92"/>
      <c r="K25" s="92"/>
      <c r="L25" s="92"/>
      <c r="M25" s="92"/>
      <c r="N25" s="92"/>
      <c r="O25" s="90"/>
      <c r="P25" s="90">
        <f>SUM(C25:G25)</f>
        <v>0</v>
      </c>
      <c r="Q25" s="90"/>
    </row>
    <row r="26" spans="1:18" ht="15.75" thickBot="1" x14ac:dyDescent="0.3">
      <c r="A26" s="83"/>
      <c r="B26" s="83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0"/>
      <c r="P26" s="90"/>
      <c r="Q26" s="90"/>
    </row>
    <row r="27" spans="1:18" ht="15.75" thickTop="1" x14ac:dyDescent="0.25">
      <c r="A27" s="95"/>
      <c r="B27" s="96"/>
      <c r="C27" s="97" t="s">
        <v>90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8"/>
      <c r="P27" s="99">
        <f>SUM(P5:P25)</f>
        <v>0</v>
      </c>
      <c r="Q27" s="99">
        <f>SUM(Q5:Q25)</f>
        <v>0</v>
      </c>
      <c r="R27" s="110">
        <f>SUM(P27:Q27)/196</f>
        <v>0</v>
      </c>
    </row>
    <row r="28" spans="1:18" ht="15.75" thickBot="1" x14ac:dyDescent="0.3">
      <c r="A28" s="95"/>
      <c r="B28" s="100"/>
      <c r="C28" s="101" t="s">
        <v>91</v>
      </c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102" t="s">
        <v>113</v>
      </c>
      <c r="P28" s="103">
        <v>1</v>
      </c>
      <c r="Q28" s="103">
        <v>3</v>
      </c>
    </row>
    <row r="29" spans="1:18" ht="15.75" thickTop="1" x14ac:dyDescent="0.25">
      <c r="A29" s="95"/>
      <c r="B29" s="104"/>
      <c r="C29" s="101" t="s">
        <v>114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102" t="s">
        <v>115</v>
      </c>
      <c r="P29" s="105">
        <f>P27*P28</f>
        <v>0</v>
      </c>
      <c r="Q29" s="105">
        <f>Q27*Q28</f>
        <v>0</v>
      </c>
    </row>
    <row r="30" spans="1:18" x14ac:dyDescent="0.25">
      <c r="A30" s="83"/>
      <c r="B30" s="83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3"/>
      <c r="P30" s="83"/>
      <c r="Q30" s="83"/>
    </row>
    <row r="31" spans="1:18" x14ac:dyDescent="0.25">
      <c r="A31" s="83"/>
      <c r="B31" s="83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102" t="s">
        <v>116</v>
      </c>
      <c r="P31" s="83"/>
      <c r="Q31" s="106">
        <f>P29+Q29</f>
        <v>0</v>
      </c>
    </row>
    <row r="32" spans="1:18" x14ac:dyDescent="0.25">
      <c r="A32" s="83"/>
      <c r="B32" s="83"/>
      <c r="C32" s="107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3"/>
      <c r="P32" s="83"/>
      <c r="Q32" s="83"/>
    </row>
    <row r="33" spans="1:17" x14ac:dyDescent="0.25">
      <c r="A33" s="83"/>
      <c r="B33" s="83"/>
      <c r="C33" s="107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102" t="s">
        <v>127</v>
      </c>
      <c r="P33" s="83"/>
      <c r="Q33" s="83">
        <v>308</v>
      </c>
    </row>
    <row r="34" spans="1:17" x14ac:dyDescent="0.25">
      <c r="A34" s="83"/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3"/>
      <c r="P34" s="83"/>
      <c r="Q34" s="83"/>
    </row>
    <row r="35" spans="1:17" x14ac:dyDescent="0.25">
      <c r="A35" s="83"/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108" t="s">
        <v>117</v>
      </c>
      <c r="M35" s="84"/>
      <c r="N35" s="84"/>
      <c r="O35" s="83"/>
      <c r="P35" s="83"/>
      <c r="Q35" s="106">
        <f>Q31/Q33</f>
        <v>0</v>
      </c>
    </row>
  </sheetData>
  <mergeCells count="3">
    <mergeCell ref="A1:Q1"/>
    <mergeCell ref="C3:N3"/>
    <mergeCell ref="A5:A25"/>
  </mergeCells>
  <conditionalFormatting sqref="B4:M12 N12 N4:Q5 B13 K13:M13 N6:O11 Q6:Q10 P6:P25">
    <cfRule type="cellIs" dxfId="3" priority="4" stopIfTrue="1" operator="equal">
      <formula>100</formula>
    </cfRule>
  </conditionalFormatting>
  <conditionalFormatting sqref="D21:H23">
    <cfRule type="cellIs" dxfId="2" priority="3" stopIfTrue="1" operator="equal">
      <formula>100</formula>
    </cfRule>
  </conditionalFormatting>
  <conditionalFormatting sqref="D24:G25">
    <cfRule type="cellIs" dxfId="1" priority="2" stopIfTrue="1" operator="equal">
      <formula>100</formula>
    </cfRule>
  </conditionalFormatting>
  <conditionalFormatting sqref="J13:J18">
    <cfRule type="cellIs" dxfId="0" priority="1" stopIfTrue="1" operator="equal">
      <formula>100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A7" workbookViewId="0">
      <selection activeCell="H29" sqref="H29"/>
    </sheetView>
  </sheetViews>
  <sheetFormatPr defaultRowHeight="15" x14ac:dyDescent="0.25"/>
  <cols>
    <col min="1" max="1" width="5.5703125" customWidth="1"/>
    <col min="2" max="2" width="12.5703125" customWidth="1"/>
    <col min="3" max="3" width="13.5703125" bestFit="1" customWidth="1"/>
    <col min="4" max="14" width="11.140625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51" t="s">
        <v>132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</row>
    <row r="2" spans="1:17" x14ac:dyDescent="0.25">
      <c r="A2" s="83"/>
      <c r="B2" s="83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3"/>
      <c r="P2" s="83"/>
      <c r="Q2" s="83"/>
    </row>
    <row r="3" spans="1:17" x14ac:dyDescent="0.25">
      <c r="A3" s="83"/>
      <c r="B3" s="83"/>
      <c r="C3" s="153" t="s">
        <v>77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  <c r="O3" s="83"/>
      <c r="P3" s="83"/>
      <c r="Q3" s="83"/>
    </row>
    <row r="4" spans="1:17" ht="45" x14ac:dyDescent="0.25">
      <c r="A4" s="83"/>
      <c r="B4" s="85"/>
      <c r="C4" s="86" t="s">
        <v>78</v>
      </c>
      <c r="D4" s="86" t="s">
        <v>79</v>
      </c>
      <c r="E4" s="86" t="s">
        <v>80</v>
      </c>
      <c r="F4" s="86" t="s">
        <v>81</v>
      </c>
      <c r="G4" s="86" t="s">
        <v>82</v>
      </c>
      <c r="H4" s="86" t="s">
        <v>83</v>
      </c>
      <c r="I4" s="86" t="s">
        <v>84</v>
      </c>
      <c r="J4" s="86" t="s">
        <v>85</v>
      </c>
      <c r="K4" s="86" t="s">
        <v>86</v>
      </c>
      <c r="L4" s="86" t="s">
        <v>87</v>
      </c>
      <c r="M4" s="86" t="s">
        <v>88</v>
      </c>
      <c r="N4" s="86" t="s">
        <v>89</v>
      </c>
      <c r="O4" s="83"/>
      <c r="P4" s="87" t="s">
        <v>119</v>
      </c>
      <c r="Q4" s="87" t="s">
        <v>120</v>
      </c>
    </row>
    <row r="5" spans="1:17" x14ac:dyDescent="0.25">
      <c r="A5" s="156" t="s">
        <v>92</v>
      </c>
      <c r="B5" s="88" t="str">
        <f>"12 - 14"</f>
        <v>12 - 14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90"/>
      <c r="P5" s="90">
        <f>SUM(C5:N5)</f>
        <v>0</v>
      </c>
      <c r="Q5" s="90"/>
    </row>
    <row r="6" spans="1:17" x14ac:dyDescent="0.25">
      <c r="A6" s="157"/>
      <c r="B6" s="88" t="s">
        <v>93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90"/>
      <c r="P6" s="90">
        <f t="shared" ref="P6:P12" si="0">SUM(C6:N6)</f>
        <v>0</v>
      </c>
      <c r="Q6" s="90"/>
    </row>
    <row r="7" spans="1:17" x14ac:dyDescent="0.25">
      <c r="A7" s="157"/>
      <c r="B7" s="88" t="s">
        <v>94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90"/>
      <c r="P7" s="90">
        <f t="shared" si="0"/>
        <v>0</v>
      </c>
      <c r="Q7" s="90"/>
    </row>
    <row r="8" spans="1:17" x14ac:dyDescent="0.25">
      <c r="A8" s="157"/>
      <c r="B8" s="88" t="s">
        <v>95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90"/>
      <c r="P8" s="90">
        <f t="shared" si="0"/>
        <v>0</v>
      </c>
      <c r="Q8" s="90"/>
    </row>
    <row r="9" spans="1:17" x14ac:dyDescent="0.25">
      <c r="A9" s="157"/>
      <c r="B9" s="88" t="s">
        <v>96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90"/>
      <c r="P9" s="90">
        <f t="shared" si="0"/>
        <v>0</v>
      </c>
      <c r="Q9" s="90"/>
    </row>
    <row r="10" spans="1:17" x14ac:dyDescent="0.25">
      <c r="A10" s="157"/>
      <c r="B10" s="88" t="s">
        <v>97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90"/>
      <c r="P10" s="90">
        <f t="shared" si="0"/>
        <v>0</v>
      </c>
      <c r="Q10" s="90"/>
    </row>
    <row r="11" spans="1:17" x14ac:dyDescent="0.25">
      <c r="A11" s="157"/>
      <c r="B11" s="88" t="s">
        <v>98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90"/>
      <c r="P11" s="90">
        <f t="shared" si="0"/>
        <v>0</v>
      </c>
      <c r="Q11" s="90"/>
    </row>
    <row r="12" spans="1:17" x14ac:dyDescent="0.25">
      <c r="A12" s="157"/>
      <c r="B12" s="88" t="s">
        <v>99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90"/>
      <c r="P12" s="90">
        <f t="shared" si="0"/>
        <v>0</v>
      </c>
      <c r="Q12" s="90"/>
    </row>
    <row r="13" spans="1:17" x14ac:dyDescent="0.25">
      <c r="A13" s="157"/>
      <c r="B13" s="88" t="s">
        <v>100</v>
      </c>
      <c r="C13" s="91"/>
      <c r="D13" s="91"/>
      <c r="E13" s="91"/>
      <c r="F13" s="91"/>
      <c r="G13" s="91"/>
      <c r="H13" s="91"/>
      <c r="I13" s="91"/>
      <c r="J13" s="89"/>
      <c r="K13" s="89"/>
      <c r="L13" s="89"/>
      <c r="M13" s="89"/>
      <c r="N13" s="89"/>
      <c r="O13" s="90"/>
      <c r="P13" s="90">
        <f>SUM(J13:N13)</f>
        <v>0</v>
      </c>
      <c r="Q13" s="90">
        <f>SUM(C13:I13)</f>
        <v>0</v>
      </c>
    </row>
    <row r="14" spans="1:17" x14ac:dyDescent="0.25">
      <c r="A14" s="157"/>
      <c r="B14" s="88" t="s">
        <v>101</v>
      </c>
      <c r="C14" s="91"/>
      <c r="D14" s="91"/>
      <c r="E14" s="91"/>
      <c r="F14" s="91"/>
      <c r="G14" s="91"/>
      <c r="H14" s="91"/>
      <c r="I14" s="91"/>
      <c r="J14" s="89"/>
      <c r="K14" s="89"/>
      <c r="L14" s="89"/>
      <c r="M14" s="89"/>
      <c r="N14" s="92"/>
      <c r="O14" s="90"/>
      <c r="P14" s="90">
        <f>SUM(J14:M14)</f>
        <v>0</v>
      </c>
      <c r="Q14" s="90">
        <f t="shared" ref="Q14:Q20" si="1">SUM(C14:I14)</f>
        <v>0</v>
      </c>
    </row>
    <row r="15" spans="1:17" x14ac:dyDescent="0.25">
      <c r="A15" s="157"/>
      <c r="B15" s="88" t="s">
        <v>102</v>
      </c>
      <c r="C15" s="91"/>
      <c r="D15" s="91"/>
      <c r="E15" s="91"/>
      <c r="F15" s="91"/>
      <c r="G15" s="91"/>
      <c r="H15" s="91"/>
      <c r="I15" s="91"/>
      <c r="J15" s="89"/>
      <c r="K15" s="89"/>
      <c r="L15" s="89"/>
      <c r="M15" s="92"/>
      <c r="N15" s="92"/>
      <c r="O15" s="90"/>
      <c r="P15" s="90">
        <f>SUM(J15:L15)</f>
        <v>0</v>
      </c>
      <c r="Q15" s="90">
        <f t="shared" si="1"/>
        <v>0</v>
      </c>
    </row>
    <row r="16" spans="1:17" x14ac:dyDescent="0.25">
      <c r="A16" s="157"/>
      <c r="B16" s="88" t="s">
        <v>103</v>
      </c>
      <c r="C16" s="91"/>
      <c r="D16" s="91"/>
      <c r="E16" s="91"/>
      <c r="F16" s="91"/>
      <c r="G16" s="91"/>
      <c r="H16" s="91"/>
      <c r="I16" s="91"/>
      <c r="J16" s="89"/>
      <c r="K16" s="89"/>
      <c r="L16" s="92"/>
      <c r="M16" s="92"/>
      <c r="N16" s="92"/>
      <c r="O16" s="90"/>
      <c r="P16" s="90">
        <f>SUM(J16:K16)</f>
        <v>0</v>
      </c>
      <c r="Q16" s="90">
        <f t="shared" si="1"/>
        <v>0</v>
      </c>
    </row>
    <row r="17" spans="1:18" x14ac:dyDescent="0.25">
      <c r="A17" s="157"/>
      <c r="B17" s="88" t="s">
        <v>104</v>
      </c>
      <c r="C17" s="91"/>
      <c r="D17" s="91"/>
      <c r="E17" s="91"/>
      <c r="F17" s="93"/>
      <c r="G17" s="91"/>
      <c r="H17" s="91"/>
      <c r="I17" s="91"/>
      <c r="J17" s="89"/>
      <c r="K17" s="92"/>
      <c r="L17" s="92"/>
      <c r="M17" s="92"/>
      <c r="N17" s="92"/>
      <c r="O17" s="90"/>
      <c r="P17" s="90">
        <f>SUM(J17)</f>
        <v>0</v>
      </c>
      <c r="Q17" s="90">
        <f t="shared" si="1"/>
        <v>0</v>
      </c>
    </row>
    <row r="18" spans="1:18" x14ac:dyDescent="0.25">
      <c r="A18" s="157"/>
      <c r="B18" s="88" t="s">
        <v>105</v>
      </c>
      <c r="C18" s="91"/>
      <c r="D18" s="91"/>
      <c r="E18" s="91"/>
      <c r="F18" s="91"/>
      <c r="G18" s="91"/>
      <c r="H18" s="91"/>
      <c r="I18" s="91"/>
      <c r="J18" s="89"/>
      <c r="K18" s="92"/>
      <c r="L18" s="92"/>
      <c r="M18" s="92"/>
      <c r="N18" s="92"/>
      <c r="O18" s="90"/>
      <c r="P18" s="90">
        <f>SUM(J18)</f>
        <v>0</v>
      </c>
      <c r="Q18" s="90">
        <f t="shared" si="1"/>
        <v>0</v>
      </c>
    </row>
    <row r="19" spans="1:18" x14ac:dyDescent="0.25">
      <c r="A19" s="157"/>
      <c r="B19" s="88" t="s">
        <v>106</v>
      </c>
      <c r="C19" s="91"/>
      <c r="D19" s="91"/>
      <c r="E19" s="91"/>
      <c r="F19" s="91"/>
      <c r="G19" s="91"/>
      <c r="H19" s="91"/>
      <c r="I19" s="91"/>
      <c r="J19" s="92"/>
      <c r="K19" s="92"/>
      <c r="L19" s="92"/>
      <c r="M19" s="92"/>
      <c r="N19" s="92"/>
      <c r="O19" s="90"/>
      <c r="P19" s="90"/>
      <c r="Q19" s="90">
        <f t="shared" si="1"/>
        <v>0</v>
      </c>
    </row>
    <row r="20" spans="1:18" x14ac:dyDescent="0.25">
      <c r="A20" s="157"/>
      <c r="B20" s="88" t="s">
        <v>107</v>
      </c>
      <c r="C20" s="91"/>
      <c r="D20" s="91"/>
      <c r="E20" s="91"/>
      <c r="F20" s="91"/>
      <c r="G20" s="91"/>
      <c r="H20" s="91"/>
      <c r="I20" s="91"/>
      <c r="J20" s="92"/>
      <c r="K20" s="92"/>
      <c r="L20" s="92"/>
      <c r="M20" s="92"/>
      <c r="N20" s="92"/>
      <c r="O20" s="90"/>
      <c r="P20" s="90"/>
      <c r="Q20" s="90">
        <f t="shared" si="1"/>
        <v>0</v>
      </c>
    </row>
    <row r="21" spans="1:18" x14ac:dyDescent="0.25">
      <c r="A21" s="157"/>
      <c r="B21" s="88" t="s">
        <v>108</v>
      </c>
      <c r="C21" s="89"/>
      <c r="D21" s="89"/>
      <c r="E21" s="89"/>
      <c r="F21" s="89"/>
      <c r="G21" s="89"/>
      <c r="H21" s="89"/>
      <c r="I21" s="92"/>
      <c r="J21" s="92"/>
      <c r="K21" s="92"/>
      <c r="L21" s="92"/>
      <c r="M21" s="92"/>
      <c r="N21" s="92"/>
      <c r="O21" s="90"/>
      <c r="P21" s="90">
        <f>SUM(C21:H21)</f>
        <v>0</v>
      </c>
      <c r="Q21" s="90"/>
    </row>
    <row r="22" spans="1:18" x14ac:dyDescent="0.25">
      <c r="A22" s="157"/>
      <c r="B22" s="88" t="s">
        <v>109</v>
      </c>
      <c r="C22" s="89"/>
      <c r="D22" s="89"/>
      <c r="E22" s="89"/>
      <c r="F22" s="89"/>
      <c r="G22" s="89"/>
      <c r="H22" s="89"/>
      <c r="I22" s="92"/>
      <c r="J22" s="92"/>
      <c r="K22" s="92"/>
      <c r="L22" s="92"/>
      <c r="M22" s="92"/>
      <c r="N22" s="92"/>
      <c r="O22" s="90"/>
      <c r="P22" s="90">
        <f t="shared" ref="P22:P23" si="2">SUM(C22:H22)</f>
        <v>0</v>
      </c>
      <c r="Q22" s="90"/>
    </row>
    <row r="23" spans="1:18" x14ac:dyDescent="0.25">
      <c r="A23" s="157"/>
      <c r="B23" s="88" t="s">
        <v>110</v>
      </c>
      <c r="C23" s="89"/>
      <c r="D23" s="89"/>
      <c r="E23" s="89"/>
      <c r="F23" s="89"/>
      <c r="G23" s="89"/>
      <c r="H23" s="89"/>
      <c r="I23" s="92"/>
      <c r="J23" s="92"/>
      <c r="K23" s="92"/>
      <c r="L23" s="92"/>
      <c r="M23" s="92"/>
      <c r="N23" s="92"/>
      <c r="O23" s="90"/>
      <c r="P23" s="90">
        <f t="shared" si="2"/>
        <v>0</v>
      </c>
      <c r="Q23" s="90"/>
    </row>
    <row r="24" spans="1:18" x14ac:dyDescent="0.25">
      <c r="A24" s="157"/>
      <c r="B24" s="88" t="s">
        <v>111</v>
      </c>
      <c r="C24" s="89"/>
      <c r="D24" s="89"/>
      <c r="E24" s="89"/>
      <c r="F24" s="89"/>
      <c r="G24" s="89"/>
      <c r="H24" s="92"/>
      <c r="I24" s="92"/>
      <c r="J24" s="92"/>
      <c r="K24" s="92"/>
      <c r="L24" s="92"/>
      <c r="M24" s="92"/>
      <c r="N24" s="92"/>
      <c r="O24" s="90"/>
      <c r="P24" s="90">
        <f>SUM(C24:G24)</f>
        <v>0</v>
      </c>
      <c r="Q24" s="90"/>
    </row>
    <row r="25" spans="1:18" x14ac:dyDescent="0.25">
      <c r="A25" s="158"/>
      <c r="B25" s="88" t="s">
        <v>112</v>
      </c>
      <c r="C25" s="89"/>
      <c r="D25" s="89"/>
      <c r="E25" s="89"/>
      <c r="F25" s="89"/>
      <c r="G25" s="89"/>
      <c r="H25" s="92"/>
      <c r="I25" s="92"/>
      <c r="J25" s="92"/>
      <c r="K25" s="92"/>
      <c r="L25" s="92"/>
      <c r="M25" s="92"/>
      <c r="N25" s="92"/>
      <c r="O25" s="90"/>
      <c r="P25" s="90">
        <f>SUM(C25:G25)</f>
        <v>0</v>
      </c>
      <c r="Q25" s="90"/>
    </row>
    <row r="26" spans="1:18" ht="15.75" thickBot="1" x14ac:dyDescent="0.3">
      <c r="A26" s="83"/>
      <c r="B26" s="83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0"/>
      <c r="P26" s="90"/>
      <c r="Q26" s="90"/>
    </row>
    <row r="27" spans="1:18" ht="15.75" thickTop="1" x14ac:dyDescent="0.25">
      <c r="A27" s="95"/>
      <c r="B27" s="96"/>
      <c r="C27" s="97" t="s">
        <v>90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8"/>
      <c r="P27" s="99">
        <f>SUM(P5:P25)</f>
        <v>0</v>
      </c>
      <c r="Q27" s="99">
        <f>SUM(Q5:Q25)</f>
        <v>0</v>
      </c>
      <c r="R27" s="110">
        <f>SUM(P27:Q27)/196</f>
        <v>0</v>
      </c>
    </row>
    <row r="28" spans="1:18" ht="15.75" thickBot="1" x14ac:dyDescent="0.3">
      <c r="A28" s="95"/>
      <c r="B28" s="100"/>
      <c r="C28" s="101" t="s">
        <v>91</v>
      </c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102" t="s">
        <v>113</v>
      </c>
      <c r="P28" s="103">
        <v>1</v>
      </c>
      <c r="Q28" s="103">
        <v>3</v>
      </c>
    </row>
    <row r="29" spans="1:18" ht="15.75" thickTop="1" x14ac:dyDescent="0.25">
      <c r="A29" s="95"/>
      <c r="B29" s="104"/>
      <c r="C29" s="101" t="s">
        <v>114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102" t="s">
        <v>115</v>
      </c>
      <c r="P29" s="105">
        <f>P27*P28</f>
        <v>0</v>
      </c>
      <c r="Q29" s="105">
        <f>Q27*Q28</f>
        <v>0</v>
      </c>
    </row>
    <row r="30" spans="1:18" x14ac:dyDescent="0.25">
      <c r="A30" s="83"/>
      <c r="B30" s="83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3"/>
      <c r="P30" s="83"/>
      <c r="Q30" s="83"/>
    </row>
    <row r="31" spans="1:18" x14ac:dyDescent="0.25">
      <c r="A31" s="83"/>
      <c r="B31" s="83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102" t="s">
        <v>116</v>
      </c>
      <c r="P31" s="83"/>
      <c r="Q31" s="106">
        <f>P29+Q29</f>
        <v>0</v>
      </c>
    </row>
    <row r="32" spans="1:18" x14ac:dyDescent="0.25">
      <c r="A32" s="83"/>
      <c r="B32" s="83"/>
      <c r="C32" s="107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3"/>
      <c r="P32" s="83"/>
      <c r="Q32" s="83"/>
    </row>
    <row r="33" spans="1:17" x14ac:dyDescent="0.25">
      <c r="A33" s="83"/>
      <c r="B33" s="83"/>
      <c r="C33" s="107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102" t="s">
        <v>127</v>
      </c>
      <c r="P33" s="83"/>
      <c r="Q33" s="83">
        <v>308</v>
      </c>
    </row>
    <row r="34" spans="1:17" x14ac:dyDescent="0.25">
      <c r="A34" s="83"/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3"/>
      <c r="P34" s="83"/>
      <c r="Q34" s="83"/>
    </row>
    <row r="35" spans="1:17" x14ac:dyDescent="0.25">
      <c r="A35" s="83"/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108" t="s">
        <v>117</v>
      </c>
      <c r="M35" s="84"/>
      <c r="N35" s="84"/>
      <c r="O35" s="83"/>
      <c r="P35" s="83"/>
      <c r="Q35" s="106">
        <f>Q31/Q33</f>
        <v>0</v>
      </c>
    </row>
  </sheetData>
  <mergeCells count="3">
    <mergeCell ref="A1:Q1"/>
    <mergeCell ref="C3:N3"/>
    <mergeCell ref="A5:A25"/>
  </mergeCells>
  <conditionalFormatting sqref="B4:M12 N12 N4:Q5 B13 K13:M13 N6:O11 Q6:Q10 P6:P25">
    <cfRule type="cellIs" dxfId="39" priority="4" stopIfTrue="1" operator="equal">
      <formula>100</formula>
    </cfRule>
  </conditionalFormatting>
  <conditionalFormatting sqref="D21:H23">
    <cfRule type="cellIs" dxfId="38" priority="3" stopIfTrue="1" operator="equal">
      <formula>100</formula>
    </cfRule>
  </conditionalFormatting>
  <conditionalFormatting sqref="D24:G25">
    <cfRule type="cellIs" dxfId="37" priority="2" stopIfTrue="1" operator="equal">
      <formula>100</formula>
    </cfRule>
  </conditionalFormatting>
  <conditionalFormatting sqref="J13:J18">
    <cfRule type="cellIs" dxfId="36" priority="1" stopIfTrue="1" operator="equal">
      <formula>100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workbookViewId="0">
      <selection activeCell="F30" sqref="F30"/>
    </sheetView>
  </sheetViews>
  <sheetFormatPr defaultRowHeight="15" x14ac:dyDescent="0.25"/>
  <cols>
    <col min="1" max="1" width="5.5703125" customWidth="1"/>
    <col min="2" max="2" width="12.5703125" customWidth="1"/>
    <col min="3" max="3" width="13.5703125" bestFit="1" customWidth="1"/>
    <col min="4" max="14" width="11.140625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51" t="s">
        <v>118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</row>
    <row r="2" spans="1:17" x14ac:dyDescent="0.25">
      <c r="A2" s="83"/>
      <c r="B2" s="83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3"/>
      <c r="P2" s="83"/>
      <c r="Q2" s="83"/>
    </row>
    <row r="3" spans="1:17" x14ac:dyDescent="0.25">
      <c r="A3" s="83"/>
      <c r="B3" s="83"/>
      <c r="C3" s="153" t="s">
        <v>77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  <c r="O3" s="83"/>
      <c r="P3" s="83"/>
      <c r="Q3" s="83"/>
    </row>
    <row r="4" spans="1:17" ht="45" x14ac:dyDescent="0.25">
      <c r="A4" s="83"/>
      <c r="B4" s="85"/>
      <c r="C4" s="86" t="s">
        <v>78</v>
      </c>
      <c r="D4" s="86" t="s">
        <v>79</v>
      </c>
      <c r="E4" s="86" t="s">
        <v>80</v>
      </c>
      <c r="F4" s="86" t="s">
        <v>81</v>
      </c>
      <c r="G4" s="86" t="s">
        <v>82</v>
      </c>
      <c r="H4" s="86" t="s">
        <v>83</v>
      </c>
      <c r="I4" s="86" t="s">
        <v>84</v>
      </c>
      <c r="J4" s="86" t="s">
        <v>85</v>
      </c>
      <c r="K4" s="86" t="s">
        <v>86</v>
      </c>
      <c r="L4" s="86" t="s">
        <v>87</v>
      </c>
      <c r="M4" s="86" t="s">
        <v>88</v>
      </c>
      <c r="N4" s="86" t="s">
        <v>89</v>
      </c>
      <c r="O4" s="83"/>
      <c r="P4" s="87" t="s">
        <v>119</v>
      </c>
      <c r="Q4" s="87" t="s">
        <v>120</v>
      </c>
    </row>
    <row r="5" spans="1:17" x14ac:dyDescent="0.25">
      <c r="A5" s="156" t="s">
        <v>92</v>
      </c>
      <c r="B5" s="88" t="str">
        <f>"12 - 14"</f>
        <v>12 - 14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90"/>
      <c r="P5" s="90">
        <f>SUM(C5:N5)</f>
        <v>0</v>
      </c>
      <c r="Q5" s="90"/>
    </row>
    <row r="6" spans="1:17" x14ac:dyDescent="0.25">
      <c r="A6" s="157"/>
      <c r="B6" s="88" t="s">
        <v>93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90"/>
      <c r="P6" s="90">
        <f t="shared" ref="P6:P12" si="0">SUM(C6:N6)</f>
        <v>0</v>
      </c>
      <c r="Q6" s="90"/>
    </row>
    <row r="7" spans="1:17" x14ac:dyDescent="0.25">
      <c r="A7" s="157"/>
      <c r="B7" s="88" t="s">
        <v>94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90"/>
      <c r="P7" s="90">
        <f t="shared" si="0"/>
        <v>0</v>
      </c>
      <c r="Q7" s="90"/>
    </row>
    <row r="8" spans="1:17" x14ac:dyDescent="0.25">
      <c r="A8" s="157"/>
      <c r="B8" s="88" t="s">
        <v>95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90"/>
      <c r="P8" s="90">
        <f t="shared" si="0"/>
        <v>0</v>
      </c>
      <c r="Q8" s="90"/>
    </row>
    <row r="9" spans="1:17" x14ac:dyDescent="0.25">
      <c r="A9" s="157"/>
      <c r="B9" s="88" t="s">
        <v>96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90"/>
      <c r="P9" s="90">
        <f t="shared" si="0"/>
        <v>0</v>
      </c>
      <c r="Q9" s="90"/>
    </row>
    <row r="10" spans="1:17" x14ac:dyDescent="0.25">
      <c r="A10" s="157"/>
      <c r="B10" s="88" t="s">
        <v>97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90"/>
      <c r="P10" s="90">
        <f t="shared" si="0"/>
        <v>0</v>
      </c>
      <c r="Q10" s="90"/>
    </row>
    <row r="11" spans="1:17" x14ac:dyDescent="0.25">
      <c r="A11" s="157"/>
      <c r="B11" s="88" t="s">
        <v>98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90"/>
      <c r="P11" s="90">
        <f t="shared" si="0"/>
        <v>0</v>
      </c>
      <c r="Q11" s="90"/>
    </row>
    <row r="12" spans="1:17" x14ac:dyDescent="0.25">
      <c r="A12" s="157"/>
      <c r="B12" s="88" t="s">
        <v>99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90"/>
      <c r="P12" s="90">
        <f t="shared" si="0"/>
        <v>0</v>
      </c>
      <c r="Q12" s="90"/>
    </row>
    <row r="13" spans="1:17" x14ac:dyDescent="0.25">
      <c r="A13" s="157"/>
      <c r="B13" s="88" t="s">
        <v>100</v>
      </c>
      <c r="C13" s="91"/>
      <c r="D13" s="91"/>
      <c r="E13" s="91"/>
      <c r="F13" s="91"/>
      <c r="G13" s="91"/>
      <c r="H13" s="91"/>
      <c r="I13" s="91"/>
      <c r="J13" s="89"/>
      <c r="K13" s="89"/>
      <c r="L13" s="89"/>
      <c r="M13" s="89"/>
      <c r="N13" s="89"/>
      <c r="O13" s="90"/>
      <c r="P13" s="90">
        <f>SUM(J13:N13)</f>
        <v>0</v>
      </c>
      <c r="Q13" s="90">
        <f>SUM(C13:I13)</f>
        <v>0</v>
      </c>
    </row>
    <row r="14" spans="1:17" x14ac:dyDescent="0.25">
      <c r="A14" s="157"/>
      <c r="B14" s="88" t="s">
        <v>101</v>
      </c>
      <c r="C14" s="91"/>
      <c r="D14" s="91"/>
      <c r="E14" s="91"/>
      <c r="F14" s="91"/>
      <c r="G14" s="91"/>
      <c r="H14" s="91"/>
      <c r="I14" s="91"/>
      <c r="J14" s="89"/>
      <c r="K14" s="89"/>
      <c r="L14" s="89"/>
      <c r="M14" s="89"/>
      <c r="N14" s="92"/>
      <c r="O14" s="90"/>
      <c r="P14" s="90">
        <f>SUM(J14:M14)</f>
        <v>0</v>
      </c>
      <c r="Q14" s="90">
        <f t="shared" ref="Q14:Q20" si="1">SUM(C14:I14)</f>
        <v>0</v>
      </c>
    </row>
    <row r="15" spans="1:17" x14ac:dyDescent="0.25">
      <c r="A15" s="157"/>
      <c r="B15" s="88" t="s">
        <v>102</v>
      </c>
      <c r="C15" s="91"/>
      <c r="D15" s="91"/>
      <c r="E15" s="91"/>
      <c r="F15" s="91"/>
      <c r="G15" s="91"/>
      <c r="H15" s="91"/>
      <c r="I15" s="91"/>
      <c r="J15" s="89"/>
      <c r="K15" s="89"/>
      <c r="L15" s="89"/>
      <c r="M15" s="92"/>
      <c r="N15" s="92"/>
      <c r="O15" s="90"/>
      <c r="P15" s="90">
        <f>SUM(J15:L15)</f>
        <v>0</v>
      </c>
      <c r="Q15" s="90">
        <f t="shared" si="1"/>
        <v>0</v>
      </c>
    </row>
    <row r="16" spans="1:17" x14ac:dyDescent="0.25">
      <c r="A16" s="157"/>
      <c r="B16" s="88" t="s">
        <v>103</v>
      </c>
      <c r="C16" s="91"/>
      <c r="D16" s="91"/>
      <c r="E16" s="91"/>
      <c r="F16" s="91"/>
      <c r="G16" s="91"/>
      <c r="H16" s="91"/>
      <c r="I16" s="91"/>
      <c r="J16" s="89"/>
      <c r="K16" s="89"/>
      <c r="L16" s="92"/>
      <c r="M16" s="92"/>
      <c r="N16" s="92"/>
      <c r="O16" s="90"/>
      <c r="P16" s="90">
        <f>SUM(J16:K16)</f>
        <v>0</v>
      </c>
      <c r="Q16" s="90">
        <f t="shared" si="1"/>
        <v>0</v>
      </c>
    </row>
    <row r="17" spans="1:18" x14ac:dyDescent="0.25">
      <c r="A17" s="157"/>
      <c r="B17" s="88" t="s">
        <v>104</v>
      </c>
      <c r="C17" s="91"/>
      <c r="D17" s="91"/>
      <c r="E17" s="91"/>
      <c r="F17" s="93"/>
      <c r="G17" s="91"/>
      <c r="H17" s="91"/>
      <c r="I17" s="91"/>
      <c r="J17" s="89"/>
      <c r="K17" s="92"/>
      <c r="L17" s="92"/>
      <c r="M17" s="92"/>
      <c r="N17" s="92"/>
      <c r="O17" s="90"/>
      <c r="P17" s="90">
        <f>SUM(J17)</f>
        <v>0</v>
      </c>
      <c r="Q17" s="90">
        <f t="shared" si="1"/>
        <v>0</v>
      </c>
    </row>
    <row r="18" spans="1:18" x14ac:dyDescent="0.25">
      <c r="A18" s="157"/>
      <c r="B18" s="88" t="s">
        <v>105</v>
      </c>
      <c r="C18" s="91"/>
      <c r="D18" s="91"/>
      <c r="E18" s="91"/>
      <c r="F18" s="91"/>
      <c r="G18" s="91"/>
      <c r="H18" s="91"/>
      <c r="I18" s="91"/>
      <c r="J18" s="89"/>
      <c r="K18" s="92"/>
      <c r="L18" s="92"/>
      <c r="M18" s="92"/>
      <c r="N18" s="92"/>
      <c r="O18" s="90"/>
      <c r="P18" s="90">
        <f>SUM(J18)</f>
        <v>0</v>
      </c>
      <c r="Q18" s="90">
        <f t="shared" si="1"/>
        <v>0</v>
      </c>
    </row>
    <row r="19" spans="1:18" x14ac:dyDescent="0.25">
      <c r="A19" s="157"/>
      <c r="B19" s="88" t="s">
        <v>106</v>
      </c>
      <c r="C19" s="91"/>
      <c r="D19" s="91"/>
      <c r="E19" s="91"/>
      <c r="F19" s="91"/>
      <c r="G19" s="91"/>
      <c r="H19" s="91"/>
      <c r="I19" s="91"/>
      <c r="J19" s="92"/>
      <c r="K19" s="92"/>
      <c r="L19" s="92"/>
      <c r="M19" s="92"/>
      <c r="N19" s="92"/>
      <c r="O19" s="90"/>
      <c r="P19" s="90"/>
      <c r="Q19" s="90">
        <f t="shared" si="1"/>
        <v>0</v>
      </c>
    </row>
    <row r="20" spans="1:18" x14ac:dyDescent="0.25">
      <c r="A20" s="157"/>
      <c r="B20" s="88" t="s">
        <v>107</v>
      </c>
      <c r="C20" s="91"/>
      <c r="D20" s="91"/>
      <c r="E20" s="91"/>
      <c r="F20" s="91"/>
      <c r="G20" s="91"/>
      <c r="H20" s="91"/>
      <c r="I20" s="91"/>
      <c r="J20" s="92"/>
      <c r="K20" s="92"/>
      <c r="L20" s="92"/>
      <c r="M20" s="92"/>
      <c r="N20" s="92"/>
      <c r="O20" s="90"/>
      <c r="P20" s="90"/>
      <c r="Q20" s="90">
        <f t="shared" si="1"/>
        <v>0</v>
      </c>
    </row>
    <row r="21" spans="1:18" x14ac:dyDescent="0.25">
      <c r="A21" s="157"/>
      <c r="B21" s="88" t="s">
        <v>108</v>
      </c>
      <c r="C21" s="89"/>
      <c r="D21" s="89"/>
      <c r="E21" s="89"/>
      <c r="F21" s="89"/>
      <c r="G21" s="89"/>
      <c r="H21" s="89"/>
      <c r="I21" s="92"/>
      <c r="J21" s="92"/>
      <c r="K21" s="92"/>
      <c r="L21" s="92"/>
      <c r="M21" s="92"/>
      <c r="N21" s="92"/>
      <c r="O21" s="90"/>
      <c r="P21" s="90">
        <f>SUM(C21:H21)</f>
        <v>0</v>
      </c>
      <c r="Q21" s="90"/>
    </row>
    <row r="22" spans="1:18" x14ac:dyDescent="0.25">
      <c r="A22" s="157"/>
      <c r="B22" s="88" t="s">
        <v>109</v>
      </c>
      <c r="C22" s="89"/>
      <c r="D22" s="89"/>
      <c r="E22" s="89"/>
      <c r="F22" s="89"/>
      <c r="G22" s="89"/>
      <c r="H22" s="89"/>
      <c r="I22" s="92"/>
      <c r="J22" s="92"/>
      <c r="K22" s="92"/>
      <c r="L22" s="92"/>
      <c r="M22" s="92"/>
      <c r="N22" s="92"/>
      <c r="O22" s="90"/>
      <c r="P22" s="90">
        <f t="shared" ref="P22:P23" si="2">SUM(C22:H22)</f>
        <v>0</v>
      </c>
      <c r="Q22" s="90"/>
    </row>
    <row r="23" spans="1:18" x14ac:dyDescent="0.25">
      <c r="A23" s="157"/>
      <c r="B23" s="88" t="s">
        <v>110</v>
      </c>
      <c r="C23" s="89"/>
      <c r="D23" s="89"/>
      <c r="E23" s="89"/>
      <c r="F23" s="89"/>
      <c r="G23" s="89"/>
      <c r="H23" s="89"/>
      <c r="I23" s="92"/>
      <c r="J23" s="92"/>
      <c r="K23" s="92"/>
      <c r="L23" s="92"/>
      <c r="M23" s="92"/>
      <c r="N23" s="92"/>
      <c r="O23" s="90"/>
      <c r="P23" s="90">
        <f t="shared" si="2"/>
        <v>0</v>
      </c>
      <c r="Q23" s="90"/>
    </row>
    <row r="24" spans="1:18" x14ac:dyDescent="0.25">
      <c r="A24" s="157"/>
      <c r="B24" s="88" t="s">
        <v>111</v>
      </c>
      <c r="C24" s="89"/>
      <c r="D24" s="89"/>
      <c r="E24" s="89"/>
      <c r="F24" s="89"/>
      <c r="G24" s="89"/>
      <c r="H24" s="92"/>
      <c r="I24" s="92"/>
      <c r="J24" s="92"/>
      <c r="K24" s="92"/>
      <c r="L24" s="92"/>
      <c r="M24" s="92"/>
      <c r="N24" s="92"/>
      <c r="O24" s="90"/>
      <c r="P24" s="90">
        <f>SUM(C24:G24)</f>
        <v>0</v>
      </c>
      <c r="Q24" s="90"/>
    </row>
    <row r="25" spans="1:18" x14ac:dyDescent="0.25">
      <c r="A25" s="158"/>
      <c r="B25" s="88" t="s">
        <v>112</v>
      </c>
      <c r="C25" s="89"/>
      <c r="D25" s="89"/>
      <c r="E25" s="89"/>
      <c r="F25" s="89"/>
      <c r="G25" s="89"/>
      <c r="H25" s="92"/>
      <c r="I25" s="92"/>
      <c r="J25" s="92"/>
      <c r="K25" s="92"/>
      <c r="L25" s="92"/>
      <c r="M25" s="92"/>
      <c r="N25" s="92"/>
      <c r="O25" s="90"/>
      <c r="P25" s="90">
        <f>SUM(C25:G25)</f>
        <v>0</v>
      </c>
      <c r="Q25" s="90"/>
    </row>
    <row r="26" spans="1:18" ht="15.75" thickBot="1" x14ac:dyDescent="0.3">
      <c r="A26" s="83"/>
      <c r="B26" s="83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0"/>
      <c r="P26" s="90"/>
      <c r="Q26" s="90"/>
    </row>
    <row r="27" spans="1:18" ht="15.75" thickTop="1" x14ac:dyDescent="0.25">
      <c r="A27" s="95"/>
      <c r="B27" s="96"/>
      <c r="C27" s="97" t="s">
        <v>90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8"/>
      <c r="P27" s="99">
        <f>SUM(P5:P25)</f>
        <v>0</v>
      </c>
      <c r="Q27" s="99">
        <f>SUM(Q5:Q25)</f>
        <v>0</v>
      </c>
      <c r="R27" s="110">
        <f>SUM(P27:Q27)/196</f>
        <v>0</v>
      </c>
    </row>
    <row r="28" spans="1:18" ht="15.75" thickBot="1" x14ac:dyDescent="0.3">
      <c r="A28" s="95"/>
      <c r="B28" s="100"/>
      <c r="C28" s="101" t="s">
        <v>91</v>
      </c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102" t="s">
        <v>113</v>
      </c>
      <c r="P28" s="103">
        <v>1</v>
      </c>
      <c r="Q28" s="103">
        <v>3</v>
      </c>
    </row>
    <row r="29" spans="1:18" ht="15.75" thickTop="1" x14ac:dyDescent="0.25">
      <c r="A29" s="95"/>
      <c r="B29" s="104"/>
      <c r="C29" s="101" t="s">
        <v>114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102" t="s">
        <v>115</v>
      </c>
      <c r="P29" s="105">
        <f>P27*P28</f>
        <v>0</v>
      </c>
      <c r="Q29" s="105">
        <f>Q27*Q28</f>
        <v>0</v>
      </c>
    </row>
    <row r="30" spans="1:18" x14ac:dyDescent="0.25">
      <c r="A30" s="83"/>
      <c r="B30" s="83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3"/>
      <c r="P30" s="83"/>
      <c r="Q30" s="83"/>
    </row>
    <row r="31" spans="1:18" x14ac:dyDescent="0.25">
      <c r="A31" s="83"/>
      <c r="B31" s="83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102" t="s">
        <v>116</v>
      </c>
      <c r="P31" s="83"/>
      <c r="Q31" s="106">
        <f>P29+Q29</f>
        <v>0</v>
      </c>
    </row>
    <row r="32" spans="1:18" x14ac:dyDescent="0.25">
      <c r="A32" s="83"/>
      <c r="B32" s="83"/>
      <c r="C32" s="107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3"/>
      <c r="P32" s="83"/>
      <c r="Q32" s="83"/>
    </row>
    <row r="33" spans="1:17" x14ac:dyDescent="0.25">
      <c r="A33" s="83"/>
      <c r="B33" s="83"/>
      <c r="C33" s="107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102" t="s">
        <v>127</v>
      </c>
      <c r="P33" s="83"/>
      <c r="Q33" s="83">
        <v>308</v>
      </c>
    </row>
    <row r="34" spans="1:17" x14ac:dyDescent="0.25">
      <c r="A34" s="83"/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3"/>
      <c r="P34" s="83"/>
      <c r="Q34" s="83"/>
    </row>
    <row r="35" spans="1:17" x14ac:dyDescent="0.25">
      <c r="A35" s="83"/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108" t="s">
        <v>117</v>
      </c>
      <c r="M35" s="84"/>
      <c r="N35" s="84"/>
      <c r="O35" s="83"/>
      <c r="P35" s="83"/>
      <c r="Q35" s="106">
        <f>Q31/Q33</f>
        <v>0</v>
      </c>
    </row>
  </sheetData>
  <mergeCells count="3">
    <mergeCell ref="A1:Q1"/>
    <mergeCell ref="C3:N3"/>
    <mergeCell ref="A5:A25"/>
  </mergeCells>
  <conditionalFormatting sqref="B4:M12 N12 N4:Q5 B13 K13:M13 N6:O11 Q6:Q10 P6:P25">
    <cfRule type="cellIs" dxfId="35" priority="4" stopIfTrue="1" operator="equal">
      <formula>100</formula>
    </cfRule>
  </conditionalFormatting>
  <conditionalFormatting sqref="D21:H23">
    <cfRule type="cellIs" dxfId="34" priority="3" stopIfTrue="1" operator="equal">
      <formula>100</formula>
    </cfRule>
  </conditionalFormatting>
  <conditionalFormatting sqref="D24:G25">
    <cfRule type="cellIs" dxfId="33" priority="2" stopIfTrue="1" operator="equal">
      <formula>100</formula>
    </cfRule>
  </conditionalFormatting>
  <conditionalFormatting sqref="J13:J18">
    <cfRule type="cellIs" dxfId="32" priority="1" stopIfTrue="1" operator="equal">
      <formula>100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workbookViewId="0">
      <selection activeCell="I27" sqref="I27"/>
    </sheetView>
  </sheetViews>
  <sheetFormatPr defaultRowHeight="15" x14ac:dyDescent="0.25"/>
  <cols>
    <col min="1" max="1" width="5.5703125" customWidth="1"/>
    <col min="2" max="2" width="12.5703125" customWidth="1"/>
    <col min="3" max="3" width="13.5703125" bestFit="1" customWidth="1"/>
    <col min="4" max="14" width="11.140625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51" t="s">
        <v>128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</row>
    <row r="2" spans="1:17" x14ac:dyDescent="0.25">
      <c r="A2" s="83"/>
      <c r="B2" s="83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3"/>
      <c r="P2" s="83"/>
      <c r="Q2" s="83"/>
    </row>
    <row r="3" spans="1:17" x14ac:dyDescent="0.25">
      <c r="A3" s="83"/>
      <c r="B3" s="83"/>
      <c r="C3" s="153" t="s">
        <v>77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  <c r="O3" s="83"/>
      <c r="P3" s="83"/>
      <c r="Q3" s="83"/>
    </row>
    <row r="4" spans="1:17" ht="45" x14ac:dyDescent="0.25">
      <c r="A4" s="83"/>
      <c r="B4" s="85"/>
      <c r="C4" s="86" t="s">
        <v>78</v>
      </c>
      <c r="D4" s="86" t="s">
        <v>79</v>
      </c>
      <c r="E4" s="86" t="s">
        <v>80</v>
      </c>
      <c r="F4" s="86" t="s">
        <v>81</v>
      </c>
      <c r="G4" s="86" t="s">
        <v>82</v>
      </c>
      <c r="H4" s="86" t="s">
        <v>83</v>
      </c>
      <c r="I4" s="86" t="s">
        <v>84</v>
      </c>
      <c r="J4" s="86" t="s">
        <v>85</v>
      </c>
      <c r="K4" s="86" t="s">
        <v>86</v>
      </c>
      <c r="L4" s="86" t="s">
        <v>87</v>
      </c>
      <c r="M4" s="86" t="s">
        <v>88</v>
      </c>
      <c r="N4" s="86" t="s">
        <v>89</v>
      </c>
      <c r="O4" s="83"/>
      <c r="P4" s="87" t="s">
        <v>119</v>
      </c>
      <c r="Q4" s="87" t="s">
        <v>120</v>
      </c>
    </row>
    <row r="5" spans="1:17" x14ac:dyDescent="0.25">
      <c r="A5" s="156" t="s">
        <v>92</v>
      </c>
      <c r="B5" s="88" t="str">
        <f>"12 - 14"</f>
        <v>12 - 14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90"/>
      <c r="P5" s="90">
        <f>SUM(C5:N5)</f>
        <v>0</v>
      </c>
      <c r="Q5" s="90"/>
    </row>
    <row r="6" spans="1:17" x14ac:dyDescent="0.25">
      <c r="A6" s="157"/>
      <c r="B6" s="88" t="s">
        <v>93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90"/>
      <c r="P6" s="90">
        <f t="shared" ref="P6:P12" si="0">SUM(C6:N6)</f>
        <v>0</v>
      </c>
      <c r="Q6" s="90"/>
    </row>
    <row r="7" spans="1:17" x14ac:dyDescent="0.25">
      <c r="A7" s="157"/>
      <c r="B7" s="88" t="s">
        <v>94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90"/>
      <c r="P7" s="90">
        <f t="shared" si="0"/>
        <v>0</v>
      </c>
      <c r="Q7" s="90"/>
    </row>
    <row r="8" spans="1:17" x14ac:dyDescent="0.25">
      <c r="A8" s="157"/>
      <c r="B8" s="88" t="s">
        <v>95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90"/>
      <c r="P8" s="90">
        <f t="shared" si="0"/>
        <v>0</v>
      </c>
      <c r="Q8" s="90"/>
    </row>
    <row r="9" spans="1:17" x14ac:dyDescent="0.25">
      <c r="A9" s="157"/>
      <c r="B9" s="88" t="s">
        <v>96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90"/>
      <c r="P9" s="90">
        <f t="shared" si="0"/>
        <v>0</v>
      </c>
      <c r="Q9" s="90"/>
    </row>
    <row r="10" spans="1:17" x14ac:dyDescent="0.25">
      <c r="A10" s="157"/>
      <c r="B10" s="88" t="s">
        <v>97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90"/>
      <c r="P10" s="90">
        <f t="shared" si="0"/>
        <v>0</v>
      </c>
      <c r="Q10" s="90"/>
    </row>
    <row r="11" spans="1:17" x14ac:dyDescent="0.25">
      <c r="A11" s="157"/>
      <c r="B11" s="88" t="s">
        <v>98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90"/>
      <c r="P11" s="90">
        <f t="shared" si="0"/>
        <v>0</v>
      </c>
      <c r="Q11" s="90"/>
    </row>
    <row r="12" spans="1:17" x14ac:dyDescent="0.25">
      <c r="A12" s="157"/>
      <c r="B12" s="88" t="s">
        <v>99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90"/>
      <c r="P12" s="90">
        <f t="shared" si="0"/>
        <v>0</v>
      </c>
      <c r="Q12" s="90"/>
    </row>
    <row r="13" spans="1:17" x14ac:dyDescent="0.25">
      <c r="A13" s="157"/>
      <c r="B13" s="88" t="s">
        <v>100</v>
      </c>
      <c r="C13" s="91"/>
      <c r="D13" s="91"/>
      <c r="E13" s="91"/>
      <c r="F13" s="91"/>
      <c r="G13" s="91"/>
      <c r="H13" s="91"/>
      <c r="I13" s="91"/>
      <c r="J13" s="89"/>
      <c r="K13" s="89"/>
      <c r="L13" s="89"/>
      <c r="M13" s="89"/>
      <c r="N13" s="89"/>
      <c r="O13" s="90"/>
      <c r="P13" s="90">
        <f>SUM(J13:N13)</f>
        <v>0</v>
      </c>
      <c r="Q13" s="90">
        <f>SUM(C13:I13)</f>
        <v>0</v>
      </c>
    </row>
    <row r="14" spans="1:17" x14ac:dyDescent="0.25">
      <c r="A14" s="157"/>
      <c r="B14" s="88" t="s">
        <v>101</v>
      </c>
      <c r="C14" s="91"/>
      <c r="D14" s="91"/>
      <c r="E14" s="91"/>
      <c r="F14" s="91"/>
      <c r="G14" s="91"/>
      <c r="H14" s="130"/>
      <c r="I14" s="130"/>
      <c r="J14" s="131"/>
      <c r="K14" s="131"/>
      <c r="L14" s="131"/>
      <c r="M14" s="131"/>
      <c r="N14" s="132"/>
      <c r="O14" s="90"/>
      <c r="P14" s="90">
        <f>SUM(J14:M14)</f>
        <v>0</v>
      </c>
      <c r="Q14" s="90">
        <f t="shared" ref="Q14:Q20" si="1">SUM(C14:I14)</f>
        <v>0</v>
      </c>
    </row>
    <row r="15" spans="1:17" x14ac:dyDescent="0.25">
      <c r="A15" s="157"/>
      <c r="B15" s="88" t="s">
        <v>102</v>
      </c>
      <c r="C15" s="91"/>
      <c r="D15" s="91"/>
      <c r="E15" s="91"/>
      <c r="F15" s="91"/>
      <c r="G15" s="91"/>
      <c r="H15" s="130"/>
      <c r="I15" s="130"/>
      <c r="J15" s="131"/>
      <c r="K15" s="131"/>
      <c r="L15" s="131"/>
      <c r="M15" s="132"/>
      <c r="N15" s="132"/>
      <c r="O15" s="90"/>
      <c r="P15" s="90">
        <f>SUM(J15:L15)</f>
        <v>0</v>
      </c>
      <c r="Q15" s="90">
        <f t="shared" si="1"/>
        <v>0</v>
      </c>
    </row>
    <row r="16" spans="1:17" x14ac:dyDescent="0.25">
      <c r="A16" s="157"/>
      <c r="B16" s="88" t="s">
        <v>103</v>
      </c>
      <c r="C16" s="91"/>
      <c r="D16" s="91"/>
      <c r="E16" s="91"/>
      <c r="F16" s="91"/>
      <c r="G16" s="91"/>
      <c r="H16" s="130"/>
      <c r="I16" s="130"/>
      <c r="J16" s="131"/>
      <c r="K16" s="131"/>
      <c r="L16" s="132"/>
      <c r="M16" s="132"/>
      <c r="N16" s="132"/>
      <c r="O16" s="90"/>
      <c r="P16" s="90">
        <f>SUM(J16:K16)</f>
        <v>0</v>
      </c>
      <c r="Q16" s="90">
        <f t="shared" si="1"/>
        <v>0</v>
      </c>
    </row>
    <row r="17" spans="1:18" x14ac:dyDescent="0.25">
      <c r="A17" s="157"/>
      <c r="B17" s="88" t="s">
        <v>104</v>
      </c>
      <c r="C17" s="91"/>
      <c r="D17" s="91"/>
      <c r="E17" s="91"/>
      <c r="F17" s="93"/>
      <c r="G17" s="91"/>
      <c r="H17" s="130"/>
      <c r="I17" s="130"/>
      <c r="J17" s="131"/>
      <c r="K17" s="132"/>
      <c r="L17" s="132"/>
      <c r="M17" s="132"/>
      <c r="N17" s="132"/>
      <c r="O17" s="90"/>
      <c r="P17" s="90">
        <f>SUM(J17)</f>
        <v>0</v>
      </c>
      <c r="Q17" s="90">
        <f t="shared" si="1"/>
        <v>0</v>
      </c>
    </row>
    <row r="18" spans="1:18" x14ac:dyDescent="0.25">
      <c r="A18" s="157"/>
      <c r="B18" s="88" t="s">
        <v>105</v>
      </c>
      <c r="C18" s="91"/>
      <c r="D18" s="91"/>
      <c r="E18" s="91"/>
      <c r="F18" s="91"/>
      <c r="G18" s="91"/>
      <c r="H18" s="130"/>
      <c r="I18" s="130"/>
      <c r="J18" s="131"/>
      <c r="K18" s="132"/>
      <c r="L18" s="132"/>
      <c r="M18" s="132"/>
      <c r="N18" s="132"/>
      <c r="O18" s="90"/>
      <c r="P18" s="90">
        <f>SUM(J18)</f>
        <v>0</v>
      </c>
      <c r="Q18" s="90">
        <f t="shared" si="1"/>
        <v>0</v>
      </c>
    </row>
    <row r="19" spans="1:18" x14ac:dyDescent="0.25">
      <c r="A19" s="157"/>
      <c r="B19" s="88" t="s">
        <v>106</v>
      </c>
      <c r="C19" s="91"/>
      <c r="D19" s="91"/>
      <c r="E19" s="91"/>
      <c r="F19" s="91"/>
      <c r="G19" s="91"/>
      <c r="H19" s="130"/>
      <c r="I19" s="130"/>
      <c r="J19" s="132"/>
      <c r="K19" s="132"/>
      <c r="L19" s="132"/>
      <c r="M19" s="132"/>
      <c r="N19" s="132"/>
      <c r="O19" s="90"/>
      <c r="P19" s="90"/>
      <c r="Q19" s="90">
        <f t="shared" si="1"/>
        <v>0</v>
      </c>
    </row>
    <row r="20" spans="1:18" x14ac:dyDescent="0.25">
      <c r="A20" s="157"/>
      <c r="B20" s="88" t="s">
        <v>107</v>
      </c>
      <c r="C20" s="91"/>
      <c r="D20" s="91"/>
      <c r="E20" s="91"/>
      <c r="F20" s="91"/>
      <c r="G20" s="91"/>
      <c r="H20" s="130"/>
      <c r="I20" s="130"/>
      <c r="J20" s="132"/>
      <c r="K20" s="132"/>
      <c r="L20" s="132"/>
      <c r="M20" s="132"/>
      <c r="N20" s="132"/>
      <c r="O20" s="90"/>
      <c r="P20" s="90"/>
      <c r="Q20" s="90">
        <f t="shared" si="1"/>
        <v>0</v>
      </c>
    </row>
    <row r="21" spans="1:18" x14ac:dyDescent="0.25">
      <c r="A21" s="157"/>
      <c r="B21" s="88" t="s">
        <v>108</v>
      </c>
      <c r="C21" s="89"/>
      <c r="D21" s="89"/>
      <c r="E21" s="89"/>
      <c r="F21" s="89"/>
      <c r="G21" s="89"/>
      <c r="H21" s="131"/>
      <c r="I21" s="132"/>
      <c r="J21" s="132"/>
      <c r="K21" s="132"/>
      <c r="L21" s="132"/>
      <c r="M21" s="132"/>
      <c r="N21" s="132"/>
      <c r="O21" s="90"/>
      <c r="P21" s="90">
        <f>SUM(C21:H21)</f>
        <v>0</v>
      </c>
      <c r="Q21" s="90"/>
    </row>
    <row r="22" spans="1:18" x14ac:dyDescent="0.25">
      <c r="A22" s="157"/>
      <c r="B22" s="88" t="s">
        <v>109</v>
      </c>
      <c r="C22" s="89"/>
      <c r="D22" s="89"/>
      <c r="E22" s="89"/>
      <c r="F22" s="89"/>
      <c r="G22" s="89"/>
      <c r="H22" s="131"/>
      <c r="I22" s="132"/>
      <c r="J22" s="132"/>
      <c r="K22" s="132"/>
      <c r="L22" s="132"/>
      <c r="M22" s="132"/>
      <c r="N22" s="132"/>
      <c r="O22" s="90"/>
      <c r="P22" s="90">
        <f t="shared" ref="P22:P23" si="2">SUM(C22:H22)</f>
        <v>0</v>
      </c>
      <c r="Q22" s="90"/>
    </row>
    <row r="23" spans="1:18" x14ac:dyDescent="0.25">
      <c r="A23" s="157"/>
      <c r="B23" s="88" t="s">
        <v>110</v>
      </c>
      <c r="C23" s="89"/>
      <c r="D23" s="89"/>
      <c r="E23" s="89"/>
      <c r="F23" s="89"/>
      <c r="G23" s="89"/>
      <c r="H23" s="131"/>
      <c r="I23" s="132"/>
      <c r="J23" s="132"/>
      <c r="K23" s="132"/>
      <c r="L23" s="132"/>
      <c r="M23" s="132"/>
      <c r="N23" s="132"/>
      <c r="O23" s="90"/>
      <c r="P23" s="90">
        <f t="shared" si="2"/>
        <v>0</v>
      </c>
      <c r="Q23" s="90"/>
    </row>
    <row r="24" spans="1:18" x14ac:dyDescent="0.25">
      <c r="A24" s="157"/>
      <c r="B24" s="88" t="s">
        <v>111</v>
      </c>
      <c r="C24" s="89"/>
      <c r="D24" s="89"/>
      <c r="E24" s="89"/>
      <c r="F24" s="89"/>
      <c r="G24" s="89"/>
      <c r="H24" s="132"/>
      <c r="I24" s="132"/>
      <c r="J24" s="132"/>
      <c r="K24" s="132"/>
      <c r="L24" s="132"/>
      <c r="M24" s="132"/>
      <c r="N24" s="132"/>
      <c r="O24" s="90"/>
      <c r="P24" s="90">
        <f>SUM(C24:G24)</f>
        <v>0</v>
      </c>
      <c r="Q24" s="90"/>
    </row>
    <row r="25" spans="1:18" x14ac:dyDescent="0.25">
      <c r="A25" s="158"/>
      <c r="B25" s="88" t="s">
        <v>112</v>
      </c>
      <c r="C25" s="89"/>
      <c r="D25" s="89"/>
      <c r="E25" s="89"/>
      <c r="F25" s="89"/>
      <c r="G25" s="89"/>
      <c r="H25" s="132"/>
      <c r="I25" s="132"/>
      <c r="J25" s="132"/>
      <c r="K25" s="132"/>
      <c r="L25" s="132"/>
      <c r="M25" s="132"/>
      <c r="N25" s="132"/>
      <c r="O25" s="90"/>
      <c r="P25" s="90">
        <f>SUM(C25:G25)</f>
        <v>0</v>
      </c>
      <c r="Q25" s="90"/>
    </row>
    <row r="26" spans="1:18" ht="15.75" thickBot="1" x14ac:dyDescent="0.3">
      <c r="A26" s="83"/>
      <c r="B26" s="83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0"/>
      <c r="P26" s="90"/>
      <c r="Q26" s="90"/>
    </row>
    <row r="27" spans="1:18" ht="15.75" thickTop="1" x14ac:dyDescent="0.25">
      <c r="A27" s="95"/>
      <c r="B27" s="96"/>
      <c r="C27" s="97" t="s">
        <v>90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8"/>
      <c r="P27" s="99">
        <f>SUM(P5:P25)</f>
        <v>0</v>
      </c>
      <c r="Q27" s="99">
        <f>SUM(Q5:Q25)</f>
        <v>0</v>
      </c>
      <c r="R27" s="110">
        <f>SUM(P27:Q27)/196</f>
        <v>0</v>
      </c>
    </row>
    <row r="28" spans="1:18" ht="15.75" thickBot="1" x14ac:dyDescent="0.3">
      <c r="A28" s="95"/>
      <c r="B28" s="100"/>
      <c r="C28" s="101" t="s">
        <v>91</v>
      </c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102" t="s">
        <v>113</v>
      </c>
      <c r="P28" s="103">
        <v>1</v>
      </c>
      <c r="Q28" s="103">
        <v>3</v>
      </c>
    </row>
    <row r="29" spans="1:18" ht="15.75" thickTop="1" x14ac:dyDescent="0.25">
      <c r="A29" s="95"/>
      <c r="B29" s="104"/>
      <c r="C29" s="101" t="s">
        <v>114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102" t="s">
        <v>115</v>
      </c>
      <c r="P29" s="105">
        <f>P27*P28</f>
        <v>0</v>
      </c>
      <c r="Q29" s="105">
        <f>Q27*Q28</f>
        <v>0</v>
      </c>
    </row>
    <row r="30" spans="1:18" x14ac:dyDescent="0.25">
      <c r="A30" s="83"/>
      <c r="B30" s="83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3"/>
      <c r="P30" s="83"/>
      <c r="Q30" s="83"/>
    </row>
    <row r="31" spans="1:18" x14ac:dyDescent="0.25">
      <c r="A31" s="83"/>
      <c r="B31" s="83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102" t="s">
        <v>116</v>
      </c>
      <c r="P31" s="83"/>
      <c r="Q31" s="106">
        <f>P29+Q29</f>
        <v>0</v>
      </c>
    </row>
    <row r="32" spans="1:18" x14ac:dyDescent="0.25">
      <c r="A32" s="83"/>
      <c r="B32" s="83"/>
      <c r="C32" s="107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3"/>
      <c r="P32" s="83"/>
      <c r="Q32" s="83"/>
    </row>
    <row r="33" spans="1:17" x14ac:dyDescent="0.25">
      <c r="A33" s="83"/>
      <c r="B33" s="83"/>
      <c r="C33" s="107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102" t="s">
        <v>127</v>
      </c>
      <c r="P33" s="83"/>
      <c r="Q33" s="83">
        <v>308</v>
      </c>
    </row>
    <row r="34" spans="1:17" x14ac:dyDescent="0.25">
      <c r="A34" s="83"/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3"/>
      <c r="P34" s="83"/>
      <c r="Q34" s="83"/>
    </row>
    <row r="35" spans="1:17" x14ac:dyDescent="0.25">
      <c r="A35" s="83"/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108" t="s">
        <v>117</v>
      </c>
      <c r="M35" s="84"/>
      <c r="N35" s="84"/>
      <c r="O35" s="83"/>
      <c r="P35" s="83"/>
      <c r="Q35" s="106">
        <f>Q31/Q33</f>
        <v>0</v>
      </c>
    </row>
  </sheetData>
  <mergeCells count="3">
    <mergeCell ref="A1:Q1"/>
    <mergeCell ref="C3:N3"/>
    <mergeCell ref="A5:A25"/>
  </mergeCells>
  <conditionalFormatting sqref="B4:M12 N12 N4:Q5 B13 K13:M13 N6:O11 Q6:Q10 P6:P25">
    <cfRule type="cellIs" dxfId="31" priority="4" stopIfTrue="1" operator="equal">
      <formula>100</formula>
    </cfRule>
  </conditionalFormatting>
  <conditionalFormatting sqref="D21:H23">
    <cfRule type="cellIs" dxfId="30" priority="3" stopIfTrue="1" operator="equal">
      <formula>100</formula>
    </cfRule>
  </conditionalFormatting>
  <conditionalFormatting sqref="D24:G25">
    <cfRule type="cellIs" dxfId="29" priority="2" stopIfTrue="1" operator="equal">
      <formula>100</formula>
    </cfRule>
  </conditionalFormatting>
  <conditionalFormatting sqref="J13:J18">
    <cfRule type="cellIs" dxfId="28" priority="1" stopIfTrue="1" operator="equal">
      <formula>100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A8" workbookViewId="0">
      <selection activeCell="P18" sqref="P18:Q18"/>
    </sheetView>
  </sheetViews>
  <sheetFormatPr defaultRowHeight="15" x14ac:dyDescent="0.25"/>
  <cols>
    <col min="1" max="1" width="5.5703125" customWidth="1"/>
    <col min="2" max="2" width="12.5703125" customWidth="1"/>
    <col min="3" max="3" width="13.5703125" bestFit="1" customWidth="1"/>
    <col min="4" max="14" width="11.140625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51" t="s">
        <v>135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</row>
    <row r="2" spans="1:17" x14ac:dyDescent="0.25">
      <c r="A2" s="83"/>
      <c r="B2" s="83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3"/>
      <c r="P2" s="83"/>
      <c r="Q2" s="83"/>
    </row>
    <row r="3" spans="1:17" x14ac:dyDescent="0.25">
      <c r="C3" s="159" t="s">
        <v>77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1"/>
      <c r="O3" s="83"/>
      <c r="P3" s="83"/>
      <c r="Q3" s="83"/>
    </row>
    <row r="4" spans="1:17" ht="45" x14ac:dyDescent="0.25">
      <c r="B4" s="121"/>
      <c r="C4" s="122" t="s">
        <v>78</v>
      </c>
      <c r="D4" s="122" t="s">
        <v>79</v>
      </c>
      <c r="E4" s="122" t="s">
        <v>80</v>
      </c>
      <c r="F4" s="122" t="s">
        <v>81</v>
      </c>
      <c r="G4" s="122" t="s">
        <v>82</v>
      </c>
      <c r="H4" s="122" t="s">
        <v>83</v>
      </c>
      <c r="I4" s="122" t="s">
        <v>84</v>
      </c>
      <c r="J4" s="122" t="s">
        <v>85</v>
      </c>
      <c r="K4" s="122" t="s">
        <v>86</v>
      </c>
      <c r="L4" s="122" t="s">
        <v>87</v>
      </c>
      <c r="M4" s="122" t="s">
        <v>88</v>
      </c>
      <c r="N4" s="122" t="s">
        <v>89</v>
      </c>
      <c r="O4" s="83"/>
      <c r="P4" s="87" t="s">
        <v>119</v>
      </c>
      <c r="Q4" s="87" t="s">
        <v>120</v>
      </c>
    </row>
    <row r="5" spans="1:17" ht="15" customHeight="1" x14ac:dyDescent="0.25">
      <c r="A5" s="162" t="s">
        <v>92</v>
      </c>
      <c r="B5" s="123" t="str">
        <f>"12 - 14"</f>
        <v>12 - 14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90"/>
      <c r="P5" s="90">
        <f>SUM(C5:N5)</f>
        <v>0</v>
      </c>
      <c r="Q5" s="90"/>
    </row>
    <row r="6" spans="1:17" x14ac:dyDescent="0.25">
      <c r="A6" s="163"/>
      <c r="B6" s="123" t="s">
        <v>93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90"/>
      <c r="P6" s="90">
        <f t="shared" ref="P6:P10" si="0">SUM(C6:N6)</f>
        <v>0</v>
      </c>
      <c r="Q6" s="90"/>
    </row>
    <row r="7" spans="1:17" x14ac:dyDescent="0.25">
      <c r="A7" s="163"/>
      <c r="B7" s="123" t="s">
        <v>94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90"/>
      <c r="P7" s="90">
        <f t="shared" si="0"/>
        <v>0</v>
      </c>
      <c r="Q7" s="90"/>
    </row>
    <row r="8" spans="1:17" x14ac:dyDescent="0.25">
      <c r="A8" s="163"/>
      <c r="B8" s="123" t="s">
        <v>95</v>
      </c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90"/>
      <c r="P8" s="90">
        <f t="shared" si="0"/>
        <v>0</v>
      </c>
      <c r="Q8" s="90"/>
    </row>
    <row r="9" spans="1:17" x14ac:dyDescent="0.25">
      <c r="A9" s="163"/>
      <c r="B9" s="123" t="s">
        <v>96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90"/>
      <c r="P9" s="90">
        <f t="shared" si="0"/>
        <v>0</v>
      </c>
      <c r="Q9" s="90"/>
    </row>
    <row r="10" spans="1:17" x14ac:dyDescent="0.25">
      <c r="A10" s="163"/>
      <c r="B10" s="123" t="s">
        <v>97</v>
      </c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90"/>
      <c r="P10" s="90">
        <f t="shared" si="0"/>
        <v>0</v>
      </c>
      <c r="Q10" s="90"/>
    </row>
    <row r="11" spans="1:17" x14ac:dyDescent="0.25">
      <c r="A11" s="163"/>
      <c r="B11" s="123" t="s">
        <v>98</v>
      </c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90"/>
      <c r="P11" s="90">
        <f>SUM(C11:N11)</f>
        <v>0</v>
      </c>
      <c r="Q11" s="90"/>
    </row>
    <row r="12" spans="1:17" x14ac:dyDescent="0.25">
      <c r="A12" s="163"/>
      <c r="B12" s="123" t="s">
        <v>99</v>
      </c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90"/>
      <c r="P12" s="90">
        <f>SUM(C12:N12)</f>
        <v>0</v>
      </c>
      <c r="Q12" s="90"/>
    </row>
    <row r="13" spans="1:17" x14ac:dyDescent="0.25">
      <c r="A13" s="163"/>
      <c r="B13" s="123" t="s">
        <v>100</v>
      </c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90"/>
      <c r="P13" s="90">
        <f>SUM(C13:N13)</f>
        <v>0</v>
      </c>
      <c r="Q13" s="90"/>
    </row>
    <row r="14" spans="1:17" x14ac:dyDescent="0.25">
      <c r="A14" s="163"/>
      <c r="B14" s="123" t="s">
        <v>101</v>
      </c>
      <c r="C14" s="124"/>
      <c r="D14" s="124"/>
      <c r="E14" s="124"/>
      <c r="F14" s="124"/>
      <c r="G14" s="124"/>
      <c r="H14" s="127"/>
      <c r="I14" s="127"/>
      <c r="J14" s="127"/>
      <c r="K14" s="127"/>
      <c r="L14" s="127"/>
      <c r="M14" s="127"/>
      <c r="N14" s="128"/>
      <c r="O14" s="90"/>
      <c r="P14" s="90">
        <f>SUM(C14:M14)</f>
        <v>0</v>
      </c>
      <c r="Q14" s="90"/>
    </row>
    <row r="15" spans="1:17" x14ac:dyDescent="0.25">
      <c r="A15" s="163"/>
      <c r="B15" s="123" t="s">
        <v>102</v>
      </c>
      <c r="C15" s="124"/>
      <c r="D15" s="124"/>
      <c r="E15" s="124"/>
      <c r="F15" s="124"/>
      <c r="G15" s="124"/>
      <c r="H15" s="127"/>
      <c r="I15" s="127"/>
      <c r="J15" s="127"/>
      <c r="K15" s="127"/>
      <c r="L15" s="127"/>
      <c r="M15" s="128"/>
      <c r="N15" s="128"/>
      <c r="O15" s="90"/>
      <c r="P15" s="90">
        <f>SUM(C15:L15)</f>
        <v>0</v>
      </c>
      <c r="Q15" s="90"/>
    </row>
    <row r="16" spans="1:17" x14ac:dyDescent="0.25">
      <c r="A16" s="163"/>
      <c r="B16" s="123" t="s">
        <v>103</v>
      </c>
      <c r="C16" s="124"/>
      <c r="D16" s="124"/>
      <c r="E16" s="124"/>
      <c r="F16" s="124"/>
      <c r="G16" s="124"/>
      <c r="H16" s="127"/>
      <c r="I16" s="127"/>
      <c r="J16" s="127"/>
      <c r="K16" s="127"/>
      <c r="L16" s="128"/>
      <c r="M16" s="128"/>
      <c r="N16" s="128"/>
      <c r="O16" s="90"/>
      <c r="P16" s="90">
        <f>SUM(C16:K16)</f>
        <v>0</v>
      </c>
      <c r="Q16" s="90"/>
    </row>
    <row r="17" spans="1:18" x14ac:dyDescent="0.25">
      <c r="A17" s="163"/>
      <c r="B17" s="123" t="s">
        <v>104</v>
      </c>
      <c r="C17" s="124"/>
      <c r="D17" s="124"/>
      <c r="E17" s="124"/>
      <c r="F17" s="124"/>
      <c r="G17" s="124"/>
      <c r="H17" s="127"/>
      <c r="I17" s="127"/>
      <c r="J17" s="127"/>
      <c r="K17" s="128"/>
      <c r="L17" s="128"/>
      <c r="M17" s="128"/>
      <c r="N17" s="128"/>
      <c r="O17" s="90"/>
      <c r="P17" s="90">
        <f>SUM(C17:J17)</f>
        <v>0</v>
      </c>
      <c r="Q17" s="90"/>
    </row>
    <row r="18" spans="1:18" x14ac:dyDescent="0.25">
      <c r="A18" s="163"/>
      <c r="B18" s="123" t="s">
        <v>105</v>
      </c>
      <c r="C18" s="124"/>
      <c r="D18" s="125"/>
      <c r="E18" s="125"/>
      <c r="F18" s="125"/>
      <c r="G18" s="125"/>
      <c r="H18" s="129"/>
      <c r="I18" s="129"/>
      <c r="J18" s="129"/>
      <c r="K18" s="128"/>
      <c r="L18" s="128"/>
      <c r="M18" s="128"/>
      <c r="N18" s="128"/>
      <c r="O18" s="90"/>
      <c r="P18" s="90">
        <f t="shared" ref="P18:P25" si="1">SUM(C18)</f>
        <v>0</v>
      </c>
      <c r="Q18" s="90">
        <f>SUM(D18:J18)</f>
        <v>0</v>
      </c>
    </row>
    <row r="19" spans="1:18" x14ac:dyDescent="0.25">
      <c r="A19" s="163"/>
      <c r="B19" s="123" t="s">
        <v>106</v>
      </c>
      <c r="C19" s="124"/>
      <c r="D19" s="125"/>
      <c r="E19" s="125"/>
      <c r="F19" s="125"/>
      <c r="G19" s="125"/>
      <c r="H19" s="129"/>
      <c r="I19" s="129"/>
      <c r="J19" s="128"/>
      <c r="K19" s="128"/>
      <c r="L19" s="128"/>
      <c r="M19" s="128"/>
      <c r="N19" s="128"/>
      <c r="O19" s="90"/>
      <c r="P19" s="90">
        <f t="shared" si="1"/>
        <v>0</v>
      </c>
      <c r="Q19" s="90">
        <f>SUM(D19:I19)</f>
        <v>0</v>
      </c>
    </row>
    <row r="20" spans="1:18" x14ac:dyDescent="0.25">
      <c r="A20" s="163"/>
      <c r="B20" s="123" t="s">
        <v>107</v>
      </c>
      <c r="C20" s="124"/>
      <c r="D20" s="125"/>
      <c r="E20" s="125"/>
      <c r="F20" s="125"/>
      <c r="G20" s="125"/>
      <c r="H20" s="129"/>
      <c r="I20" s="129"/>
      <c r="J20" s="128"/>
      <c r="K20" s="128"/>
      <c r="L20" s="128"/>
      <c r="M20" s="128"/>
      <c r="N20" s="128"/>
      <c r="O20" s="90"/>
      <c r="P20" s="90">
        <f t="shared" si="1"/>
        <v>0</v>
      </c>
      <c r="Q20" s="90">
        <f>SUM(D20:I20)</f>
        <v>0</v>
      </c>
    </row>
    <row r="21" spans="1:18" x14ac:dyDescent="0.25">
      <c r="A21" s="163"/>
      <c r="B21" s="123" t="s">
        <v>108</v>
      </c>
      <c r="C21" s="124"/>
      <c r="D21" s="125"/>
      <c r="E21" s="125"/>
      <c r="F21" s="126"/>
      <c r="G21" s="125"/>
      <c r="H21" s="129"/>
      <c r="I21" s="128"/>
      <c r="J21" s="128"/>
      <c r="K21" s="128"/>
      <c r="L21" s="128"/>
      <c r="M21" s="128"/>
      <c r="N21" s="128"/>
      <c r="O21" s="90"/>
      <c r="P21" s="90">
        <f t="shared" si="1"/>
        <v>0</v>
      </c>
      <c r="Q21" s="90">
        <f>SUM(D21:H21)</f>
        <v>0</v>
      </c>
    </row>
    <row r="22" spans="1:18" x14ac:dyDescent="0.25">
      <c r="A22" s="163"/>
      <c r="B22" s="123" t="s">
        <v>109</v>
      </c>
      <c r="C22" s="124"/>
      <c r="D22" s="125"/>
      <c r="E22" s="125"/>
      <c r="F22" s="125"/>
      <c r="G22" s="125"/>
      <c r="H22" s="129"/>
      <c r="I22" s="128"/>
      <c r="J22" s="128"/>
      <c r="K22" s="128"/>
      <c r="L22" s="128"/>
      <c r="M22" s="128"/>
      <c r="N22" s="128"/>
      <c r="O22" s="90"/>
      <c r="P22" s="90">
        <f t="shared" si="1"/>
        <v>0</v>
      </c>
      <c r="Q22" s="90">
        <f>SUM(D22:H22)</f>
        <v>0</v>
      </c>
    </row>
    <row r="23" spans="1:18" x14ac:dyDescent="0.25">
      <c r="A23" s="163"/>
      <c r="B23" s="123" t="s">
        <v>110</v>
      </c>
      <c r="C23" s="124"/>
      <c r="D23" s="125"/>
      <c r="E23" s="125"/>
      <c r="F23" s="125"/>
      <c r="G23" s="125"/>
      <c r="H23" s="129"/>
      <c r="I23" s="128"/>
      <c r="J23" s="128"/>
      <c r="K23" s="128"/>
      <c r="L23" s="128"/>
      <c r="M23" s="128"/>
      <c r="N23" s="128"/>
      <c r="O23" s="90"/>
      <c r="P23" s="90">
        <f t="shared" si="1"/>
        <v>0</v>
      </c>
      <c r="Q23" s="90">
        <f>SUM(D23:H23)</f>
        <v>0</v>
      </c>
    </row>
    <row r="24" spans="1:18" x14ac:dyDescent="0.25">
      <c r="A24" s="163"/>
      <c r="B24" s="123" t="s">
        <v>111</v>
      </c>
      <c r="C24" s="124"/>
      <c r="D24" s="125"/>
      <c r="E24" s="125"/>
      <c r="F24" s="125"/>
      <c r="G24" s="125"/>
      <c r="H24" s="128"/>
      <c r="I24" s="128"/>
      <c r="J24" s="128"/>
      <c r="K24" s="128"/>
      <c r="L24" s="128"/>
      <c r="M24" s="128"/>
      <c r="N24" s="128"/>
      <c r="O24" s="90"/>
      <c r="P24" s="90">
        <f t="shared" si="1"/>
        <v>0</v>
      </c>
      <c r="Q24" s="90">
        <f>SUM(D24:G24)</f>
        <v>0</v>
      </c>
    </row>
    <row r="25" spans="1:18" x14ac:dyDescent="0.25">
      <c r="A25" s="164"/>
      <c r="B25" s="123" t="s">
        <v>112</v>
      </c>
      <c r="C25" s="124"/>
      <c r="D25" s="125"/>
      <c r="E25" s="125"/>
      <c r="F25" s="125"/>
      <c r="G25" s="125"/>
      <c r="H25" s="128"/>
      <c r="I25" s="128"/>
      <c r="J25" s="128"/>
      <c r="K25" s="128"/>
      <c r="L25" s="128"/>
      <c r="M25" s="128"/>
      <c r="N25" s="128"/>
      <c r="O25" s="90"/>
      <c r="P25" s="90">
        <f t="shared" si="1"/>
        <v>0</v>
      </c>
      <c r="Q25" s="90">
        <f>SUM(D25:G25)</f>
        <v>0</v>
      </c>
    </row>
    <row r="26" spans="1:18" ht="15.75" thickBot="1" x14ac:dyDescent="0.3">
      <c r="A26" s="83"/>
      <c r="B26" s="83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0"/>
      <c r="P26" s="90"/>
      <c r="Q26" s="90"/>
    </row>
    <row r="27" spans="1:18" ht="15.75" thickTop="1" x14ac:dyDescent="0.25">
      <c r="A27" s="95"/>
      <c r="B27" s="96"/>
      <c r="C27" s="97" t="s">
        <v>90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8"/>
      <c r="P27" s="99">
        <f>SUM(P5:P25)</f>
        <v>0</v>
      </c>
      <c r="Q27" s="99">
        <f>SUM(Q5:Q25)</f>
        <v>0</v>
      </c>
      <c r="R27" s="110">
        <f>SUM(P27:Q27)/196</f>
        <v>0</v>
      </c>
    </row>
    <row r="28" spans="1:18" ht="15.75" thickBot="1" x14ac:dyDescent="0.3">
      <c r="A28" s="95"/>
      <c r="B28" s="100"/>
      <c r="C28" s="101" t="s">
        <v>91</v>
      </c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102" t="s">
        <v>113</v>
      </c>
      <c r="P28" s="103">
        <v>1</v>
      </c>
      <c r="Q28" s="103">
        <v>3</v>
      </c>
    </row>
    <row r="29" spans="1:18" ht="15.75" thickTop="1" x14ac:dyDescent="0.25">
      <c r="A29" s="95"/>
      <c r="B29" s="104"/>
      <c r="C29" s="101" t="s">
        <v>114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102" t="s">
        <v>115</v>
      </c>
      <c r="P29" s="105">
        <f>P27*P28</f>
        <v>0</v>
      </c>
      <c r="Q29" s="105">
        <f>Q27*Q28</f>
        <v>0</v>
      </c>
    </row>
    <row r="30" spans="1:18" x14ac:dyDescent="0.25">
      <c r="A30" s="83"/>
      <c r="B30" s="83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3"/>
      <c r="P30" s="83"/>
      <c r="Q30" s="83"/>
    </row>
    <row r="31" spans="1:18" x14ac:dyDescent="0.25">
      <c r="A31" s="83"/>
      <c r="B31" s="83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102" t="s">
        <v>116</v>
      </c>
      <c r="P31" s="83"/>
      <c r="Q31" s="106">
        <f>P29+Q29</f>
        <v>0</v>
      </c>
    </row>
    <row r="32" spans="1:18" x14ac:dyDescent="0.25">
      <c r="A32" s="83"/>
      <c r="B32" s="83"/>
      <c r="C32" s="107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3"/>
      <c r="P32" s="83"/>
      <c r="Q32" s="83"/>
    </row>
    <row r="33" spans="1:17" x14ac:dyDescent="0.25">
      <c r="A33" s="83"/>
      <c r="B33" s="83"/>
      <c r="C33" s="107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102" t="s">
        <v>127</v>
      </c>
      <c r="P33" s="83"/>
      <c r="Q33" s="83">
        <v>308</v>
      </c>
    </row>
    <row r="34" spans="1:17" x14ac:dyDescent="0.25">
      <c r="A34" s="83"/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3"/>
      <c r="P34" s="83"/>
      <c r="Q34" s="83"/>
    </row>
    <row r="35" spans="1:17" x14ac:dyDescent="0.25">
      <c r="A35" s="83"/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108" t="s">
        <v>117</v>
      </c>
      <c r="M35" s="84"/>
      <c r="N35" s="84"/>
      <c r="O35" s="83"/>
      <c r="P35" s="83"/>
      <c r="Q35" s="106">
        <f>Q31/Q33</f>
        <v>0</v>
      </c>
    </row>
  </sheetData>
  <protectedRanges>
    <protectedRange sqref="N5:N13" name="Bereik8"/>
    <protectedRange sqref="M5:M14" name="Bereik7"/>
    <protectedRange sqref="L5:L15" name="Bereik6"/>
    <protectedRange sqref="K5:K16" name="Bereik5"/>
    <protectedRange sqref="J5:J18" name="Bereik4"/>
    <protectedRange sqref="I5:I20" name="Bereik3"/>
    <protectedRange sqref="H5:H23" name="Bereik2"/>
    <protectedRange sqref="C5:G25" name="Bereik1"/>
  </protectedRanges>
  <mergeCells count="3">
    <mergeCell ref="A1:Q1"/>
    <mergeCell ref="C3:N3"/>
    <mergeCell ref="A5:A25"/>
  </mergeCells>
  <conditionalFormatting sqref="O4:Q5 O6:O11 Q6:Q10 P6:P25">
    <cfRule type="cellIs" dxfId="27" priority="5" stopIfTrue="1" operator="equal">
      <formula>100</formula>
    </cfRule>
  </conditionalFormatting>
  <conditionalFormatting sqref="B4:M13 N4:N12 C14:C25">
    <cfRule type="cellIs" dxfId="26" priority="1" stopIfTrue="1" operator="equal">
      <formula>100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A7" workbookViewId="0">
      <selection activeCell="A4" sqref="A4:Q25"/>
    </sheetView>
  </sheetViews>
  <sheetFormatPr defaultRowHeight="15" x14ac:dyDescent="0.25"/>
  <cols>
    <col min="1" max="1" width="5.5703125" customWidth="1"/>
    <col min="2" max="2" width="12.5703125" customWidth="1"/>
    <col min="3" max="3" width="13.5703125" bestFit="1" customWidth="1"/>
    <col min="4" max="14" width="11.140625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51" t="s">
        <v>136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</row>
    <row r="2" spans="1:17" x14ac:dyDescent="0.25">
      <c r="A2" s="83"/>
      <c r="B2" s="83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3"/>
      <c r="P2" s="83"/>
      <c r="Q2" s="83"/>
    </row>
    <row r="3" spans="1:17" x14ac:dyDescent="0.25">
      <c r="A3" s="83"/>
      <c r="B3" s="83"/>
      <c r="C3" s="153" t="s">
        <v>77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  <c r="O3" s="83"/>
      <c r="P3" s="83"/>
      <c r="Q3" s="83"/>
    </row>
    <row r="4" spans="1:17" ht="45" x14ac:dyDescent="0.25">
      <c r="A4" s="83"/>
      <c r="B4" s="85"/>
      <c r="C4" s="86" t="s">
        <v>78</v>
      </c>
      <c r="D4" s="86" t="s">
        <v>79</v>
      </c>
      <c r="E4" s="86" t="s">
        <v>80</v>
      </c>
      <c r="F4" s="86" t="s">
        <v>81</v>
      </c>
      <c r="G4" s="86" t="s">
        <v>82</v>
      </c>
      <c r="H4" s="86" t="s">
        <v>83</v>
      </c>
      <c r="I4" s="86" t="s">
        <v>84</v>
      </c>
      <c r="J4" s="86" t="s">
        <v>85</v>
      </c>
      <c r="K4" s="86" t="s">
        <v>86</v>
      </c>
      <c r="L4" s="86" t="s">
        <v>87</v>
      </c>
      <c r="M4" s="86" t="s">
        <v>88</v>
      </c>
      <c r="N4" s="86" t="s">
        <v>89</v>
      </c>
      <c r="O4" s="83"/>
      <c r="P4" s="87" t="s">
        <v>119</v>
      </c>
      <c r="Q4" s="87" t="s">
        <v>120</v>
      </c>
    </row>
    <row r="5" spans="1:17" ht="15" customHeight="1" x14ac:dyDescent="0.25">
      <c r="A5" s="162" t="s">
        <v>92</v>
      </c>
      <c r="B5" s="123" t="str">
        <f>"12 - 14"</f>
        <v>12 - 14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90"/>
      <c r="P5" s="90">
        <f>SUM(C5:N5)</f>
        <v>0</v>
      </c>
      <c r="Q5" s="90"/>
    </row>
    <row r="6" spans="1:17" x14ac:dyDescent="0.25">
      <c r="A6" s="163"/>
      <c r="B6" s="123" t="s">
        <v>93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90"/>
      <c r="P6" s="90">
        <f t="shared" ref="P6:P10" si="0">SUM(C6:N6)</f>
        <v>0</v>
      </c>
      <c r="Q6" s="90"/>
    </row>
    <row r="7" spans="1:17" x14ac:dyDescent="0.25">
      <c r="A7" s="163"/>
      <c r="B7" s="123" t="s">
        <v>94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90"/>
      <c r="P7" s="90">
        <f t="shared" si="0"/>
        <v>0</v>
      </c>
      <c r="Q7" s="90"/>
    </row>
    <row r="8" spans="1:17" x14ac:dyDescent="0.25">
      <c r="A8" s="163"/>
      <c r="B8" s="123" t="s">
        <v>95</v>
      </c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90"/>
      <c r="P8" s="90">
        <f t="shared" si="0"/>
        <v>0</v>
      </c>
      <c r="Q8" s="90"/>
    </row>
    <row r="9" spans="1:17" x14ac:dyDescent="0.25">
      <c r="A9" s="163"/>
      <c r="B9" s="123" t="s">
        <v>96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90"/>
      <c r="P9" s="90">
        <f t="shared" si="0"/>
        <v>0</v>
      </c>
      <c r="Q9" s="90"/>
    </row>
    <row r="10" spans="1:17" x14ac:dyDescent="0.25">
      <c r="A10" s="163"/>
      <c r="B10" s="123" t="s">
        <v>97</v>
      </c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90"/>
      <c r="P10" s="90">
        <f t="shared" si="0"/>
        <v>0</v>
      </c>
      <c r="Q10" s="90"/>
    </row>
    <row r="11" spans="1:17" x14ac:dyDescent="0.25">
      <c r="A11" s="163"/>
      <c r="B11" s="123" t="s">
        <v>98</v>
      </c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90"/>
      <c r="P11" s="90">
        <f>SUM(C11:N11)</f>
        <v>0</v>
      </c>
      <c r="Q11" s="90"/>
    </row>
    <row r="12" spans="1:17" x14ac:dyDescent="0.25">
      <c r="A12" s="163"/>
      <c r="B12" s="123" t="s">
        <v>99</v>
      </c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90"/>
      <c r="P12" s="90">
        <f>SUM(C12:N12)</f>
        <v>0</v>
      </c>
      <c r="Q12" s="90"/>
    </row>
    <row r="13" spans="1:17" x14ac:dyDescent="0.25">
      <c r="A13" s="163"/>
      <c r="B13" s="123" t="s">
        <v>100</v>
      </c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90"/>
      <c r="P13" s="90">
        <f>SUM(C13:N13)</f>
        <v>0</v>
      </c>
      <c r="Q13" s="90"/>
    </row>
    <row r="14" spans="1:17" x14ac:dyDescent="0.25">
      <c r="A14" s="163"/>
      <c r="B14" s="123" t="s">
        <v>101</v>
      </c>
      <c r="C14" s="124"/>
      <c r="D14" s="124"/>
      <c r="E14" s="124"/>
      <c r="F14" s="124"/>
      <c r="G14" s="124"/>
      <c r="H14" s="127"/>
      <c r="I14" s="127"/>
      <c r="J14" s="127"/>
      <c r="K14" s="127"/>
      <c r="L14" s="127"/>
      <c r="M14" s="127"/>
      <c r="N14" s="128"/>
      <c r="O14" s="90"/>
      <c r="P14" s="90">
        <f>SUM(C14:M14)</f>
        <v>0</v>
      </c>
      <c r="Q14" s="90"/>
    </row>
    <row r="15" spans="1:17" x14ac:dyDescent="0.25">
      <c r="A15" s="163"/>
      <c r="B15" s="123" t="s">
        <v>102</v>
      </c>
      <c r="C15" s="124"/>
      <c r="D15" s="124"/>
      <c r="E15" s="124"/>
      <c r="F15" s="124"/>
      <c r="G15" s="124"/>
      <c r="H15" s="127"/>
      <c r="I15" s="127"/>
      <c r="J15" s="127"/>
      <c r="K15" s="127"/>
      <c r="L15" s="127"/>
      <c r="M15" s="128"/>
      <c r="N15" s="128"/>
      <c r="O15" s="90"/>
      <c r="P15" s="90">
        <f>SUM(C15:L15)</f>
        <v>0</v>
      </c>
      <c r="Q15" s="90"/>
    </row>
    <row r="16" spans="1:17" x14ac:dyDescent="0.25">
      <c r="A16" s="163"/>
      <c r="B16" s="123" t="s">
        <v>103</v>
      </c>
      <c r="C16" s="124"/>
      <c r="D16" s="124"/>
      <c r="E16" s="124"/>
      <c r="F16" s="124"/>
      <c r="G16" s="124"/>
      <c r="H16" s="127"/>
      <c r="I16" s="127"/>
      <c r="J16" s="127"/>
      <c r="K16" s="127"/>
      <c r="L16" s="128"/>
      <c r="M16" s="128"/>
      <c r="N16" s="128"/>
      <c r="O16" s="90"/>
      <c r="P16" s="90">
        <f>SUM(C16:K16)</f>
        <v>0</v>
      </c>
      <c r="Q16" s="90"/>
    </row>
    <row r="17" spans="1:18" x14ac:dyDescent="0.25">
      <c r="A17" s="163"/>
      <c r="B17" s="123" t="s">
        <v>104</v>
      </c>
      <c r="C17" s="124"/>
      <c r="D17" s="124"/>
      <c r="E17" s="124"/>
      <c r="F17" s="124"/>
      <c r="G17" s="124"/>
      <c r="H17" s="127"/>
      <c r="I17" s="127"/>
      <c r="J17" s="127"/>
      <c r="K17" s="128"/>
      <c r="L17" s="128"/>
      <c r="M17" s="128"/>
      <c r="N17" s="128"/>
      <c r="O17" s="90"/>
      <c r="P17" s="90">
        <f>SUM(C17:J17)</f>
        <v>0</v>
      </c>
      <c r="Q17" s="90"/>
    </row>
    <row r="18" spans="1:18" x14ac:dyDescent="0.25">
      <c r="A18" s="163"/>
      <c r="B18" s="123" t="s">
        <v>105</v>
      </c>
      <c r="C18" s="124"/>
      <c r="D18" s="125"/>
      <c r="E18" s="125"/>
      <c r="F18" s="125"/>
      <c r="G18" s="125"/>
      <c r="H18" s="129"/>
      <c r="I18" s="129"/>
      <c r="J18" s="129"/>
      <c r="K18" s="128"/>
      <c r="L18" s="128"/>
      <c r="M18" s="128"/>
      <c r="N18" s="128"/>
      <c r="O18" s="90"/>
      <c r="P18" s="90">
        <f t="shared" ref="P18:P25" si="1">SUM(C18)</f>
        <v>0</v>
      </c>
      <c r="Q18" s="90">
        <f>SUM(D18:J18)</f>
        <v>0</v>
      </c>
    </row>
    <row r="19" spans="1:18" x14ac:dyDescent="0.25">
      <c r="A19" s="163"/>
      <c r="B19" s="123" t="s">
        <v>106</v>
      </c>
      <c r="C19" s="124"/>
      <c r="D19" s="125"/>
      <c r="E19" s="125"/>
      <c r="F19" s="125"/>
      <c r="G19" s="125"/>
      <c r="H19" s="129"/>
      <c r="I19" s="129"/>
      <c r="J19" s="128"/>
      <c r="K19" s="128"/>
      <c r="L19" s="128"/>
      <c r="M19" s="128"/>
      <c r="N19" s="128"/>
      <c r="O19" s="90"/>
      <c r="P19" s="90">
        <f t="shared" si="1"/>
        <v>0</v>
      </c>
      <c r="Q19" s="90">
        <f>SUM(D19:I19)</f>
        <v>0</v>
      </c>
    </row>
    <row r="20" spans="1:18" x14ac:dyDescent="0.25">
      <c r="A20" s="163"/>
      <c r="B20" s="123" t="s">
        <v>107</v>
      </c>
      <c r="C20" s="124"/>
      <c r="D20" s="125"/>
      <c r="E20" s="125"/>
      <c r="F20" s="125"/>
      <c r="G20" s="125"/>
      <c r="H20" s="129"/>
      <c r="I20" s="129"/>
      <c r="J20" s="128"/>
      <c r="K20" s="128"/>
      <c r="L20" s="128"/>
      <c r="M20" s="128"/>
      <c r="N20" s="128"/>
      <c r="O20" s="90"/>
      <c r="P20" s="90">
        <f t="shared" si="1"/>
        <v>0</v>
      </c>
      <c r="Q20" s="90">
        <f>SUM(D20:I20)</f>
        <v>0</v>
      </c>
    </row>
    <row r="21" spans="1:18" x14ac:dyDescent="0.25">
      <c r="A21" s="163"/>
      <c r="B21" s="123" t="s">
        <v>108</v>
      </c>
      <c r="C21" s="124"/>
      <c r="D21" s="125"/>
      <c r="E21" s="125"/>
      <c r="F21" s="126"/>
      <c r="G21" s="125"/>
      <c r="H21" s="129"/>
      <c r="I21" s="128"/>
      <c r="J21" s="128"/>
      <c r="K21" s="128"/>
      <c r="L21" s="128"/>
      <c r="M21" s="128"/>
      <c r="N21" s="128"/>
      <c r="O21" s="90"/>
      <c r="P21" s="90">
        <f t="shared" si="1"/>
        <v>0</v>
      </c>
      <c r="Q21" s="90">
        <f>SUM(D21:H21)</f>
        <v>0</v>
      </c>
    </row>
    <row r="22" spans="1:18" x14ac:dyDescent="0.25">
      <c r="A22" s="163"/>
      <c r="B22" s="123" t="s">
        <v>109</v>
      </c>
      <c r="C22" s="124"/>
      <c r="D22" s="125"/>
      <c r="E22" s="125"/>
      <c r="F22" s="125"/>
      <c r="G22" s="125"/>
      <c r="H22" s="129"/>
      <c r="I22" s="128"/>
      <c r="J22" s="128"/>
      <c r="K22" s="128"/>
      <c r="L22" s="128"/>
      <c r="M22" s="128"/>
      <c r="N22" s="128"/>
      <c r="O22" s="90"/>
      <c r="P22" s="90">
        <f t="shared" si="1"/>
        <v>0</v>
      </c>
      <c r="Q22" s="90">
        <f>SUM(D22:H22)</f>
        <v>0</v>
      </c>
    </row>
    <row r="23" spans="1:18" x14ac:dyDescent="0.25">
      <c r="A23" s="163"/>
      <c r="B23" s="123" t="s">
        <v>110</v>
      </c>
      <c r="C23" s="124"/>
      <c r="D23" s="125"/>
      <c r="E23" s="125"/>
      <c r="F23" s="125"/>
      <c r="G23" s="125"/>
      <c r="H23" s="129"/>
      <c r="I23" s="128"/>
      <c r="J23" s="128"/>
      <c r="K23" s="128"/>
      <c r="L23" s="128"/>
      <c r="M23" s="128"/>
      <c r="N23" s="128"/>
      <c r="O23" s="90"/>
      <c r="P23" s="90">
        <f t="shared" si="1"/>
        <v>0</v>
      </c>
      <c r="Q23" s="90">
        <f>SUM(D23:H23)</f>
        <v>0</v>
      </c>
    </row>
    <row r="24" spans="1:18" x14ac:dyDescent="0.25">
      <c r="A24" s="163"/>
      <c r="B24" s="123" t="s">
        <v>111</v>
      </c>
      <c r="C24" s="124"/>
      <c r="D24" s="125"/>
      <c r="E24" s="125"/>
      <c r="F24" s="125"/>
      <c r="G24" s="125"/>
      <c r="H24" s="128"/>
      <c r="I24" s="128"/>
      <c r="J24" s="128"/>
      <c r="K24" s="128"/>
      <c r="L24" s="128"/>
      <c r="M24" s="128"/>
      <c r="N24" s="128"/>
      <c r="O24" s="90"/>
      <c r="P24" s="90">
        <f t="shared" si="1"/>
        <v>0</v>
      </c>
      <c r="Q24" s="90">
        <f>SUM(D24:G24)</f>
        <v>0</v>
      </c>
    </row>
    <row r="25" spans="1:18" x14ac:dyDescent="0.25">
      <c r="A25" s="164"/>
      <c r="B25" s="123" t="s">
        <v>112</v>
      </c>
      <c r="C25" s="124"/>
      <c r="D25" s="125"/>
      <c r="E25" s="125"/>
      <c r="F25" s="125"/>
      <c r="G25" s="125"/>
      <c r="H25" s="128"/>
      <c r="I25" s="128"/>
      <c r="J25" s="128"/>
      <c r="K25" s="128"/>
      <c r="L25" s="128"/>
      <c r="M25" s="128"/>
      <c r="N25" s="128"/>
      <c r="O25" s="90"/>
      <c r="P25" s="90">
        <f t="shared" si="1"/>
        <v>0</v>
      </c>
      <c r="Q25" s="90">
        <f>SUM(D25:G25)</f>
        <v>0</v>
      </c>
    </row>
    <row r="26" spans="1:18" ht="15.75" thickBot="1" x14ac:dyDescent="0.3">
      <c r="A26" s="83"/>
      <c r="B26" s="83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0"/>
      <c r="P26" s="90"/>
      <c r="Q26" s="90"/>
    </row>
    <row r="27" spans="1:18" ht="15.75" thickTop="1" x14ac:dyDescent="0.25">
      <c r="A27" s="95"/>
      <c r="B27" s="96"/>
      <c r="C27" s="97" t="s">
        <v>90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8"/>
      <c r="P27" s="99">
        <f>SUM(P5:P25)</f>
        <v>0</v>
      </c>
      <c r="Q27" s="99">
        <f>SUM(Q5:Q25)</f>
        <v>0</v>
      </c>
      <c r="R27" s="110">
        <f>SUM(P27:Q27)/196</f>
        <v>0</v>
      </c>
    </row>
    <row r="28" spans="1:18" ht="15.75" thickBot="1" x14ac:dyDescent="0.3">
      <c r="A28" s="95"/>
      <c r="B28" s="100"/>
      <c r="C28" s="101" t="s">
        <v>91</v>
      </c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102" t="s">
        <v>113</v>
      </c>
      <c r="P28" s="103">
        <v>1</v>
      </c>
      <c r="Q28" s="103">
        <v>3</v>
      </c>
    </row>
    <row r="29" spans="1:18" ht="15.75" thickTop="1" x14ac:dyDescent="0.25">
      <c r="A29" s="95"/>
      <c r="B29" s="104"/>
      <c r="C29" s="101" t="s">
        <v>114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102" t="s">
        <v>115</v>
      </c>
      <c r="P29" s="105">
        <f>P27*P28</f>
        <v>0</v>
      </c>
      <c r="Q29" s="105">
        <f>Q27*Q28</f>
        <v>0</v>
      </c>
    </row>
    <row r="30" spans="1:18" x14ac:dyDescent="0.25">
      <c r="A30" s="83"/>
      <c r="B30" s="83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3"/>
      <c r="P30" s="83"/>
      <c r="Q30" s="83"/>
    </row>
    <row r="31" spans="1:18" x14ac:dyDescent="0.25">
      <c r="A31" s="83"/>
      <c r="B31" s="83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102" t="s">
        <v>116</v>
      </c>
      <c r="P31" s="83"/>
      <c r="Q31" s="106">
        <f>P29+Q29</f>
        <v>0</v>
      </c>
    </row>
    <row r="32" spans="1:18" x14ac:dyDescent="0.25">
      <c r="A32" s="83"/>
      <c r="B32" s="83"/>
      <c r="C32" s="107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3"/>
      <c r="P32" s="83"/>
      <c r="Q32" s="83"/>
    </row>
    <row r="33" spans="1:17" x14ac:dyDescent="0.25">
      <c r="A33" s="83"/>
      <c r="B33" s="83"/>
      <c r="C33" s="107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102" t="s">
        <v>127</v>
      </c>
      <c r="P33" s="83"/>
      <c r="Q33" s="83">
        <v>308</v>
      </c>
    </row>
    <row r="34" spans="1:17" x14ac:dyDescent="0.25">
      <c r="A34" s="83"/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3"/>
      <c r="P34" s="83"/>
      <c r="Q34" s="83"/>
    </row>
    <row r="35" spans="1:17" x14ac:dyDescent="0.25">
      <c r="A35" s="83"/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108" t="s">
        <v>117</v>
      </c>
      <c r="M35" s="84"/>
      <c r="N35" s="84"/>
      <c r="O35" s="83"/>
      <c r="P35" s="83"/>
      <c r="Q35" s="106">
        <f>Q31/Q33</f>
        <v>0</v>
      </c>
    </row>
  </sheetData>
  <protectedRanges>
    <protectedRange sqref="N5:N13" name="Bereik8"/>
    <protectedRange sqref="M5:M14" name="Bereik7"/>
    <protectedRange sqref="L5:L15" name="Bereik6"/>
    <protectedRange sqref="K5:K16" name="Bereik5"/>
    <protectedRange sqref="J5:J18" name="Bereik4"/>
    <protectedRange sqref="I5:I20" name="Bereik3"/>
    <protectedRange sqref="H5:H23" name="Bereik2"/>
    <protectedRange sqref="C5:G25" name="Bereik1"/>
  </protectedRanges>
  <mergeCells count="3">
    <mergeCell ref="A1:Q1"/>
    <mergeCell ref="C3:N3"/>
    <mergeCell ref="A5:A25"/>
  </mergeCells>
  <conditionalFormatting sqref="B4:Q4">
    <cfRule type="cellIs" dxfId="25" priority="6" stopIfTrue="1" operator="equal">
      <formula>100</formula>
    </cfRule>
  </conditionalFormatting>
  <conditionalFormatting sqref="O5:Q5 O6:O11 Q6:Q10 P6:P25">
    <cfRule type="cellIs" dxfId="24" priority="2" stopIfTrue="1" operator="equal">
      <formula>100</formula>
    </cfRule>
  </conditionalFormatting>
  <conditionalFormatting sqref="B5:M13 N5:N12 C14:C25">
    <cfRule type="cellIs" dxfId="23" priority="1" stopIfTrue="1" operator="equal">
      <formula>100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A7" workbookViewId="0">
      <selection activeCell="A4" sqref="A4:Q25"/>
    </sheetView>
  </sheetViews>
  <sheetFormatPr defaultRowHeight="15" x14ac:dyDescent="0.25"/>
  <cols>
    <col min="1" max="1" width="5.5703125" customWidth="1"/>
    <col min="2" max="2" width="12.5703125" customWidth="1"/>
    <col min="3" max="3" width="13.5703125" bestFit="1" customWidth="1"/>
    <col min="4" max="14" width="11.140625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51" t="s">
        <v>154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</row>
    <row r="2" spans="1:17" x14ac:dyDescent="0.25">
      <c r="A2" s="83"/>
      <c r="B2" s="83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3"/>
      <c r="P2" s="83"/>
      <c r="Q2" s="83"/>
    </row>
    <row r="3" spans="1:17" x14ac:dyDescent="0.25">
      <c r="A3" s="83"/>
      <c r="B3" s="83"/>
      <c r="C3" s="153" t="s">
        <v>77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  <c r="O3" s="83"/>
      <c r="P3" s="83"/>
      <c r="Q3" s="83"/>
    </row>
    <row r="4" spans="1:17" ht="45" x14ac:dyDescent="0.25">
      <c r="A4" s="83"/>
      <c r="B4" s="85"/>
      <c r="C4" s="86" t="s">
        <v>78</v>
      </c>
      <c r="D4" s="86" t="s">
        <v>79</v>
      </c>
      <c r="E4" s="86" t="s">
        <v>80</v>
      </c>
      <c r="F4" s="86" t="s">
        <v>81</v>
      </c>
      <c r="G4" s="86" t="s">
        <v>82</v>
      </c>
      <c r="H4" s="86" t="s">
        <v>83</v>
      </c>
      <c r="I4" s="86" t="s">
        <v>84</v>
      </c>
      <c r="J4" s="86" t="s">
        <v>85</v>
      </c>
      <c r="K4" s="86" t="s">
        <v>86</v>
      </c>
      <c r="L4" s="86" t="s">
        <v>87</v>
      </c>
      <c r="M4" s="86" t="s">
        <v>88</v>
      </c>
      <c r="N4" s="86" t="s">
        <v>89</v>
      </c>
      <c r="O4" s="83"/>
      <c r="P4" s="87" t="s">
        <v>119</v>
      </c>
      <c r="Q4" s="87" t="s">
        <v>120</v>
      </c>
    </row>
    <row r="5" spans="1:17" ht="15" customHeight="1" x14ac:dyDescent="0.25">
      <c r="A5" s="162" t="s">
        <v>92</v>
      </c>
      <c r="B5" s="123" t="str">
        <f>"12 - 14"</f>
        <v>12 - 14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90"/>
      <c r="P5" s="90">
        <f>SUM(C5:N5)</f>
        <v>0</v>
      </c>
      <c r="Q5" s="90"/>
    </row>
    <row r="6" spans="1:17" x14ac:dyDescent="0.25">
      <c r="A6" s="163"/>
      <c r="B6" s="123" t="s">
        <v>93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90"/>
      <c r="P6" s="90">
        <f t="shared" ref="P6:P10" si="0">SUM(C6:N6)</f>
        <v>0</v>
      </c>
      <c r="Q6" s="90"/>
    </row>
    <row r="7" spans="1:17" x14ac:dyDescent="0.25">
      <c r="A7" s="163"/>
      <c r="B7" s="123" t="s">
        <v>94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90"/>
      <c r="P7" s="90">
        <f t="shared" si="0"/>
        <v>0</v>
      </c>
      <c r="Q7" s="90"/>
    </row>
    <row r="8" spans="1:17" x14ac:dyDescent="0.25">
      <c r="A8" s="163"/>
      <c r="B8" s="123" t="s">
        <v>95</v>
      </c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90"/>
      <c r="P8" s="90">
        <f t="shared" si="0"/>
        <v>0</v>
      </c>
      <c r="Q8" s="90"/>
    </row>
    <row r="9" spans="1:17" x14ac:dyDescent="0.25">
      <c r="A9" s="163"/>
      <c r="B9" s="123" t="s">
        <v>96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90"/>
      <c r="P9" s="90">
        <f t="shared" si="0"/>
        <v>0</v>
      </c>
      <c r="Q9" s="90"/>
    </row>
    <row r="10" spans="1:17" x14ac:dyDescent="0.25">
      <c r="A10" s="163"/>
      <c r="B10" s="123" t="s">
        <v>97</v>
      </c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90"/>
      <c r="P10" s="90">
        <f t="shared" si="0"/>
        <v>0</v>
      </c>
      <c r="Q10" s="90"/>
    </row>
    <row r="11" spans="1:17" x14ac:dyDescent="0.25">
      <c r="A11" s="163"/>
      <c r="B11" s="123" t="s">
        <v>98</v>
      </c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90"/>
      <c r="P11" s="90">
        <f>SUM(C11:N11)</f>
        <v>0</v>
      </c>
      <c r="Q11" s="90"/>
    </row>
    <row r="12" spans="1:17" x14ac:dyDescent="0.25">
      <c r="A12" s="163"/>
      <c r="B12" s="123" t="s">
        <v>99</v>
      </c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90"/>
      <c r="P12" s="90">
        <f>SUM(C12:N12)</f>
        <v>0</v>
      </c>
      <c r="Q12" s="90"/>
    </row>
    <row r="13" spans="1:17" x14ac:dyDescent="0.25">
      <c r="A13" s="163"/>
      <c r="B13" s="123" t="s">
        <v>100</v>
      </c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90"/>
      <c r="P13" s="90">
        <f>SUM(C13:N13)</f>
        <v>0</v>
      </c>
      <c r="Q13" s="90"/>
    </row>
    <row r="14" spans="1:17" x14ac:dyDescent="0.25">
      <c r="A14" s="163"/>
      <c r="B14" s="123" t="s">
        <v>101</v>
      </c>
      <c r="C14" s="124"/>
      <c r="D14" s="124"/>
      <c r="E14" s="124"/>
      <c r="F14" s="124"/>
      <c r="G14" s="124"/>
      <c r="H14" s="127"/>
      <c r="I14" s="127"/>
      <c r="J14" s="127"/>
      <c r="K14" s="127"/>
      <c r="L14" s="127"/>
      <c r="M14" s="127"/>
      <c r="N14" s="128"/>
      <c r="O14" s="90"/>
      <c r="P14" s="90">
        <f>SUM(C14:M14)</f>
        <v>0</v>
      </c>
      <c r="Q14" s="90"/>
    </row>
    <row r="15" spans="1:17" x14ac:dyDescent="0.25">
      <c r="A15" s="163"/>
      <c r="B15" s="123" t="s">
        <v>102</v>
      </c>
      <c r="C15" s="124"/>
      <c r="D15" s="124"/>
      <c r="E15" s="124"/>
      <c r="F15" s="124"/>
      <c r="G15" s="124"/>
      <c r="H15" s="127"/>
      <c r="I15" s="127"/>
      <c r="J15" s="127"/>
      <c r="K15" s="127"/>
      <c r="L15" s="127"/>
      <c r="M15" s="128"/>
      <c r="N15" s="128"/>
      <c r="O15" s="90"/>
      <c r="P15" s="90">
        <f>SUM(C15:L15)</f>
        <v>0</v>
      </c>
      <c r="Q15" s="90"/>
    </row>
    <row r="16" spans="1:17" x14ac:dyDescent="0.25">
      <c r="A16" s="163"/>
      <c r="B16" s="123" t="s">
        <v>103</v>
      </c>
      <c r="C16" s="124"/>
      <c r="D16" s="124"/>
      <c r="E16" s="124"/>
      <c r="F16" s="124"/>
      <c r="G16" s="124"/>
      <c r="H16" s="127"/>
      <c r="I16" s="127"/>
      <c r="J16" s="127"/>
      <c r="K16" s="127"/>
      <c r="L16" s="128"/>
      <c r="M16" s="128"/>
      <c r="N16" s="128"/>
      <c r="O16" s="90"/>
      <c r="P16" s="90">
        <f>SUM(C16:K16)</f>
        <v>0</v>
      </c>
      <c r="Q16" s="90"/>
    </row>
    <row r="17" spans="1:18" x14ac:dyDescent="0.25">
      <c r="A17" s="163"/>
      <c r="B17" s="123" t="s">
        <v>104</v>
      </c>
      <c r="C17" s="124"/>
      <c r="D17" s="124"/>
      <c r="E17" s="124"/>
      <c r="F17" s="124"/>
      <c r="G17" s="124"/>
      <c r="H17" s="127"/>
      <c r="I17" s="127"/>
      <c r="J17" s="127"/>
      <c r="K17" s="128"/>
      <c r="L17" s="128"/>
      <c r="M17" s="128"/>
      <c r="N17" s="128"/>
      <c r="O17" s="90"/>
      <c r="P17" s="90">
        <f>SUM(C17:J17)</f>
        <v>0</v>
      </c>
      <c r="Q17" s="90"/>
    </row>
    <row r="18" spans="1:18" x14ac:dyDescent="0.25">
      <c r="A18" s="163"/>
      <c r="B18" s="123" t="s">
        <v>105</v>
      </c>
      <c r="C18" s="124"/>
      <c r="D18" s="125"/>
      <c r="E18" s="125"/>
      <c r="F18" s="125"/>
      <c r="G18" s="125"/>
      <c r="H18" s="129"/>
      <c r="I18" s="129"/>
      <c r="J18" s="129"/>
      <c r="K18" s="128"/>
      <c r="L18" s="128"/>
      <c r="M18" s="128"/>
      <c r="N18" s="128"/>
      <c r="O18" s="90"/>
      <c r="P18" s="90">
        <f t="shared" ref="P18:P25" si="1">SUM(C18)</f>
        <v>0</v>
      </c>
      <c r="Q18" s="90">
        <f>SUM(D18:J18)</f>
        <v>0</v>
      </c>
    </row>
    <row r="19" spans="1:18" x14ac:dyDescent="0.25">
      <c r="A19" s="163"/>
      <c r="B19" s="123" t="s">
        <v>106</v>
      </c>
      <c r="C19" s="124"/>
      <c r="D19" s="125"/>
      <c r="E19" s="125"/>
      <c r="F19" s="125"/>
      <c r="G19" s="125"/>
      <c r="H19" s="129"/>
      <c r="I19" s="129"/>
      <c r="J19" s="128"/>
      <c r="K19" s="128"/>
      <c r="L19" s="128"/>
      <c r="M19" s="128"/>
      <c r="N19" s="128"/>
      <c r="O19" s="90"/>
      <c r="P19" s="90">
        <f t="shared" si="1"/>
        <v>0</v>
      </c>
      <c r="Q19" s="90">
        <f>SUM(D19:I19)</f>
        <v>0</v>
      </c>
    </row>
    <row r="20" spans="1:18" x14ac:dyDescent="0.25">
      <c r="A20" s="163"/>
      <c r="B20" s="123" t="s">
        <v>107</v>
      </c>
      <c r="C20" s="124"/>
      <c r="D20" s="125"/>
      <c r="E20" s="125"/>
      <c r="F20" s="125"/>
      <c r="G20" s="125"/>
      <c r="H20" s="129"/>
      <c r="I20" s="129"/>
      <c r="J20" s="128"/>
      <c r="K20" s="128"/>
      <c r="L20" s="128"/>
      <c r="M20" s="128"/>
      <c r="N20" s="128"/>
      <c r="O20" s="90"/>
      <c r="P20" s="90">
        <f t="shared" si="1"/>
        <v>0</v>
      </c>
      <c r="Q20" s="90">
        <f>SUM(D20:I20)</f>
        <v>0</v>
      </c>
    </row>
    <row r="21" spans="1:18" x14ac:dyDescent="0.25">
      <c r="A21" s="163"/>
      <c r="B21" s="123" t="s">
        <v>108</v>
      </c>
      <c r="C21" s="124"/>
      <c r="D21" s="125"/>
      <c r="E21" s="125"/>
      <c r="F21" s="126"/>
      <c r="G21" s="125"/>
      <c r="H21" s="129"/>
      <c r="I21" s="128"/>
      <c r="J21" s="128"/>
      <c r="K21" s="128"/>
      <c r="L21" s="128"/>
      <c r="M21" s="128"/>
      <c r="N21" s="128"/>
      <c r="O21" s="90"/>
      <c r="P21" s="90">
        <f t="shared" si="1"/>
        <v>0</v>
      </c>
      <c r="Q21" s="90">
        <f>SUM(D21:H21)</f>
        <v>0</v>
      </c>
    </row>
    <row r="22" spans="1:18" x14ac:dyDescent="0.25">
      <c r="A22" s="163"/>
      <c r="B22" s="123" t="s">
        <v>109</v>
      </c>
      <c r="C22" s="124"/>
      <c r="D22" s="125"/>
      <c r="E22" s="125"/>
      <c r="F22" s="125"/>
      <c r="G22" s="125"/>
      <c r="H22" s="129"/>
      <c r="I22" s="128"/>
      <c r="J22" s="128"/>
      <c r="K22" s="128"/>
      <c r="L22" s="128"/>
      <c r="M22" s="128"/>
      <c r="N22" s="128"/>
      <c r="O22" s="90"/>
      <c r="P22" s="90">
        <f t="shared" si="1"/>
        <v>0</v>
      </c>
      <c r="Q22" s="90">
        <f>SUM(D22:H22)</f>
        <v>0</v>
      </c>
    </row>
    <row r="23" spans="1:18" x14ac:dyDescent="0.25">
      <c r="A23" s="163"/>
      <c r="B23" s="123" t="s">
        <v>110</v>
      </c>
      <c r="C23" s="124"/>
      <c r="D23" s="125"/>
      <c r="E23" s="125"/>
      <c r="F23" s="125"/>
      <c r="G23" s="125"/>
      <c r="H23" s="129"/>
      <c r="I23" s="128"/>
      <c r="J23" s="128"/>
      <c r="K23" s="128"/>
      <c r="L23" s="128"/>
      <c r="M23" s="128"/>
      <c r="N23" s="128"/>
      <c r="O23" s="90"/>
      <c r="P23" s="90">
        <f t="shared" si="1"/>
        <v>0</v>
      </c>
      <c r="Q23" s="90">
        <f>SUM(D23:H23)</f>
        <v>0</v>
      </c>
    </row>
    <row r="24" spans="1:18" x14ac:dyDescent="0.25">
      <c r="A24" s="163"/>
      <c r="B24" s="123" t="s">
        <v>111</v>
      </c>
      <c r="C24" s="124"/>
      <c r="D24" s="125"/>
      <c r="E24" s="125"/>
      <c r="F24" s="125"/>
      <c r="G24" s="125"/>
      <c r="H24" s="128"/>
      <c r="I24" s="128"/>
      <c r="J24" s="128"/>
      <c r="K24" s="128"/>
      <c r="L24" s="128"/>
      <c r="M24" s="128"/>
      <c r="N24" s="128"/>
      <c r="O24" s="90"/>
      <c r="P24" s="90">
        <f t="shared" si="1"/>
        <v>0</v>
      </c>
      <c r="Q24" s="90">
        <f>SUM(D24:G24)</f>
        <v>0</v>
      </c>
    </row>
    <row r="25" spans="1:18" x14ac:dyDescent="0.25">
      <c r="A25" s="164"/>
      <c r="B25" s="123" t="s">
        <v>112</v>
      </c>
      <c r="C25" s="124"/>
      <c r="D25" s="125"/>
      <c r="E25" s="125"/>
      <c r="F25" s="125"/>
      <c r="G25" s="125"/>
      <c r="H25" s="128"/>
      <c r="I25" s="128"/>
      <c r="J25" s="128"/>
      <c r="K25" s="128"/>
      <c r="L25" s="128"/>
      <c r="M25" s="128"/>
      <c r="N25" s="128"/>
      <c r="O25" s="90"/>
      <c r="P25" s="90">
        <f t="shared" si="1"/>
        <v>0</v>
      </c>
      <c r="Q25" s="90">
        <f>SUM(D25:G25)</f>
        <v>0</v>
      </c>
    </row>
    <row r="26" spans="1:18" ht="15.75" thickBot="1" x14ac:dyDescent="0.3">
      <c r="A26" s="83"/>
      <c r="B26" s="83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0"/>
      <c r="P26" s="90"/>
      <c r="Q26" s="90"/>
    </row>
    <row r="27" spans="1:18" ht="15.75" thickTop="1" x14ac:dyDescent="0.25">
      <c r="A27" s="95"/>
      <c r="B27" s="96"/>
      <c r="C27" s="97" t="s">
        <v>90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8"/>
      <c r="P27" s="99">
        <f>SUM(P5:P25)</f>
        <v>0</v>
      </c>
      <c r="Q27" s="99">
        <f>SUM(Q5:Q25)</f>
        <v>0</v>
      </c>
      <c r="R27" s="110">
        <f>SUM(P27:Q27)/196</f>
        <v>0</v>
      </c>
    </row>
    <row r="28" spans="1:18" ht="15.75" thickBot="1" x14ac:dyDescent="0.3">
      <c r="A28" s="95"/>
      <c r="B28" s="100"/>
      <c r="C28" s="101" t="s">
        <v>91</v>
      </c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102" t="s">
        <v>113</v>
      </c>
      <c r="P28" s="103">
        <v>1</v>
      </c>
      <c r="Q28" s="103">
        <v>3</v>
      </c>
    </row>
    <row r="29" spans="1:18" ht="15.75" thickTop="1" x14ac:dyDescent="0.25">
      <c r="A29" s="95"/>
      <c r="B29" s="104"/>
      <c r="C29" s="101" t="s">
        <v>114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102" t="s">
        <v>115</v>
      </c>
      <c r="P29" s="105">
        <f>P27*P28</f>
        <v>0</v>
      </c>
      <c r="Q29" s="105">
        <f>Q27*Q28</f>
        <v>0</v>
      </c>
    </row>
    <row r="30" spans="1:18" x14ac:dyDescent="0.25">
      <c r="A30" s="83"/>
      <c r="B30" s="83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3"/>
      <c r="P30" s="83"/>
      <c r="Q30" s="83"/>
    </row>
    <row r="31" spans="1:18" x14ac:dyDescent="0.25">
      <c r="A31" s="83"/>
      <c r="B31" s="83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102" t="s">
        <v>116</v>
      </c>
      <c r="P31" s="83"/>
      <c r="Q31" s="106">
        <f>P29+Q29</f>
        <v>0</v>
      </c>
    </row>
    <row r="32" spans="1:18" x14ac:dyDescent="0.25">
      <c r="A32" s="83"/>
      <c r="B32" s="83"/>
      <c r="C32" s="107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3"/>
      <c r="P32" s="83"/>
      <c r="Q32" s="83"/>
    </row>
    <row r="33" spans="1:17" x14ac:dyDescent="0.25">
      <c r="A33" s="83"/>
      <c r="B33" s="83"/>
      <c r="C33" s="107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102" t="s">
        <v>127</v>
      </c>
      <c r="P33" s="83"/>
      <c r="Q33" s="83">
        <v>308</v>
      </c>
    </row>
    <row r="34" spans="1:17" x14ac:dyDescent="0.25">
      <c r="A34" s="83"/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3"/>
      <c r="P34" s="83"/>
      <c r="Q34" s="83"/>
    </row>
    <row r="35" spans="1:17" x14ac:dyDescent="0.25">
      <c r="A35" s="83"/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108" t="s">
        <v>117</v>
      </c>
      <c r="M35" s="84"/>
      <c r="N35" s="84"/>
      <c r="O35" s="83"/>
      <c r="P35" s="83"/>
      <c r="Q35" s="106">
        <f>Q31/Q33</f>
        <v>0</v>
      </c>
    </row>
  </sheetData>
  <protectedRanges>
    <protectedRange sqref="N5:N13" name="Bereik8"/>
    <protectedRange sqref="M5:M14" name="Bereik7"/>
    <protectedRange sqref="L5:L15" name="Bereik6"/>
    <protectedRange sqref="K5:K16" name="Bereik5"/>
    <protectedRange sqref="J5:J18" name="Bereik4"/>
    <protectedRange sqref="I5:I20" name="Bereik3"/>
    <protectedRange sqref="H5:H23" name="Bereik2"/>
    <protectedRange sqref="C5:G25" name="Bereik1"/>
  </protectedRanges>
  <mergeCells count="3">
    <mergeCell ref="A1:Q1"/>
    <mergeCell ref="C3:N3"/>
    <mergeCell ref="A5:A25"/>
  </mergeCells>
  <conditionalFormatting sqref="B4:Q4">
    <cfRule type="cellIs" dxfId="22" priority="3" stopIfTrue="1" operator="equal">
      <formula>100</formula>
    </cfRule>
  </conditionalFormatting>
  <conditionalFormatting sqref="O5:Q5 O6:O11 Q6:Q10 P6:P25">
    <cfRule type="cellIs" dxfId="21" priority="2" stopIfTrue="1" operator="equal">
      <formula>100</formula>
    </cfRule>
  </conditionalFormatting>
  <conditionalFormatting sqref="B5:M13 N5:N12 C14:C25">
    <cfRule type="cellIs" dxfId="20" priority="1" stopIfTrue="1" operator="equal">
      <formula>100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A7" workbookViewId="0">
      <selection activeCell="H29" sqref="H29"/>
    </sheetView>
  </sheetViews>
  <sheetFormatPr defaultRowHeight="15" x14ac:dyDescent="0.25"/>
  <cols>
    <col min="1" max="1" width="5.5703125" customWidth="1"/>
    <col min="2" max="2" width="12.5703125" customWidth="1"/>
    <col min="3" max="3" width="13.5703125" bestFit="1" customWidth="1"/>
    <col min="4" max="14" width="11.140625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51" t="s">
        <v>138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</row>
    <row r="2" spans="1:17" x14ac:dyDescent="0.25">
      <c r="A2" s="83"/>
      <c r="B2" s="83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3"/>
      <c r="P2" s="83"/>
      <c r="Q2" s="83"/>
    </row>
    <row r="3" spans="1:17" x14ac:dyDescent="0.25">
      <c r="A3" s="83"/>
      <c r="B3" s="83"/>
      <c r="C3" s="153" t="s">
        <v>77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  <c r="O3" s="83"/>
      <c r="P3" s="83"/>
      <c r="Q3" s="83"/>
    </row>
    <row r="4" spans="1:17" ht="45" x14ac:dyDescent="0.25">
      <c r="A4" s="83"/>
      <c r="B4" s="85"/>
      <c r="C4" s="86" t="s">
        <v>78</v>
      </c>
      <c r="D4" s="86" t="s">
        <v>79</v>
      </c>
      <c r="E4" s="86" t="s">
        <v>80</v>
      </c>
      <c r="F4" s="86" t="s">
        <v>81</v>
      </c>
      <c r="G4" s="86" t="s">
        <v>82</v>
      </c>
      <c r="H4" s="86" t="s">
        <v>83</v>
      </c>
      <c r="I4" s="86" t="s">
        <v>84</v>
      </c>
      <c r="J4" s="86" t="s">
        <v>85</v>
      </c>
      <c r="K4" s="86" t="s">
        <v>86</v>
      </c>
      <c r="L4" s="86" t="s">
        <v>87</v>
      </c>
      <c r="M4" s="86" t="s">
        <v>88</v>
      </c>
      <c r="N4" s="86" t="s">
        <v>89</v>
      </c>
      <c r="O4" s="83"/>
      <c r="P4" s="87" t="s">
        <v>119</v>
      </c>
      <c r="Q4" s="87" t="s">
        <v>120</v>
      </c>
    </row>
    <row r="5" spans="1:17" x14ac:dyDescent="0.25">
      <c r="A5" s="156" t="s">
        <v>92</v>
      </c>
      <c r="B5" s="88" t="str">
        <f>"12 - 14"</f>
        <v>12 - 14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90"/>
      <c r="P5" s="90">
        <f>SUM(C5:N5)</f>
        <v>0</v>
      </c>
      <c r="Q5" s="90"/>
    </row>
    <row r="6" spans="1:17" x14ac:dyDescent="0.25">
      <c r="A6" s="157"/>
      <c r="B6" s="88" t="s">
        <v>93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90"/>
      <c r="P6" s="90">
        <f t="shared" ref="P6:P12" si="0">SUM(C6:N6)</f>
        <v>0</v>
      </c>
      <c r="Q6" s="90"/>
    </row>
    <row r="7" spans="1:17" x14ac:dyDescent="0.25">
      <c r="A7" s="157"/>
      <c r="B7" s="88" t="s">
        <v>94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90"/>
      <c r="P7" s="90">
        <f t="shared" si="0"/>
        <v>0</v>
      </c>
      <c r="Q7" s="90"/>
    </row>
    <row r="8" spans="1:17" x14ac:dyDescent="0.25">
      <c r="A8" s="157"/>
      <c r="B8" s="88" t="s">
        <v>95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90"/>
      <c r="P8" s="90">
        <f t="shared" si="0"/>
        <v>0</v>
      </c>
      <c r="Q8" s="90"/>
    </row>
    <row r="9" spans="1:17" x14ac:dyDescent="0.25">
      <c r="A9" s="157"/>
      <c r="B9" s="88" t="s">
        <v>96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90"/>
      <c r="P9" s="90">
        <f t="shared" si="0"/>
        <v>0</v>
      </c>
      <c r="Q9" s="90"/>
    </row>
    <row r="10" spans="1:17" x14ac:dyDescent="0.25">
      <c r="A10" s="157"/>
      <c r="B10" s="88" t="s">
        <v>97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90"/>
      <c r="P10" s="90">
        <f t="shared" si="0"/>
        <v>0</v>
      </c>
      <c r="Q10" s="90"/>
    </row>
    <row r="11" spans="1:17" x14ac:dyDescent="0.25">
      <c r="A11" s="157"/>
      <c r="B11" s="88" t="s">
        <v>98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90"/>
      <c r="P11" s="90">
        <f t="shared" si="0"/>
        <v>0</v>
      </c>
      <c r="Q11" s="90"/>
    </row>
    <row r="12" spans="1:17" x14ac:dyDescent="0.25">
      <c r="A12" s="157"/>
      <c r="B12" s="88" t="s">
        <v>99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90"/>
      <c r="P12" s="90">
        <f t="shared" si="0"/>
        <v>0</v>
      </c>
      <c r="Q12" s="90"/>
    </row>
    <row r="13" spans="1:17" x14ac:dyDescent="0.25">
      <c r="A13" s="157"/>
      <c r="B13" s="88" t="s">
        <v>100</v>
      </c>
      <c r="C13" s="91"/>
      <c r="D13" s="91"/>
      <c r="E13" s="91"/>
      <c r="F13" s="91"/>
      <c r="G13" s="91"/>
      <c r="H13" s="91"/>
      <c r="I13" s="91"/>
      <c r="J13" s="89"/>
      <c r="K13" s="89"/>
      <c r="L13" s="89"/>
      <c r="M13" s="89"/>
      <c r="N13" s="89"/>
      <c r="O13" s="90"/>
      <c r="P13" s="90">
        <f>SUM(J13:N13)</f>
        <v>0</v>
      </c>
      <c r="Q13" s="90">
        <f>SUM(C13:I13)</f>
        <v>0</v>
      </c>
    </row>
    <row r="14" spans="1:17" x14ac:dyDescent="0.25">
      <c r="A14" s="157"/>
      <c r="B14" s="88" t="s">
        <v>101</v>
      </c>
      <c r="C14" s="91"/>
      <c r="D14" s="91"/>
      <c r="E14" s="91"/>
      <c r="F14" s="91"/>
      <c r="G14" s="91"/>
      <c r="H14" s="91"/>
      <c r="I14" s="91"/>
      <c r="J14" s="89"/>
      <c r="K14" s="89"/>
      <c r="L14" s="89"/>
      <c r="M14" s="89"/>
      <c r="N14" s="92"/>
      <c r="O14" s="90"/>
      <c r="P14" s="90">
        <f>SUM(J14:M14)</f>
        <v>0</v>
      </c>
      <c r="Q14" s="90">
        <f t="shared" ref="Q14:Q20" si="1">SUM(C14:I14)</f>
        <v>0</v>
      </c>
    </row>
    <row r="15" spans="1:17" x14ac:dyDescent="0.25">
      <c r="A15" s="157"/>
      <c r="B15" s="88" t="s">
        <v>102</v>
      </c>
      <c r="C15" s="91"/>
      <c r="D15" s="91"/>
      <c r="E15" s="91"/>
      <c r="F15" s="91"/>
      <c r="G15" s="91"/>
      <c r="H15" s="91"/>
      <c r="I15" s="91"/>
      <c r="J15" s="89"/>
      <c r="K15" s="89"/>
      <c r="L15" s="89"/>
      <c r="M15" s="92"/>
      <c r="N15" s="92"/>
      <c r="O15" s="90"/>
      <c r="P15" s="90">
        <f>SUM(J15:L15)</f>
        <v>0</v>
      </c>
      <c r="Q15" s="90">
        <f t="shared" si="1"/>
        <v>0</v>
      </c>
    </row>
    <row r="16" spans="1:17" x14ac:dyDescent="0.25">
      <c r="A16" s="157"/>
      <c r="B16" s="88" t="s">
        <v>103</v>
      </c>
      <c r="C16" s="91"/>
      <c r="D16" s="91"/>
      <c r="E16" s="91"/>
      <c r="F16" s="91"/>
      <c r="G16" s="91"/>
      <c r="H16" s="91"/>
      <c r="I16" s="91"/>
      <c r="J16" s="89"/>
      <c r="K16" s="89"/>
      <c r="L16" s="92"/>
      <c r="M16" s="92"/>
      <c r="N16" s="92"/>
      <c r="O16" s="90"/>
      <c r="P16" s="90">
        <f>SUM(J16:K16)</f>
        <v>0</v>
      </c>
      <c r="Q16" s="90">
        <f t="shared" si="1"/>
        <v>0</v>
      </c>
    </row>
    <row r="17" spans="1:18" x14ac:dyDescent="0.25">
      <c r="A17" s="157"/>
      <c r="B17" s="88" t="s">
        <v>104</v>
      </c>
      <c r="C17" s="91"/>
      <c r="D17" s="91"/>
      <c r="E17" s="91"/>
      <c r="F17" s="93"/>
      <c r="G17" s="91"/>
      <c r="H17" s="91"/>
      <c r="I17" s="91"/>
      <c r="J17" s="89"/>
      <c r="K17" s="92"/>
      <c r="L17" s="92"/>
      <c r="M17" s="92"/>
      <c r="N17" s="92"/>
      <c r="O17" s="90"/>
      <c r="P17" s="90">
        <f>SUM(J17)</f>
        <v>0</v>
      </c>
      <c r="Q17" s="90">
        <f t="shared" si="1"/>
        <v>0</v>
      </c>
    </row>
    <row r="18" spans="1:18" x14ac:dyDescent="0.25">
      <c r="A18" s="157"/>
      <c r="B18" s="88" t="s">
        <v>105</v>
      </c>
      <c r="C18" s="91"/>
      <c r="D18" s="91"/>
      <c r="E18" s="91"/>
      <c r="F18" s="91"/>
      <c r="G18" s="91"/>
      <c r="H18" s="91"/>
      <c r="I18" s="91"/>
      <c r="J18" s="89"/>
      <c r="K18" s="92"/>
      <c r="L18" s="92"/>
      <c r="M18" s="92"/>
      <c r="N18" s="92"/>
      <c r="O18" s="90"/>
      <c r="P18" s="90">
        <f>SUM(J18)</f>
        <v>0</v>
      </c>
      <c r="Q18" s="90">
        <f t="shared" si="1"/>
        <v>0</v>
      </c>
    </row>
    <row r="19" spans="1:18" x14ac:dyDescent="0.25">
      <c r="A19" s="157"/>
      <c r="B19" s="88" t="s">
        <v>106</v>
      </c>
      <c r="C19" s="91"/>
      <c r="D19" s="91"/>
      <c r="E19" s="91"/>
      <c r="F19" s="91"/>
      <c r="G19" s="91"/>
      <c r="H19" s="91"/>
      <c r="I19" s="91"/>
      <c r="J19" s="92"/>
      <c r="K19" s="92"/>
      <c r="L19" s="92"/>
      <c r="M19" s="92"/>
      <c r="N19" s="92"/>
      <c r="O19" s="90"/>
      <c r="P19" s="90"/>
      <c r="Q19" s="90">
        <f t="shared" si="1"/>
        <v>0</v>
      </c>
    </row>
    <row r="20" spans="1:18" x14ac:dyDescent="0.25">
      <c r="A20" s="157"/>
      <c r="B20" s="88" t="s">
        <v>107</v>
      </c>
      <c r="C20" s="91"/>
      <c r="D20" s="91"/>
      <c r="E20" s="91"/>
      <c r="F20" s="91"/>
      <c r="G20" s="91"/>
      <c r="H20" s="91"/>
      <c r="I20" s="91"/>
      <c r="J20" s="92"/>
      <c r="K20" s="92"/>
      <c r="L20" s="92"/>
      <c r="M20" s="92"/>
      <c r="N20" s="92"/>
      <c r="O20" s="90"/>
      <c r="P20" s="90"/>
      <c r="Q20" s="90">
        <f t="shared" si="1"/>
        <v>0</v>
      </c>
    </row>
    <row r="21" spans="1:18" x14ac:dyDescent="0.25">
      <c r="A21" s="157"/>
      <c r="B21" s="88" t="s">
        <v>108</v>
      </c>
      <c r="C21" s="89"/>
      <c r="D21" s="89"/>
      <c r="E21" s="89"/>
      <c r="F21" s="89"/>
      <c r="G21" s="89"/>
      <c r="H21" s="89"/>
      <c r="I21" s="92"/>
      <c r="J21" s="92"/>
      <c r="K21" s="92"/>
      <c r="L21" s="92"/>
      <c r="M21" s="92"/>
      <c r="N21" s="92"/>
      <c r="O21" s="90"/>
      <c r="P21" s="90">
        <f>SUM(C21:H21)</f>
        <v>0</v>
      </c>
      <c r="Q21" s="90"/>
    </row>
    <row r="22" spans="1:18" x14ac:dyDescent="0.25">
      <c r="A22" s="157"/>
      <c r="B22" s="88" t="s">
        <v>109</v>
      </c>
      <c r="C22" s="89"/>
      <c r="D22" s="89"/>
      <c r="E22" s="89"/>
      <c r="F22" s="89"/>
      <c r="G22" s="89"/>
      <c r="H22" s="89"/>
      <c r="I22" s="92"/>
      <c r="J22" s="92"/>
      <c r="K22" s="92"/>
      <c r="L22" s="92"/>
      <c r="M22" s="92"/>
      <c r="N22" s="92"/>
      <c r="O22" s="90"/>
      <c r="P22" s="90">
        <f t="shared" ref="P22:P23" si="2">SUM(C22:H22)</f>
        <v>0</v>
      </c>
      <c r="Q22" s="90"/>
    </row>
    <row r="23" spans="1:18" x14ac:dyDescent="0.25">
      <c r="A23" s="157"/>
      <c r="B23" s="88" t="s">
        <v>110</v>
      </c>
      <c r="C23" s="89"/>
      <c r="D23" s="89"/>
      <c r="E23" s="89"/>
      <c r="F23" s="89"/>
      <c r="G23" s="89"/>
      <c r="H23" s="89"/>
      <c r="I23" s="92"/>
      <c r="J23" s="92"/>
      <c r="K23" s="92"/>
      <c r="L23" s="92"/>
      <c r="M23" s="92"/>
      <c r="N23" s="92"/>
      <c r="O23" s="90"/>
      <c r="P23" s="90">
        <f t="shared" si="2"/>
        <v>0</v>
      </c>
      <c r="Q23" s="90"/>
    </row>
    <row r="24" spans="1:18" x14ac:dyDescent="0.25">
      <c r="A24" s="157"/>
      <c r="B24" s="88" t="s">
        <v>111</v>
      </c>
      <c r="C24" s="89"/>
      <c r="D24" s="89"/>
      <c r="E24" s="89"/>
      <c r="F24" s="89"/>
      <c r="G24" s="89"/>
      <c r="H24" s="92"/>
      <c r="I24" s="92"/>
      <c r="J24" s="92"/>
      <c r="K24" s="92"/>
      <c r="L24" s="92"/>
      <c r="M24" s="92"/>
      <c r="N24" s="92"/>
      <c r="O24" s="90"/>
      <c r="P24" s="90">
        <f>SUM(C24:G24)</f>
        <v>0</v>
      </c>
      <c r="Q24" s="90"/>
    </row>
    <row r="25" spans="1:18" x14ac:dyDescent="0.25">
      <c r="A25" s="158"/>
      <c r="B25" s="88" t="s">
        <v>112</v>
      </c>
      <c r="C25" s="89"/>
      <c r="D25" s="89"/>
      <c r="E25" s="89"/>
      <c r="F25" s="89"/>
      <c r="G25" s="89"/>
      <c r="H25" s="92"/>
      <c r="I25" s="92"/>
      <c r="J25" s="92"/>
      <c r="K25" s="92"/>
      <c r="L25" s="92"/>
      <c r="M25" s="92"/>
      <c r="N25" s="92"/>
      <c r="O25" s="90"/>
      <c r="P25" s="90">
        <f>SUM(C25:G25)</f>
        <v>0</v>
      </c>
      <c r="Q25" s="90"/>
    </row>
    <row r="26" spans="1:18" ht="15.75" thickBot="1" x14ac:dyDescent="0.3">
      <c r="A26" s="83"/>
      <c r="B26" s="83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0"/>
      <c r="P26" s="90"/>
      <c r="Q26" s="90"/>
    </row>
    <row r="27" spans="1:18" ht="15.75" thickTop="1" x14ac:dyDescent="0.25">
      <c r="A27" s="95"/>
      <c r="B27" s="96"/>
      <c r="C27" s="97" t="s">
        <v>90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8"/>
      <c r="P27" s="99">
        <f>SUM(P5:P25)</f>
        <v>0</v>
      </c>
      <c r="Q27" s="99">
        <f>SUM(Q5:Q25)</f>
        <v>0</v>
      </c>
      <c r="R27" s="110">
        <f>SUM(P27:Q27)/196</f>
        <v>0</v>
      </c>
    </row>
    <row r="28" spans="1:18" ht="15.75" thickBot="1" x14ac:dyDescent="0.3">
      <c r="A28" s="95"/>
      <c r="B28" s="100"/>
      <c r="C28" s="101" t="s">
        <v>91</v>
      </c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102" t="s">
        <v>113</v>
      </c>
      <c r="P28" s="103">
        <v>1</v>
      </c>
      <c r="Q28" s="103">
        <v>3</v>
      </c>
    </row>
    <row r="29" spans="1:18" ht="15.75" thickTop="1" x14ac:dyDescent="0.25">
      <c r="A29" s="95"/>
      <c r="B29" s="104"/>
      <c r="C29" s="101" t="s">
        <v>114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102" t="s">
        <v>115</v>
      </c>
      <c r="P29" s="105">
        <f>P27*P28</f>
        <v>0</v>
      </c>
      <c r="Q29" s="105">
        <f>Q27*Q28</f>
        <v>0</v>
      </c>
    </row>
    <row r="30" spans="1:18" x14ac:dyDescent="0.25">
      <c r="A30" s="83"/>
      <c r="B30" s="83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3"/>
      <c r="P30" s="83"/>
      <c r="Q30" s="83"/>
    </row>
    <row r="31" spans="1:18" x14ac:dyDescent="0.25">
      <c r="A31" s="83"/>
      <c r="B31" s="83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102" t="s">
        <v>116</v>
      </c>
      <c r="P31" s="83"/>
      <c r="Q31" s="106">
        <f>P29+Q29</f>
        <v>0</v>
      </c>
    </row>
    <row r="32" spans="1:18" x14ac:dyDescent="0.25">
      <c r="A32" s="83"/>
      <c r="B32" s="83"/>
      <c r="C32" s="107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3"/>
      <c r="P32" s="83"/>
      <c r="Q32" s="83"/>
    </row>
    <row r="33" spans="1:17" x14ac:dyDescent="0.25">
      <c r="A33" s="83"/>
      <c r="B33" s="83"/>
      <c r="C33" s="107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102" t="s">
        <v>127</v>
      </c>
      <c r="P33" s="83"/>
      <c r="Q33" s="83">
        <v>308</v>
      </c>
    </row>
    <row r="34" spans="1:17" x14ac:dyDescent="0.25">
      <c r="A34" s="83"/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3"/>
      <c r="P34" s="83"/>
      <c r="Q34" s="83"/>
    </row>
    <row r="35" spans="1:17" x14ac:dyDescent="0.25">
      <c r="A35" s="83"/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108" t="s">
        <v>117</v>
      </c>
      <c r="M35" s="84"/>
      <c r="N35" s="84"/>
      <c r="O35" s="83"/>
      <c r="P35" s="83"/>
      <c r="Q35" s="106">
        <f>Q31/Q33</f>
        <v>0</v>
      </c>
    </row>
  </sheetData>
  <mergeCells count="3">
    <mergeCell ref="A1:Q1"/>
    <mergeCell ref="C3:N3"/>
    <mergeCell ref="A5:A25"/>
  </mergeCells>
  <conditionalFormatting sqref="B4:M12 N12 N4:Q5 B13 K13:M13 N6:O11 Q6:Q10 P6:P25">
    <cfRule type="cellIs" dxfId="19" priority="4" stopIfTrue="1" operator="equal">
      <formula>100</formula>
    </cfRule>
  </conditionalFormatting>
  <conditionalFormatting sqref="D21:H23">
    <cfRule type="cellIs" dxfId="18" priority="3" stopIfTrue="1" operator="equal">
      <formula>100</formula>
    </cfRule>
  </conditionalFormatting>
  <conditionalFormatting sqref="D24:G25">
    <cfRule type="cellIs" dxfId="17" priority="2" stopIfTrue="1" operator="equal">
      <formula>100</formula>
    </cfRule>
  </conditionalFormatting>
  <conditionalFormatting sqref="J13:J18">
    <cfRule type="cellIs" dxfId="16" priority="1" stopIfTrue="1" operator="equal">
      <formula>100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A7" workbookViewId="0">
      <selection activeCell="S15" sqref="S15"/>
    </sheetView>
  </sheetViews>
  <sheetFormatPr defaultRowHeight="15" x14ac:dyDescent="0.25"/>
  <cols>
    <col min="1" max="1" width="5.5703125" customWidth="1"/>
    <col min="2" max="2" width="12.5703125" customWidth="1"/>
    <col min="3" max="3" width="13.5703125" bestFit="1" customWidth="1"/>
    <col min="4" max="14" width="11.140625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51" t="s">
        <v>75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</row>
    <row r="2" spans="1:17" x14ac:dyDescent="0.25">
      <c r="A2" s="83"/>
      <c r="B2" s="83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3"/>
      <c r="P2" s="83"/>
      <c r="Q2" s="83"/>
    </row>
    <row r="3" spans="1:17" x14ac:dyDescent="0.25">
      <c r="A3" s="83"/>
      <c r="B3" s="83"/>
      <c r="C3" s="153" t="s">
        <v>77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  <c r="O3" s="83"/>
      <c r="P3" s="83"/>
      <c r="Q3" s="83"/>
    </row>
    <row r="4" spans="1:17" ht="45" x14ac:dyDescent="0.25">
      <c r="A4" s="83"/>
      <c r="B4" s="85"/>
      <c r="C4" s="86" t="s">
        <v>78</v>
      </c>
      <c r="D4" s="86" t="s">
        <v>79</v>
      </c>
      <c r="E4" s="86" t="s">
        <v>80</v>
      </c>
      <c r="F4" s="86" t="s">
        <v>81</v>
      </c>
      <c r="G4" s="86" t="s">
        <v>82</v>
      </c>
      <c r="H4" s="86" t="s">
        <v>83</v>
      </c>
      <c r="I4" s="86" t="s">
        <v>84</v>
      </c>
      <c r="J4" s="86" t="s">
        <v>85</v>
      </c>
      <c r="K4" s="86" t="s">
        <v>86</v>
      </c>
      <c r="L4" s="86" t="s">
        <v>87</v>
      </c>
      <c r="M4" s="86" t="s">
        <v>88</v>
      </c>
      <c r="N4" s="86" t="s">
        <v>89</v>
      </c>
      <c r="O4" s="83"/>
      <c r="P4" s="87" t="s">
        <v>119</v>
      </c>
      <c r="Q4" s="87" t="s">
        <v>120</v>
      </c>
    </row>
    <row r="5" spans="1:17" x14ac:dyDescent="0.25">
      <c r="A5" s="156" t="s">
        <v>92</v>
      </c>
      <c r="B5" s="88" t="str">
        <f>"12 - 14"</f>
        <v>12 - 14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90"/>
      <c r="P5" s="90">
        <f>SUM(C5:N5)</f>
        <v>0</v>
      </c>
      <c r="Q5" s="90"/>
    </row>
    <row r="6" spans="1:17" x14ac:dyDescent="0.25">
      <c r="A6" s="157"/>
      <c r="B6" s="88" t="s">
        <v>93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90"/>
      <c r="P6" s="90">
        <f t="shared" ref="P6:P12" si="0">SUM(C6:N6)</f>
        <v>0</v>
      </c>
      <c r="Q6" s="90"/>
    </row>
    <row r="7" spans="1:17" x14ac:dyDescent="0.25">
      <c r="A7" s="157"/>
      <c r="B7" s="88" t="s">
        <v>94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90"/>
      <c r="P7" s="90">
        <f t="shared" si="0"/>
        <v>0</v>
      </c>
      <c r="Q7" s="90"/>
    </row>
    <row r="8" spans="1:17" x14ac:dyDescent="0.25">
      <c r="A8" s="157"/>
      <c r="B8" s="88" t="s">
        <v>95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90"/>
      <c r="P8" s="90">
        <f t="shared" si="0"/>
        <v>0</v>
      </c>
      <c r="Q8" s="90"/>
    </row>
    <row r="9" spans="1:17" x14ac:dyDescent="0.25">
      <c r="A9" s="157"/>
      <c r="B9" s="88" t="s">
        <v>96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90"/>
      <c r="P9" s="90">
        <f t="shared" si="0"/>
        <v>0</v>
      </c>
      <c r="Q9" s="90"/>
    </row>
    <row r="10" spans="1:17" x14ac:dyDescent="0.25">
      <c r="A10" s="157"/>
      <c r="B10" s="88" t="s">
        <v>97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90"/>
      <c r="P10" s="90">
        <f t="shared" si="0"/>
        <v>0</v>
      </c>
      <c r="Q10" s="90"/>
    </row>
    <row r="11" spans="1:17" x14ac:dyDescent="0.25">
      <c r="A11" s="157"/>
      <c r="B11" s="88" t="s">
        <v>98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90"/>
      <c r="P11" s="90">
        <f t="shared" si="0"/>
        <v>0</v>
      </c>
      <c r="Q11" s="90"/>
    </row>
    <row r="12" spans="1:17" x14ac:dyDescent="0.25">
      <c r="A12" s="157"/>
      <c r="B12" s="88" t="s">
        <v>99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90"/>
      <c r="P12" s="90">
        <f t="shared" si="0"/>
        <v>0</v>
      </c>
      <c r="Q12" s="90"/>
    </row>
    <row r="13" spans="1:17" x14ac:dyDescent="0.25">
      <c r="A13" s="157"/>
      <c r="B13" s="88" t="s">
        <v>100</v>
      </c>
      <c r="C13" s="89"/>
      <c r="D13" s="91"/>
      <c r="E13" s="91"/>
      <c r="F13" s="91"/>
      <c r="G13" s="91"/>
      <c r="H13" s="91"/>
      <c r="I13" s="91"/>
      <c r="J13" s="91"/>
      <c r="K13" s="89"/>
      <c r="L13" s="89"/>
      <c r="M13" s="89"/>
      <c r="N13" s="89"/>
      <c r="O13" s="90"/>
      <c r="P13" s="90">
        <f>SUM(C13,K13:N13)</f>
        <v>0</v>
      </c>
      <c r="Q13" s="90">
        <f t="shared" ref="Q13:Q18" si="1">SUM(D13:J13)</f>
        <v>0</v>
      </c>
    </row>
    <row r="14" spans="1:17" x14ac:dyDescent="0.25">
      <c r="A14" s="157"/>
      <c r="B14" s="88" t="s">
        <v>101</v>
      </c>
      <c r="C14" s="89"/>
      <c r="D14" s="91"/>
      <c r="E14" s="91"/>
      <c r="F14" s="91"/>
      <c r="G14" s="91"/>
      <c r="H14" s="91"/>
      <c r="I14" s="91"/>
      <c r="J14" s="91"/>
      <c r="K14" s="89"/>
      <c r="L14" s="89"/>
      <c r="M14" s="89"/>
      <c r="N14" s="92"/>
      <c r="O14" s="90"/>
      <c r="P14" s="90">
        <f>SUM(C14,K14:M14)</f>
        <v>0</v>
      </c>
      <c r="Q14" s="90">
        <f t="shared" si="1"/>
        <v>0</v>
      </c>
    </row>
    <row r="15" spans="1:17" x14ac:dyDescent="0.25">
      <c r="A15" s="157"/>
      <c r="B15" s="88" t="s">
        <v>102</v>
      </c>
      <c r="C15" s="89"/>
      <c r="D15" s="91"/>
      <c r="E15" s="91"/>
      <c r="F15" s="91"/>
      <c r="G15" s="91"/>
      <c r="H15" s="91"/>
      <c r="I15" s="91"/>
      <c r="J15" s="91"/>
      <c r="K15" s="89"/>
      <c r="L15" s="89"/>
      <c r="M15" s="92"/>
      <c r="N15" s="92"/>
      <c r="O15" s="90"/>
      <c r="P15" s="90">
        <f>SUM(C15,K15:L15)</f>
        <v>0</v>
      </c>
      <c r="Q15" s="90">
        <f t="shared" si="1"/>
        <v>0</v>
      </c>
    </row>
    <row r="16" spans="1:17" x14ac:dyDescent="0.25">
      <c r="A16" s="157"/>
      <c r="B16" s="88" t="s">
        <v>103</v>
      </c>
      <c r="C16" s="89"/>
      <c r="D16" s="91"/>
      <c r="E16" s="91"/>
      <c r="F16" s="91"/>
      <c r="G16" s="91"/>
      <c r="H16" s="91"/>
      <c r="I16" s="91"/>
      <c r="J16" s="91"/>
      <c r="K16" s="89"/>
      <c r="L16" s="92"/>
      <c r="M16" s="92"/>
      <c r="N16" s="92"/>
      <c r="O16" s="90"/>
      <c r="P16" s="90">
        <f>SUM(C16,K16)</f>
        <v>0</v>
      </c>
      <c r="Q16" s="90">
        <f t="shared" si="1"/>
        <v>0</v>
      </c>
    </row>
    <row r="17" spans="1:18" x14ac:dyDescent="0.25">
      <c r="A17" s="157"/>
      <c r="B17" s="88" t="s">
        <v>104</v>
      </c>
      <c r="C17" s="89"/>
      <c r="D17" s="91"/>
      <c r="E17" s="91"/>
      <c r="F17" s="91"/>
      <c r="G17" s="93"/>
      <c r="H17" s="91"/>
      <c r="I17" s="91"/>
      <c r="J17" s="91"/>
      <c r="K17" s="92"/>
      <c r="L17" s="92"/>
      <c r="M17" s="92"/>
      <c r="N17" s="92"/>
      <c r="O17" s="90"/>
      <c r="P17" s="90">
        <f>SUM(J17)</f>
        <v>0</v>
      </c>
      <c r="Q17" s="90">
        <f t="shared" si="1"/>
        <v>0</v>
      </c>
    </row>
    <row r="18" spans="1:18" x14ac:dyDescent="0.25">
      <c r="A18" s="157"/>
      <c r="B18" s="88" t="s">
        <v>105</v>
      </c>
      <c r="C18" s="89"/>
      <c r="D18" s="91"/>
      <c r="E18" s="91"/>
      <c r="F18" s="91"/>
      <c r="G18" s="91"/>
      <c r="H18" s="91"/>
      <c r="I18" s="91"/>
      <c r="J18" s="91"/>
      <c r="K18" s="92"/>
      <c r="L18" s="92"/>
      <c r="M18" s="92"/>
      <c r="N18" s="92"/>
      <c r="O18" s="90"/>
      <c r="P18" s="90">
        <f>SUM(C18)</f>
        <v>0</v>
      </c>
      <c r="Q18" s="90">
        <f t="shared" si="1"/>
        <v>0</v>
      </c>
    </row>
    <row r="19" spans="1:18" x14ac:dyDescent="0.25">
      <c r="A19" s="157"/>
      <c r="B19" s="88" t="s">
        <v>106</v>
      </c>
      <c r="C19" s="89"/>
      <c r="D19" s="91"/>
      <c r="E19" s="91"/>
      <c r="F19" s="91"/>
      <c r="G19" s="91"/>
      <c r="H19" s="91"/>
      <c r="I19" s="91"/>
      <c r="J19" s="92"/>
      <c r="K19" s="92"/>
      <c r="L19" s="92"/>
      <c r="M19" s="92"/>
      <c r="N19" s="92"/>
      <c r="O19" s="90"/>
      <c r="P19" s="90">
        <f>SUM(C19)</f>
        <v>0</v>
      </c>
      <c r="Q19" s="90">
        <f>SUM(D19:I19)</f>
        <v>0</v>
      </c>
    </row>
    <row r="20" spans="1:18" x14ac:dyDescent="0.25">
      <c r="A20" s="157"/>
      <c r="B20" s="88" t="s">
        <v>107</v>
      </c>
      <c r="C20" s="89"/>
      <c r="D20" s="91"/>
      <c r="E20" s="91"/>
      <c r="F20" s="91"/>
      <c r="G20" s="91"/>
      <c r="H20" s="91"/>
      <c r="I20" s="91"/>
      <c r="J20" s="92"/>
      <c r="K20" s="92"/>
      <c r="L20" s="92"/>
      <c r="M20" s="92"/>
      <c r="N20" s="92"/>
      <c r="O20" s="90"/>
      <c r="P20" s="90">
        <f>SUM(C20)</f>
        <v>0</v>
      </c>
      <c r="Q20" s="90">
        <f>SUM(D20:I20)</f>
        <v>0</v>
      </c>
    </row>
    <row r="21" spans="1:18" x14ac:dyDescent="0.25">
      <c r="A21" s="157"/>
      <c r="B21" s="88" t="s">
        <v>108</v>
      </c>
      <c r="C21" s="89"/>
      <c r="D21" s="89"/>
      <c r="E21" s="89"/>
      <c r="F21" s="89"/>
      <c r="G21" s="89"/>
      <c r="H21" s="89"/>
      <c r="I21" s="92"/>
      <c r="J21" s="92"/>
      <c r="K21" s="92"/>
      <c r="L21" s="92"/>
      <c r="M21" s="92"/>
      <c r="N21" s="92"/>
      <c r="O21" s="90"/>
      <c r="P21" s="90">
        <f>SUM(C21:H21)</f>
        <v>0</v>
      </c>
      <c r="Q21" s="90"/>
    </row>
    <row r="22" spans="1:18" x14ac:dyDescent="0.25">
      <c r="A22" s="157"/>
      <c r="B22" s="88" t="s">
        <v>109</v>
      </c>
      <c r="C22" s="89"/>
      <c r="D22" s="89"/>
      <c r="E22" s="89"/>
      <c r="F22" s="89"/>
      <c r="G22" s="89"/>
      <c r="H22" s="89"/>
      <c r="I22" s="92"/>
      <c r="J22" s="92"/>
      <c r="K22" s="92"/>
      <c r="L22" s="92"/>
      <c r="M22" s="92"/>
      <c r="N22" s="92"/>
      <c r="O22" s="90"/>
      <c r="P22" s="90">
        <f t="shared" ref="P22:P23" si="2">SUM(C22:H22)</f>
        <v>0</v>
      </c>
      <c r="Q22" s="90"/>
    </row>
    <row r="23" spans="1:18" x14ac:dyDescent="0.25">
      <c r="A23" s="157"/>
      <c r="B23" s="88" t="s">
        <v>110</v>
      </c>
      <c r="C23" s="89"/>
      <c r="D23" s="89"/>
      <c r="E23" s="89"/>
      <c r="F23" s="89"/>
      <c r="G23" s="89"/>
      <c r="H23" s="89"/>
      <c r="I23" s="92"/>
      <c r="J23" s="92"/>
      <c r="K23" s="92"/>
      <c r="L23" s="92"/>
      <c r="M23" s="92"/>
      <c r="N23" s="92"/>
      <c r="O23" s="90"/>
      <c r="P23" s="90">
        <f t="shared" si="2"/>
        <v>0</v>
      </c>
      <c r="Q23" s="90"/>
    </row>
    <row r="24" spans="1:18" x14ac:dyDescent="0.25">
      <c r="A24" s="157"/>
      <c r="B24" s="88" t="s">
        <v>111</v>
      </c>
      <c r="C24" s="89"/>
      <c r="D24" s="89"/>
      <c r="E24" s="89"/>
      <c r="F24" s="89"/>
      <c r="G24" s="89"/>
      <c r="H24" s="92"/>
      <c r="I24" s="92"/>
      <c r="J24" s="92"/>
      <c r="K24" s="92"/>
      <c r="L24" s="92"/>
      <c r="M24" s="92"/>
      <c r="N24" s="92"/>
      <c r="O24" s="90"/>
      <c r="P24" s="90">
        <f>SUM(C24:G24)</f>
        <v>0</v>
      </c>
      <c r="Q24" s="90"/>
    </row>
    <row r="25" spans="1:18" x14ac:dyDescent="0.25">
      <c r="A25" s="158"/>
      <c r="B25" s="88" t="s">
        <v>112</v>
      </c>
      <c r="C25" s="89"/>
      <c r="D25" s="89"/>
      <c r="E25" s="89"/>
      <c r="F25" s="89"/>
      <c r="G25" s="89"/>
      <c r="H25" s="92"/>
      <c r="I25" s="92"/>
      <c r="J25" s="92"/>
      <c r="K25" s="92"/>
      <c r="L25" s="92"/>
      <c r="M25" s="92"/>
      <c r="N25" s="92"/>
      <c r="O25" s="90"/>
      <c r="P25" s="90">
        <f>SUM(C25:G25)</f>
        <v>0</v>
      </c>
      <c r="Q25" s="90"/>
    </row>
    <row r="26" spans="1:18" ht="15.75" thickBot="1" x14ac:dyDescent="0.3">
      <c r="A26" s="83"/>
      <c r="B26" s="83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0"/>
      <c r="P26" s="90"/>
      <c r="Q26" s="90"/>
    </row>
    <row r="27" spans="1:18" ht="15.75" thickTop="1" x14ac:dyDescent="0.25">
      <c r="A27" s="95"/>
      <c r="B27" s="96"/>
      <c r="C27" s="97" t="s">
        <v>90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8"/>
      <c r="P27" s="99">
        <f>SUM(P5:P25)</f>
        <v>0</v>
      </c>
      <c r="Q27" s="99">
        <f>SUM(Q5:Q25)</f>
        <v>0</v>
      </c>
      <c r="R27" s="110">
        <f>SUM(P27:Q27)/196</f>
        <v>0</v>
      </c>
    </row>
    <row r="28" spans="1:18" ht="15.75" thickBot="1" x14ac:dyDescent="0.3">
      <c r="A28" s="95"/>
      <c r="B28" s="100"/>
      <c r="C28" s="101" t="s">
        <v>91</v>
      </c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102" t="s">
        <v>113</v>
      </c>
      <c r="P28" s="103">
        <v>1</v>
      </c>
      <c r="Q28" s="103">
        <v>3</v>
      </c>
    </row>
    <row r="29" spans="1:18" ht="15.75" thickTop="1" x14ac:dyDescent="0.25">
      <c r="A29" s="95"/>
      <c r="B29" s="104"/>
      <c r="C29" s="101" t="s">
        <v>114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102" t="s">
        <v>115</v>
      </c>
      <c r="P29" s="105">
        <f>P27*P28</f>
        <v>0</v>
      </c>
      <c r="Q29" s="105">
        <f>Q27*Q28</f>
        <v>0</v>
      </c>
    </row>
    <row r="30" spans="1:18" x14ac:dyDescent="0.25">
      <c r="A30" s="83"/>
      <c r="B30" s="83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3"/>
      <c r="P30" s="83"/>
      <c r="Q30" s="83"/>
    </row>
    <row r="31" spans="1:18" x14ac:dyDescent="0.25">
      <c r="A31" s="83"/>
      <c r="B31" s="83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102" t="s">
        <v>116</v>
      </c>
      <c r="P31" s="83"/>
      <c r="Q31" s="106">
        <f>P29+Q29</f>
        <v>0</v>
      </c>
    </row>
    <row r="32" spans="1:18" x14ac:dyDescent="0.25">
      <c r="A32" s="83"/>
      <c r="B32" s="83"/>
      <c r="C32" s="107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3"/>
      <c r="P32" s="83"/>
      <c r="Q32" s="83"/>
    </row>
    <row r="33" spans="1:17" x14ac:dyDescent="0.25">
      <c r="A33" s="83"/>
      <c r="B33" s="83"/>
      <c r="C33" s="107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102" t="s">
        <v>127</v>
      </c>
      <c r="P33" s="83"/>
      <c r="Q33" s="83">
        <v>308</v>
      </c>
    </row>
    <row r="34" spans="1:17" x14ac:dyDescent="0.25">
      <c r="A34" s="83"/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3"/>
      <c r="P34" s="83"/>
      <c r="Q34" s="83"/>
    </row>
    <row r="35" spans="1:17" x14ac:dyDescent="0.25">
      <c r="A35" s="83"/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108" t="s">
        <v>117</v>
      </c>
      <c r="M35" s="84"/>
      <c r="N35" s="84"/>
      <c r="O35" s="83"/>
      <c r="P35" s="83"/>
      <c r="Q35" s="106">
        <f>Q31/Q33</f>
        <v>0</v>
      </c>
    </row>
  </sheetData>
  <mergeCells count="3">
    <mergeCell ref="A1:Q1"/>
    <mergeCell ref="C3:N3"/>
    <mergeCell ref="A5:A25"/>
  </mergeCells>
  <conditionalFormatting sqref="B4:M12 N12 N4:Q5 B13 K13:M13 N6:O11 Q6:Q10 P21:P25 P6:P17">
    <cfRule type="cellIs" dxfId="15" priority="9" stopIfTrue="1" operator="equal">
      <formula>100</formula>
    </cfRule>
  </conditionalFormatting>
  <conditionalFormatting sqref="D21:H23">
    <cfRule type="cellIs" dxfId="14" priority="8" stopIfTrue="1" operator="equal">
      <formula>100</formula>
    </cfRule>
  </conditionalFormatting>
  <conditionalFormatting sqref="D24:G25">
    <cfRule type="cellIs" dxfId="13" priority="7" stopIfTrue="1" operator="equal">
      <formula>100</formula>
    </cfRule>
  </conditionalFormatting>
  <conditionalFormatting sqref="C13:C17">
    <cfRule type="cellIs" dxfId="12" priority="5" stopIfTrue="1" operator="equal">
      <formula>100</formula>
    </cfRule>
  </conditionalFormatting>
  <conditionalFormatting sqref="C18:C24">
    <cfRule type="cellIs" dxfId="11" priority="4" stopIfTrue="1" operator="equal">
      <formula>100</formula>
    </cfRule>
  </conditionalFormatting>
  <conditionalFormatting sqref="P18">
    <cfRule type="cellIs" dxfId="10" priority="3" stopIfTrue="1" operator="equal">
      <formula>100</formula>
    </cfRule>
  </conditionalFormatting>
  <conditionalFormatting sqref="P19">
    <cfRule type="cellIs" dxfId="9" priority="2" stopIfTrue="1" operator="equal">
      <formula>100</formula>
    </cfRule>
  </conditionalFormatting>
  <conditionalFormatting sqref="P20">
    <cfRule type="cellIs" dxfId="8" priority="1" stopIfTrue="1" operator="equal">
      <formula>100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1</vt:i4>
      </vt:variant>
    </vt:vector>
  </HeadingPairs>
  <TitlesOfParts>
    <vt:vector size="12" baseType="lpstr">
      <vt:lpstr>Prijzenblad</vt:lpstr>
      <vt:lpstr>Matrix A Renault Twingo E-tech</vt:lpstr>
      <vt:lpstr>Matrix B Volkswagen e-up</vt:lpstr>
      <vt:lpstr>Matrix C Opel Corsa e</vt:lpstr>
      <vt:lpstr>Matrix D Hyundai Kona Electric</vt:lpstr>
      <vt:lpstr>Matrix E Suzuki Vitara comfort</vt:lpstr>
      <vt:lpstr>Matrix F Opel Mokka-e</vt:lpstr>
      <vt:lpstr>Matrix G Hyundai Tucson (P)HEV</vt:lpstr>
      <vt:lpstr>Matrix H Peugeot 3008 hyb.</vt:lpstr>
      <vt:lpstr>Matrix I Kia e-Niro</vt:lpstr>
      <vt:lpstr>Matrix J Seat Mii</vt:lpstr>
      <vt:lpstr>Prijzenblad!Afdruktitels</vt:lpstr>
    </vt:vector>
  </TitlesOfParts>
  <Company>Gemeente Gooise 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esslu</dc:creator>
  <cp:lastModifiedBy>esslu</cp:lastModifiedBy>
  <cp:lastPrinted>2022-01-20T16:22:48Z</cp:lastPrinted>
  <dcterms:created xsi:type="dcterms:W3CDTF">2022-01-11T13:30:21Z</dcterms:created>
  <dcterms:modified xsi:type="dcterms:W3CDTF">2022-04-13T15:54:14Z</dcterms:modified>
</cp:coreProperties>
</file>