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KQ-Klanten\Gemert Stichting GOO\2. Consultancy\Aanbestedingen\EA schoonmaak en glasbewassing 2022\Documenten aanbesteding\DEFINITIEVE DOCUMENTEN\"/>
    </mc:Choice>
  </mc:AlternateContent>
  <bookViews>
    <workbookView xWindow="0" yWindow="0" windowWidth="28800" windowHeight="12435" tabRatio="740"/>
  </bookViews>
  <sheets>
    <sheet name="Ruimtestaten " sheetId="34" r:id="rId1"/>
    <sheet name="Totaaloverzicht schoonmaak" sheetId="37" r:id="rId2"/>
    <sheet name="Glasstaat" sheetId="24" r:id="rId3"/>
    <sheet name="Totalen inschrijfprijs" sheetId="41" r:id="rId4"/>
    <sheet name="Regiewerkzaamheden" sheetId="3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" hidden="1">[1]Blad1!#REF!</definedName>
    <definedName name="__123Graph_A" hidden="1">'[2]Offerteformulier 1'!#REF!</definedName>
    <definedName name="_1_0_F" hidden="1">[1]Blad1!#REF!</definedName>
    <definedName name="_1F" hidden="1">[1]Psychiatrie!#REF!</definedName>
    <definedName name="_2_0_F" hidden="1">[1]Psychiatrie!#REF!</definedName>
    <definedName name="_3_0_F" hidden="1">[1]Blad1!#REF!</definedName>
    <definedName name="_4_0_F" hidden="1">[1]Blad1!#REF!</definedName>
    <definedName name="_7_0_F" hidden="1">[1]Blad1!#REF!</definedName>
    <definedName name="_8_0_F" hidden="1">[1]Blad1!#REF!</definedName>
    <definedName name="_Dist_Bin" hidden="1">#REF!</definedName>
    <definedName name="_Dist_Values" hidden="1">#REF!</definedName>
    <definedName name="_Fill" hidden="1">'[3]#REF'!#REF!</definedName>
    <definedName name="_fill2" hidden="1">[1]Blad1!#REF!</definedName>
    <definedName name="_xlnm._FilterDatabase" localSheetId="0" hidden="1">'Ruimtestaten '!$A$1:$V$907</definedName>
    <definedName name="_xlnm._FilterDatabase" localSheetId="1" hidden="1">'Totaaloverzicht schoonmaak'!$A$2:$D$19</definedName>
    <definedName name="_Key1" hidden="1">'[3]#REF'!#REF!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Sort" hidden="1">#REF!</definedName>
    <definedName name="_Sort2" hidden="1">#REF!</definedName>
    <definedName name="_Table1_In1" hidden="1">#REF!</definedName>
    <definedName name="_Table1_Out" hidden="1">#REF!</definedName>
    <definedName name="Aanneemsomxyz" hidden="1">[1]Blad1!#REF!</definedName>
    <definedName name="AccessDatabase" hidden="1">"C:\data\excel\BASISWP.mdb"</definedName>
    <definedName name="_xlnm.Print_Area" localSheetId="0">'Ruimtestaten '!$A$1:$V$909</definedName>
    <definedName name="_xlnm.Print_Titles" localSheetId="0">'Ruimtestaten '!$1:$1</definedName>
    <definedName name="b" hidden="1">[1]Blad1!#REF!</definedName>
    <definedName name="balustradeglas_vanaf100m2">#REF!</definedName>
    <definedName name="balustradeglas_vanaf100m2_inkoop">#REF!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7SQ2HZHXYPUEUFYA27SD1GS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1HY6E3GJ66ABU5ABN26V6Q13" hidden="1">#REF!</definedName>
    <definedName name="BEx01I8YYDMHIY7BRETR13A8BEZ1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6WVWVHVJKOYEWMY8N8FFGGX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LXP3CEKP3I5OFTVOHJAA9NFI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QA54J2A4I7IBQR19BTY28ZMR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VSZACWFIJP7NDCT16JKC46I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KFCCPZZ6ROLAT5C1DZNIC1U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65VP6HER1J8TZ62SHD5RCBC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9PD4714GTTN3F2N7OX311Y6X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I9DQUUUW49I2W1BO33PH3D8" hidden="1">#REF!</definedName>
    <definedName name="BEx5JJB6W446THXQCRUKD3I7RKLP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B9BR71LZDG7XXQ2EO58JC5F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6N9UJ7ZK5MSKY7CP3K1BEUX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N7W5T3U7UOE97D6OVIBUCXS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DDEQY6VOEGFTO3TR7IYQJSC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O60YTLX02NROHEAYHRC3NAS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D1BC9FT19KY0INAABNDBAMR1" hidden="1">#REF!</definedName>
    <definedName name="BEx9DN6ZMF18Q39MPMXSDJTZQNJ3" hidden="1">#REF!</definedName>
    <definedName name="BEx9E14TDNSEMI784W0OTIEQMWN6" hidden="1">#REF!</definedName>
    <definedName name="BEx9E2BZ2B1R41FMGJCJ7JLGLUAJ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Y4D8ZPQJCYFIMYM0V0C51Y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8TNG8LQ5Q4904SAYQIPGBSV" hidden="1">#REF!</definedName>
    <definedName name="BExAXSLQ6PC437HXV12Q231ZRMCE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2XTFEXDYQDW34D3PVMX1V1U4" hidden="1">#REF!</definedName>
    <definedName name="BExB30IP1DNKNQ6PZ5ERUGR5MK4Z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DHI5I2TJ2LXYPM98EE81L27" hidden="1">#REF!</definedName>
    <definedName name="BExB9OFEJQI7DWLR5ILALK4AUEQI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IZSROJUYYBNOT18HCMEH05A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AGILECV3WHYFKDKT4CNWSQT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8QZ1BC1S2B3B7JHM40K2CKD" hidden="1">#REF!</definedName>
    <definedName name="BExCW9Y5HWU4RJTNX74O6L24VGCK" hidden="1">#REF!</definedName>
    <definedName name="BExCWD8O25KU2E65TFO2EY0J3EOC" hidden="1">#REF!</definedName>
    <definedName name="BExCWPDPESGZS07QGBLSBWDNVJLZ" hidden="1">#REF!</definedName>
    <definedName name="BExCWPOJBPYXHKBIABHC85IJY09D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UD9FEOJBKDJ51Z3JON9LKJ8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13RUIBGRXDL4QDZ305UKUR12" hidden="1">#REF!</definedName>
    <definedName name="BExD14DETV5R4OOTMAXD5NAKWRO3" hidden="1">#REF!</definedName>
    <definedName name="BExD1OAU9OXQAZA4D70HP72CU6GB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NOJIQ2GLZHO94GMIW8I2J9E9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1W2ZOBW1EAU1J8V409RY2NK" hidden="1">#REF!</definedName>
    <definedName name="BExEW68M9WL8214QH9C7VCK7BN08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4Z0M2VQGGT194Q7OYCHCMWXV" hidden="1">#REF!</definedName>
    <definedName name="BExF52GTGP8MHGII4KJ8TJGR8W8U" hidden="1">#REF!</definedName>
    <definedName name="BExF57K7L3UC1I2FSAWURR4SN0UN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P7E2AQOKGBSB5PI5GH3E0FU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09QLSRLDUVWWZXNB7M5LVOX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XJDHUDPDT8I8IVGVW9J0R5Q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HBOCVPSB8JI8A8MI2HCDYNV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N9K7FRSV774URAA9G9UA017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FL37W5CTMW32P870PSWISG0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MPPAQC59853UQYQHOFQQ73R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T1MK8TBAK3SNP36A8FKDQSOK" hidden="1">#REF!</definedName>
    <definedName name="BExIT3KM9TXKDFPIS3K8ZCMT31TE" hidden="1">#REF!</definedName>
    <definedName name="BExITBNYANV2S8KD56GOGCKW393R" hidden="1">#REF!</definedName>
    <definedName name="BExIUD4OJGH65NFNQ4VMCE3R4J1X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DLFLK167PMKMF6ZK1C29TRD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WEY2UGHSELTM5ONBYK5EA7O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H3XZO91XQHJTA1XQI5DGUPD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HXOBUF8DP34JEC7FCJV5DTZ" hidden="1">#REF!</definedName>
    <definedName name="BExMFLDTMRTCHKA37LQW67BG8D5C" hidden="1">#REF!</definedName>
    <definedName name="BExMGG3PFIHPHX7NXB7HDFI3N12L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GSAB7K5W1JWC0TMZUFKLC3R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I29DOEK5R1A5QZPUDKF7N6T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1YH9L5GK7V1T2N2FTS7IEGO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4PV0F3PBEO5684IJ92QSEK1J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ZFEIWV26E8RFU7XQYX1J458" hidden="1">#REF!</definedName>
    <definedName name="BExOEBKG55EROA2VL360A06LKASE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H2EI9BQ6JCAAFZTQQP604EM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FCOW4VN4KQ8GZMUQ1MEET1O" hidden="1">#REF!</definedName>
    <definedName name="BExQIS8O6R36CI01XRY9ISM99TW9" hidden="1">#REF!</definedName>
    <definedName name="BExQIV37AA4KH6W6L5SPYAXSH165" hidden="1">#REF!</definedName>
    <definedName name="BExQIVJB9MJ25NDUHTCVMSODJY2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LLJ1VOVAE0YKAU4MI2PD625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OPOT72MAIV51KAH9QIF0874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F07QFLZCO4P6K6QF05XG7PH1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LU5DFWSMUV95TO41WWWBEVA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FMF4M2YQ8J9ROXDQL342GKR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476KI0RNB71XI5TYMANSGB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PLA9N640MFRJJQPKXT7P88M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ZUUFYHLUK4M4E8GLGIBBNT0" hidden="1">#REF!</definedName>
    <definedName name="BExU147D6RPG6ZVTSXRKFSVRHSBG" hidden="1">#REF!</definedName>
    <definedName name="BExU14Y9MRQC61440UR4X1SYSM3B" hidden="1">#REF!</definedName>
    <definedName name="BExU16R10W1SOAPNG4CDJ01T7JRE" hidden="1">#REF!</definedName>
    <definedName name="BExU17CKOR3GNIHDNVLH9L1IOJS9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470Y4KXKANZVNIMUZ264KRO" hidden="1">#REF!</definedName>
    <definedName name="BExVUL9V3H8ZF6Y72LQBBN639YAA" hidden="1">#REF!</definedName>
    <definedName name="BExVUNDJXQP95AMFY44I1OZVY6JQ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FYP4WXY71CYUG40SUBG9UWU" hidden="1">#REF!</definedName>
    <definedName name="BExW0RI61B4VV0ARXTFVBAWRA1C5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S6JZQESAGOEE0R87XQ06P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8PX26OWATJ04HR2S6H7OCGF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WZBREC3ALZX5JY961IA7NMFH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Q37OVBR25U32CO2YYVPZOMR5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JUFPVD3OS7JGU6Q1EBYD9QR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YGESSY2KSJIS00IISZ4Q42QI" hidden="1">#REF!</definedName>
    <definedName name="BExZZ2FQA9A8C7CJKMEFQ9VPSLCE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udgeturen_schoonmaak" localSheetId="0">'Ruimtestaten '!#REF!</definedName>
    <definedName name="Budgeturen_schoonmaak">#REF!</definedName>
    <definedName name="Budgetuurtarief">#REF!</definedName>
    <definedName name="dakglasbinnen_tot100m2">#REF!</definedName>
    <definedName name="Dakglasbinnen_tot100m2_inkoop">#REF!</definedName>
    <definedName name="dakglasbinnen_vanaf100m2">#REF!</definedName>
    <definedName name="dakglasbinnen_vanaf100m2_inkoop">#REF!</definedName>
    <definedName name="dakglasbuiten_tot100m2">#REF!</definedName>
    <definedName name="Dakglasbuiten_tot100m2_inkoop">#REF!</definedName>
    <definedName name="dakglasbuiten_vanaf100m2">#REF!</definedName>
    <definedName name="dakglasbuiten_vanaf100m2_inkoop">#REF!</definedName>
    <definedName name="ff" hidden="1">[1]Blad1!#REF!</definedName>
    <definedName name="FrisseStart">#REF!</definedName>
    <definedName name="Glasbinnenladder_tot100m2">#REF!</definedName>
    <definedName name="Glasbinnenladder_tot100m2_inkoop">#REF!</definedName>
    <definedName name="Glasbinnenladder_vanaf100m2">#REF!</definedName>
    <definedName name="Glasbinnenladder_vanaf100m2_inkoop">#REF!</definedName>
    <definedName name="Glasbinnenloop_tot100m2">#REF!</definedName>
    <definedName name="Glasbinnenloop_tot100m2_inkoop">#REF!</definedName>
    <definedName name="Glasbinnenloop_vanaf100m2">#REF!</definedName>
    <definedName name="Glasbinnenloop_vanaf100m2_inkoop">#REF!</definedName>
    <definedName name="glasblokkenbinnen_tot100m2_inkoop">#REF!</definedName>
    <definedName name="glasblokkenbinnen_vanaf1002_inkoop">#REF!</definedName>
    <definedName name="glasblokkenbinnen_vanaf100m2">#REF!</definedName>
    <definedName name="glasblokkenbuiten_100m2">#REF!</definedName>
    <definedName name="glasblokkenbuiten_tot100m2_inkoop">#REF!</definedName>
    <definedName name="glasblokkenbuiten_vanaf100m2">#REF!</definedName>
    <definedName name="glasblokkenbuitenvanaf100m2_inkoop">#REF!</definedName>
    <definedName name="Glasbuitenladder_tot100m2">#REF!</definedName>
    <definedName name="Glasbuitenladder_tot100m2_inkoop">#REF!</definedName>
    <definedName name="Glasbuitenladder_vanaf100m2">#REF!</definedName>
    <definedName name="Glasbuitenladder_vanaf100m2_inkoop">#REF!</definedName>
    <definedName name="Glasbuitenloop_tot100m2">#REF!</definedName>
    <definedName name="Glasbuitenloop_tot100m2_inkoop">#REF!</definedName>
    <definedName name="Glasbuitenloop_vanaf100m2">#REF!</definedName>
    <definedName name="Glasbuitenloop_vanaf100m2_inkoop">#REF!</definedName>
    <definedName name="Glashoogwerk_tot100m2">#REF!</definedName>
    <definedName name="Glashoogwerk_tot100m2_inkoop">#REF!</definedName>
    <definedName name="Glashoogwerk_vanaf100m2">#REF!</definedName>
    <definedName name="Glashoogwerk_vanaf100m2_inkoop">#REF!</definedName>
    <definedName name="glassblokkenbinnen_tot100m2">#REF!</definedName>
    <definedName name="han" hidden="1">'[4]#REF'!#REF!</definedName>
    <definedName name="Hard_schrobben">#REF!</definedName>
    <definedName name="HTML_CodePage" hidden="1">1252</definedName>
    <definedName name="HTML_Control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Index_2022">#REF!</definedName>
    <definedName name="Index_2023">#REF!</definedName>
    <definedName name="Index_2024">#REF!</definedName>
    <definedName name="Index_2025">#REF!</definedName>
    <definedName name="Index_2026">#REF!</definedName>
    <definedName name="Index_2027">#REF!</definedName>
    <definedName name="Index_2028">#REF!</definedName>
    <definedName name="Index_2029">#REF!</definedName>
    <definedName name="Indexglas_2022_inkoop">#REF!</definedName>
    <definedName name="Indexglas_2023_inkoop">#REF!</definedName>
    <definedName name="Indexglas_2024_inkoop">#REF!</definedName>
    <definedName name="Indexglas_2025_inkoop">#REF!</definedName>
    <definedName name="Indexglas_2026_inkoop">#REF!</definedName>
    <definedName name="jj" hidden="1">'[5]Offerteformulier 1'!#REF!</definedName>
    <definedName name="Kostenpjr_smo" localSheetId="0">'Ruimtestaten '!#REF!</definedName>
    <definedName name="Kostenpjr_smo">#REF!</definedName>
    <definedName name="Kostenpjr_totaal" localSheetId="0">'Ruimtestaten '!$P:$P</definedName>
    <definedName name="Kostenpjr_totaal">#REF!</definedName>
    <definedName name="lichtkoepelsbuiten_tot100m2">#REF!</definedName>
    <definedName name="lichtkoepelsbuiten_tot100m2_inkoop">#REF!</definedName>
    <definedName name="lifschacht_beurtprijs">#REF!</definedName>
    <definedName name="Lifschachtbinnenbuiten_100m2">#REF!</definedName>
    <definedName name="lifschachtkleinerf_beurtprijs">#REF!</definedName>
    <definedName name="liftschachtbeidezijden_tot100m2">#REF!</definedName>
    <definedName name="liftschachtbinnen_tot100m2_inkoop">#REF!</definedName>
    <definedName name="liftschachtbuiten_tot100m2_inkoop">#REF!</definedName>
    <definedName name="Lino_inkoop">#REF!</definedName>
    <definedName name="Lino_verkoop">#REF!</definedName>
    <definedName name="Locatie" localSheetId="0">'Ruimtestaten '!#REF!</definedName>
    <definedName name="Locatie">#REF!</definedName>
    <definedName name="M2_hardevloer" localSheetId="0">'Ruimtestaten '!#REF!</definedName>
    <definedName name="M2_hardevloer">#REF!</definedName>
    <definedName name="M2_Lino" localSheetId="0">'Ruimtestaten '!#REF!</definedName>
    <definedName name="M2_Lino">#REF!</definedName>
    <definedName name="M2_Tapijt" localSheetId="0">'Ruimtestaten '!#REF!</definedName>
    <definedName name="M2_Tapijt">#REF!</definedName>
    <definedName name="mm" hidden="1">'[5]Offerteformulier 1'!#REF!</definedName>
    <definedName name="Oppervlakte" localSheetId="0">'Ruimtestaten '!$F:$F</definedName>
    <definedName name="Oppervlakte">#REF!</definedName>
    <definedName name="p" hidden="1">[1]Blad1!#REF!</definedName>
    <definedName name="Prijs_hardevloer" localSheetId="0">'Ruimtestaten '!#REF!</definedName>
    <definedName name="Prijs_hardevloer">#REF!</definedName>
    <definedName name="Prijs_lino_inkoop" localSheetId="0">'Ruimtestaten '!#REF!</definedName>
    <definedName name="Prijs_lino_inkoop">#REF!</definedName>
    <definedName name="Prijs_lino_verkoop" localSheetId="0">'Ruimtestaten '!#REF!</definedName>
    <definedName name="Prijs_lino_verkoop">#REF!</definedName>
    <definedName name="Prijs_tapijt" localSheetId="0">'Ruimtestaten '!#REF!</definedName>
    <definedName name="Prijs_tapijt">#REF!</definedName>
    <definedName name="s" hidden="1">[1]Blad1!#REF!</definedName>
    <definedName name="SAPBEXdnldView" hidden="1">"4CJUVLRIWH72OR857DN5SQ07I"</definedName>
    <definedName name="SAPBEXhrIndnt" hidden="1">"Wide"</definedName>
    <definedName name="SAPBEXsysID" hidden="1">"PRB"</definedName>
    <definedName name="SAPsysID" hidden="1">"708C5W7SBKP804JT78WJ0JNKI"</definedName>
    <definedName name="SAPwbID" hidden="1">"ARS"</definedName>
    <definedName name="Separatieglasladder_tot100m2">#REF!</definedName>
    <definedName name="Separatieglasladder_tot100m2_inkoop">#REF!</definedName>
    <definedName name="Separatieglasladder_vanaf100m2">#REF!</definedName>
    <definedName name="Separatieglasladder_vanaf100m2_inkoop">#REF!</definedName>
    <definedName name="Separatieglasloop_tot100m2_inkoop">#REF!</definedName>
    <definedName name="Separatieglasloop_vanaf100m2">#REF!</definedName>
    <definedName name="Separatieglasloop_vanaf100m2_inkoop">#REF!</definedName>
    <definedName name="Seperatieglasloop_tot100m2">#REF!</definedName>
    <definedName name="spiegelglas_tot100m2">#REF!</definedName>
    <definedName name="spiegelglas_tot100m2_inkoop">#REF!</definedName>
    <definedName name="Tapijt_reinigen">#REF!</definedName>
    <definedName name="Targetperc">#REF!</definedName>
    <definedName name="Totaal_frissestart_euro" localSheetId="0">'Ruimtestaten '!#REF!</definedName>
    <definedName name="Totaal_frissestart_euro">#REF!</definedName>
    <definedName name="Totaal_frissestart_uren" localSheetId="0">'Ruimtestaten '!#REF!</definedName>
    <definedName name="Totaal_frissestart_uren">#REF!</definedName>
    <definedName name="Totaal_index">#REF!</definedName>
    <definedName name="Totaal_indexglas_inkoop">#REF!</definedName>
    <definedName name="Totaal_kostenpjr_EXCLlino" localSheetId="0">'Ruimtestaten '!#REF!</definedName>
    <definedName name="Totaal_kostenpjr_EXCLlino">#REF!</definedName>
    <definedName name="Totaal_vloer_euro" localSheetId="0">'Ruimtestaten '!#REF!</definedName>
    <definedName name="Totaal_vloer_euro">#REF!</definedName>
    <definedName name="Totaal_vloer_uren" localSheetId="0">'Ruimtestaten '!#REF!</definedName>
    <definedName name="Totaal_vloer_uren">#REF!</definedName>
    <definedName name="Uren_hardevloer" localSheetId="0">'Ruimtestaten '!#REF!</definedName>
    <definedName name="Uren_hardevloer">#REF!</definedName>
    <definedName name="Uren_lino" localSheetId="0">'Ruimtestaten '!#REF!</definedName>
    <definedName name="Uren_lino">#REF!</definedName>
    <definedName name="Uren_tapijt" localSheetId="0">'Ruimtestaten '!#REF!</definedName>
    <definedName name="Uren_tapijt">#REF!</definedName>
    <definedName name="Urenpjr_smo" localSheetId="0">'Ruimtestaten '!#REF!</definedName>
    <definedName name="Urenpjr_smo">#REF!</definedName>
    <definedName name="Urenpjr_totaal" localSheetId="0">'Ruimtestaten '!$O:$O</definedName>
    <definedName name="Urenpjr_totaal">#REF!</definedName>
    <definedName name="UURTARIEF">#REF!</definedName>
    <definedName name="Veluxraambinnen_100m2">#REF!</definedName>
    <definedName name="veluxraambuiten_100m2">#REF!</definedName>
    <definedName name="veluxramenbinnen_tot100m2_inkoop">#REF!</definedName>
    <definedName name="Veluxramenbuiten_tot100m2_inkoop">#REF!</definedName>
    <definedName name="x" hidden="1">[1]Blad1!#REF!</definedName>
    <definedName name="y" hidden="1">#REF!</definedName>
    <definedName name="z" hidden="1">#REF!</definedName>
    <definedName name="zonnepanelenbuiten_vanaf100m_inkoop">#REF!</definedName>
    <definedName name="zonnepanelenbuiten_vanaf100m2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07" i="34" l="1"/>
  <c r="R907" i="34"/>
  <c r="S891" i="34"/>
  <c r="R891" i="34"/>
  <c r="R822" i="34"/>
  <c r="R784" i="34"/>
  <c r="R737" i="34"/>
  <c r="R723" i="34"/>
  <c r="Q723" i="34"/>
  <c r="R659" i="34"/>
  <c r="R612" i="34"/>
  <c r="R520" i="34"/>
  <c r="R333" i="34"/>
  <c r="R287" i="34"/>
  <c r="R281" i="34"/>
  <c r="R257" i="34"/>
  <c r="R162" i="34"/>
  <c r="R91" i="34"/>
  <c r="S818" i="34"/>
  <c r="S817" i="34"/>
  <c r="S812" i="34"/>
  <c r="S809" i="34"/>
  <c r="S808" i="34"/>
  <c r="S807" i="34"/>
  <c r="S803" i="34"/>
  <c r="S802" i="34"/>
  <c r="S800" i="34"/>
  <c r="S796" i="34"/>
  <c r="S795" i="34"/>
  <c r="S779" i="34"/>
  <c r="S775" i="34"/>
  <c r="S773" i="34"/>
  <c r="S770" i="34"/>
  <c r="S766" i="34"/>
  <c r="S763" i="34"/>
  <c r="S760" i="34"/>
  <c r="S758" i="34"/>
  <c r="S750" i="34"/>
  <c r="S748" i="34"/>
  <c r="S745" i="34"/>
  <c r="S739" i="34"/>
  <c r="S729" i="34"/>
  <c r="S737" i="34" s="1"/>
  <c r="E17" i="37" s="1"/>
  <c r="S715" i="34"/>
  <c r="S714" i="34"/>
  <c r="S711" i="34"/>
  <c r="S708" i="34"/>
  <c r="S701" i="34"/>
  <c r="S699" i="34"/>
  <c r="S697" i="34"/>
  <c r="S696" i="34"/>
  <c r="S686" i="34"/>
  <c r="S684" i="34"/>
  <c r="S680" i="34"/>
  <c r="S679" i="34"/>
  <c r="S678" i="34"/>
  <c r="S677" i="34"/>
  <c r="S676" i="34"/>
  <c r="S675" i="34"/>
  <c r="S674" i="34"/>
  <c r="S673" i="34"/>
  <c r="S672" i="34"/>
  <c r="S671" i="34"/>
  <c r="S670" i="34"/>
  <c r="S669" i="34"/>
  <c r="S668" i="34"/>
  <c r="S667" i="34"/>
  <c r="S666" i="34"/>
  <c r="S665" i="34"/>
  <c r="S664" i="34"/>
  <c r="S663" i="34"/>
  <c r="S662" i="34"/>
  <c r="S661" i="34"/>
  <c r="S660" i="34"/>
  <c r="S656" i="34"/>
  <c r="S652" i="34"/>
  <c r="S648" i="34"/>
  <c r="S647" i="34"/>
  <c r="S646" i="34"/>
  <c r="S645" i="34"/>
  <c r="S639" i="34"/>
  <c r="S635" i="34"/>
  <c r="S631" i="34"/>
  <c r="S630" i="34"/>
  <c r="S627" i="34"/>
  <c r="S626" i="34"/>
  <c r="S623" i="34"/>
  <c r="S618" i="34"/>
  <c r="S616" i="34"/>
  <c r="S615" i="34"/>
  <c r="S609" i="34"/>
  <c r="S608" i="34"/>
  <c r="S607" i="34"/>
  <c r="S606" i="34"/>
  <c r="S604" i="34"/>
  <c r="S603" i="34"/>
  <c r="S602" i="34"/>
  <c r="S600" i="34"/>
  <c r="S599" i="34"/>
  <c r="S595" i="34"/>
  <c r="S594" i="34"/>
  <c r="S593" i="34"/>
  <c r="S592" i="34"/>
  <c r="S591" i="34"/>
  <c r="S590" i="34"/>
  <c r="S589" i="34"/>
  <c r="S588" i="34"/>
  <c r="S587" i="34"/>
  <c r="S586" i="34"/>
  <c r="S585" i="34"/>
  <c r="S583" i="34"/>
  <c r="S582" i="34"/>
  <c r="S580" i="34"/>
  <c r="S579" i="34"/>
  <c r="S577" i="34"/>
  <c r="S572" i="34"/>
  <c r="S571" i="34"/>
  <c r="S570" i="34"/>
  <c r="S569" i="34"/>
  <c r="S568" i="34"/>
  <c r="S567" i="34"/>
  <c r="S561" i="34"/>
  <c r="S560" i="34"/>
  <c r="S559" i="34"/>
  <c r="S558" i="34"/>
  <c r="S555" i="34"/>
  <c r="S551" i="34"/>
  <c r="S545" i="34"/>
  <c r="S543" i="34"/>
  <c r="S541" i="34"/>
  <c r="S539" i="34"/>
  <c r="S537" i="34"/>
  <c r="S535" i="34"/>
  <c r="S533" i="34"/>
  <c r="S532" i="34"/>
  <c r="S530" i="34"/>
  <c r="S527" i="34"/>
  <c r="S524" i="34"/>
  <c r="S521" i="34"/>
  <c r="S508" i="34"/>
  <c r="S491" i="34"/>
  <c r="S486" i="34"/>
  <c r="S485" i="34"/>
  <c r="S483" i="34"/>
  <c r="S481" i="34"/>
  <c r="S479" i="34"/>
  <c r="S478" i="34"/>
  <c r="S475" i="34"/>
  <c r="S472" i="34"/>
  <c r="S470" i="34"/>
  <c r="S469" i="34"/>
  <c r="S468" i="34"/>
  <c r="S465" i="34"/>
  <c r="S463" i="34"/>
  <c r="S452" i="34"/>
  <c r="S451" i="34"/>
  <c r="S450" i="34"/>
  <c r="S449" i="34"/>
  <c r="S439" i="34"/>
  <c r="S431" i="34"/>
  <c r="S429" i="34"/>
  <c r="S332" i="34"/>
  <c r="S331" i="34"/>
  <c r="S326" i="34"/>
  <c r="S309" i="34"/>
  <c r="S308" i="34"/>
  <c r="S307" i="34"/>
  <c r="S304" i="34"/>
  <c r="S301" i="34"/>
  <c r="S300" i="34"/>
  <c r="S299" i="34"/>
  <c r="S298" i="34"/>
  <c r="S293" i="34"/>
  <c r="S290" i="34"/>
  <c r="S282" i="34"/>
  <c r="S287" i="34" s="1"/>
  <c r="E10" i="37" s="1"/>
  <c r="S280" i="34"/>
  <c r="S277" i="34"/>
  <c r="S275" i="34"/>
  <c r="S273" i="34"/>
  <c r="S272" i="34"/>
  <c r="S270" i="34"/>
  <c r="S268" i="34"/>
  <c r="S261" i="34"/>
  <c r="S259" i="34"/>
  <c r="S256" i="34"/>
  <c r="S251" i="34"/>
  <c r="S249" i="34"/>
  <c r="S245" i="34"/>
  <c r="S243" i="34"/>
  <c r="S239" i="34"/>
  <c r="S219" i="34"/>
  <c r="S192" i="34"/>
  <c r="S206" i="34"/>
  <c r="S205" i="34"/>
  <c r="S204" i="34"/>
  <c r="S202" i="34"/>
  <c r="S201" i="34"/>
  <c r="S200" i="34"/>
  <c r="S196" i="34"/>
  <c r="S173" i="34"/>
  <c r="S172" i="34"/>
  <c r="S164" i="34"/>
  <c r="S151" i="34"/>
  <c r="S150" i="34"/>
  <c r="S149" i="34"/>
  <c r="S148" i="34"/>
  <c r="S147" i="34"/>
  <c r="S146" i="34"/>
  <c r="S145" i="34"/>
  <c r="S144" i="34"/>
  <c r="S143" i="34"/>
  <c r="S142" i="34"/>
  <c r="S141" i="34"/>
  <c r="S139" i="34"/>
  <c r="S138" i="34"/>
  <c r="S137" i="34"/>
  <c r="S136" i="34"/>
  <c r="S120" i="34"/>
  <c r="S119" i="34"/>
  <c r="S118" i="34"/>
  <c r="S116" i="34"/>
  <c r="S113" i="34"/>
  <c r="S111" i="34"/>
  <c r="S109" i="34"/>
  <c r="S107" i="34"/>
  <c r="S106" i="34"/>
  <c r="S105" i="34"/>
  <c r="S104" i="34"/>
  <c r="S103" i="34"/>
  <c r="S90" i="34"/>
  <c r="S91" i="34" s="1"/>
  <c r="E6" i="37" s="1"/>
  <c r="S83" i="34"/>
  <c r="S82" i="34"/>
  <c r="S79" i="34"/>
  <c r="S78" i="34"/>
  <c r="S77" i="34"/>
  <c r="S75" i="34"/>
  <c r="S74" i="34"/>
  <c r="S73" i="34"/>
  <c r="S71" i="34"/>
  <c r="S70" i="34"/>
  <c r="S69" i="34"/>
  <c r="S68" i="34"/>
  <c r="S67" i="34"/>
  <c r="S65" i="34"/>
  <c r="S63" i="34"/>
  <c r="S62" i="34"/>
  <c r="S61" i="34"/>
  <c r="S60" i="34"/>
  <c r="S57" i="34"/>
  <c r="S56" i="34"/>
  <c r="S54" i="34"/>
  <c r="S53" i="34"/>
  <c r="S52" i="34"/>
  <c r="S51" i="34"/>
  <c r="S44" i="34"/>
  <c r="S43" i="34"/>
  <c r="S42" i="34"/>
  <c r="S41" i="34"/>
  <c r="S39" i="34"/>
  <c r="S38" i="34"/>
  <c r="S37" i="34"/>
  <c r="S34" i="34"/>
  <c r="S29" i="34"/>
  <c r="S28" i="34"/>
  <c r="S21" i="34"/>
  <c r="S17" i="34"/>
  <c r="S15" i="34"/>
  <c r="S14" i="34"/>
  <c r="S13" i="34"/>
  <c r="S12" i="34"/>
  <c r="S11" i="34"/>
  <c r="S10" i="34"/>
  <c r="S9" i="34"/>
  <c r="S8" i="34"/>
  <c r="S6" i="34"/>
  <c r="S4" i="34"/>
  <c r="S3" i="34"/>
  <c r="S2" i="34"/>
  <c r="S281" i="34" l="1"/>
  <c r="E9" i="37" s="1"/>
  <c r="S333" i="34"/>
  <c r="E11" i="37" s="1"/>
  <c r="S822" i="34"/>
  <c r="E19" i="37" s="1"/>
  <c r="S612" i="34"/>
  <c r="E14" i="37" s="1"/>
  <c r="S659" i="34"/>
  <c r="E15" i="37" s="1"/>
  <c r="S723" i="34"/>
  <c r="E16" i="37" s="1"/>
  <c r="S520" i="34"/>
  <c r="E13" i="37" s="1"/>
  <c r="S257" i="34"/>
  <c r="E8" i="37" s="1"/>
  <c r="S784" i="34"/>
  <c r="S162" i="34"/>
  <c r="E7" i="37" s="1"/>
  <c r="S26" i="34"/>
  <c r="E3" i="37" s="1"/>
  <c r="S84" i="34"/>
  <c r="E5" i="37" s="1"/>
  <c r="R84" i="34"/>
  <c r="S45" i="34"/>
  <c r="E4" i="37" s="1"/>
  <c r="R45" i="34"/>
  <c r="R26" i="34"/>
  <c r="E18" i="37" l="1"/>
  <c r="BA46" i="24"/>
  <c r="BA28" i="24"/>
  <c r="AZ46" i="24"/>
  <c r="AY46" i="24"/>
  <c r="AU46" i="24"/>
  <c r="AT46" i="24"/>
  <c r="AP46" i="24"/>
  <c r="AO46" i="24"/>
  <c r="AK46" i="24"/>
  <c r="AJ46" i="24"/>
  <c r="AF46" i="24"/>
  <c r="AE46" i="24"/>
  <c r="AA46" i="24"/>
  <c r="Z46" i="24"/>
  <c r="V46" i="24"/>
  <c r="U46" i="24"/>
  <c r="P46" i="24"/>
  <c r="Q46" i="24"/>
  <c r="G46" i="24"/>
  <c r="F46" i="24"/>
  <c r="P22" i="24"/>
  <c r="Q22" i="24"/>
  <c r="Z22" i="24"/>
  <c r="U907" i="34"/>
  <c r="T907" i="34"/>
  <c r="Q907" i="34"/>
  <c r="U891" i="34"/>
  <c r="T891" i="34"/>
  <c r="Q891" i="34"/>
  <c r="T822" i="34"/>
  <c r="F19" i="37" s="1"/>
  <c r="Q822" i="34"/>
  <c r="T784" i="34"/>
  <c r="F18" i="37" s="1"/>
  <c r="Q784" i="34"/>
  <c r="T737" i="34"/>
  <c r="F17" i="37" s="1"/>
  <c r="Q737" i="34"/>
  <c r="T723" i="34"/>
  <c r="F16" i="37" s="1"/>
  <c r="T659" i="34"/>
  <c r="F15" i="37" s="1"/>
  <c r="Q659" i="34"/>
  <c r="T612" i="34"/>
  <c r="F14" i="37" s="1"/>
  <c r="Q612" i="34"/>
  <c r="T520" i="34"/>
  <c r="F13" i="37" s="1"/>
  <c r="Q520" i="34"/>
  <c r="T428" i="34"/>
  <c r="Q428" i="34"/>
  <c r="T333" i="34"/>
  <c r="F11" i="37" s="1"/>
  <c r="Q333" i="34"/>
  <c r="T287" i="34"/>
  <c r="F10" i="37" s="1"/>
  <c r="Q287" i="34"/>
  <c r="T281" i="34"/>
  <c r="F9" i="37" s="1"/>
  <c r="Q281" i="34"/>
  <c r="T257" i="34"/>
  <c r="F8" i="37" s="1"/>
  <c r="Q257" i="34"/>
  <c r="T162" i="34"/>
  <c r="F7" i="37" s="1"/>
  <c r="Q162" i="34"/>
  <c r="T91" i="34"/>
  <c r="F6" i="37" s="1"/>
  <c r="Q91" i="34"/>
  <c r="T84" i="34"/>
  <c r="F5" i="37" s="1"/>
  <c r="Q84" i="34"/>
  <c r="T45" i="34"/>
  <c r="F4" i="37" s="1"/>
  <c r="Q45" i="34"/>
  <c r="T26" i="34"/>
  <c r="F3" i="37" s="1"/>
  <c r="Q26" i="34"/>
  <c r="N818" i="34" l="1"/>
  <c r="O818" i="34" s="1"/>
  <c r="P818" i="34" s="1"/>
  <c r="U818" i="34" s="1"/>
  <c r="N817" i="34"/>
  <c r="O817" i="34" s="1"/>
  <c r="P817" i="34" s="1"/>
  <c r="U817" i="34" s="1"/>
  <c r="N816" i="34"/>
  <c r="O816" i="34" s="1"/>
  <c r="P816" i="34" s="1"/>
  <c r="U816" i="34" s="1"/>
  <c r="N815" i="34"/>
  <c r="O815" i="34" s="1"/>
  <c r="P815" i="34" s="1"/>
  <c r="U815" i="34" s="1"/>
  <c r="N814" i="34"/>
  <c r="O814" i="34" s="1"/>
  <c r="P814" i="34" s="1"/>
  <c r="U814" i="34" s="1"/>
  <c r="N813" i="34"/>
  <c r="O813" i="34" s="1"/>
  <c r="P813" i="34" s="1"/>
  <c r="U813" i="34" s="1"/>
  <c r="N812" i="34"/>
  <c r="O812" i="34" s="1"/>
  <c r="P812" i="34" s="1"/>
  <c r="U812" i="34" s="1"/>
  <c r="N809" i="34"/>
  <c r="O809" i="34" s="1"/>
  <c r="P809" i="34" s="1"/>
  <c r="U809" i="34" s="1"/>
  <c r="N808" i="34"/>
  <c r="O808" i="34" s="1"/>
  <c r="P808" i="34" s="1"/>
  <c r="U808" i="34" s="1"/>
  <c r="N807" i="34"/>
  <c r="O807" i="34" s="1"/>
  <c r="P807" i="34" s="1"/>
  <c r="U807" i="34" s="1"/>
  <c r="N803" i="34"/>
  <c r="O803" i="34" s="1"/>
  <c r="P803" i="34" s="1"/>
  <c r="U803" i="34" s="1"/>
  <c r="N802" i="34"/>
  <c r="O802" i="34" s="1"/>
  <c r="P802" i="34" s="1"/>
  <c r="U802" i="34" s="1"/>
  <c r="N800" i="34"/>
  <c r="O800" i="34" s="1"/>
  <c r="P800" i="34" s="1"/>
  <c r="U800" i="34" s="1"/>
  <c r="N796" i="34"/>
  <c r="O796" i="34" s="1"/>
  <c r="P796" i="34" s="1"/>
  <c r="U796" i="34" s="1"/>
  <c r="N795" i="34"/>
  <c r="O795" i="34" s="1"/>
  <c r="P795" i="34" s="1"/>
  <c r="U795" i="34" s="1"/>
  <c r="N794" i="34"/>
  <c r="O794" i="34" s="1"/>
  <c r="P794" i="34" s="1"/>
  <c r="U794" i="34" s="1"/>
  <c r="N793" i="34"/>
  <c r="O793" i="34" s="1"/>
  <c r="P793" i="34" s="1"/>
  <c r="U793" i="34" s="1"/>
  <c r="N792" i="34"/>
  <c r="O792" i="34" s="1"/>
  <c r="P792" i="34" s="1"/>
  <c r="U792" i="34" s="1"/>
  <c r="N791" i="34"/>
  <c r="O791" i="34" s="1"/>
  <c r="P791" i="34" s="1"/>
  <c r="U791" i="34" s="1"/>
  <c r="N790" i="34"/>
  <c r="O790" i="34" s="1"/>
  <c r="P790" i="34" s="1"/>
  <c r="U790" i="34" s="1"/>
  <c r="N789" i="34"/>
  <c r="O789" i="34" s="1"/>
  <c r="P789" i="34" s="1"/>
  <c r="U789" i="34" s="1"/>
  <c r="N788" i="34"/>
  <c r="O788" i="34" s="1"/>
  <c r="P788" i="34" s="1"/>
  <c r="U788" i="34" s="1"/>
  <c r="N787" i="34"/>
  <c r="O787" i="34" s="1"/>
  <c r="P787" i="34" s="1"/>
  <c r="U787" i="34" s="1"/>
  <c r="N786" i="34"/>
  <c r="O786" i="34" s="1"/>
  <c r="P786" i="34" s="1"/>
  <c r="U786" i="34" s="1"/>
  <c r="N785" i="34"/>
  <c r="O785" i="34" s="1"/>
  <c r="P785" i="34" s="1"/>
  <c r="U785" i="34" s="1"/>
  <c r="N783" i="34"/>
  <c r="O783" i="34" s="1"/>
  <c r="P783" i="34" s="1"/>
  <c r="U783" i="34" s="1"/>
  <c r="N782" i="34"/>
  <c r="O782" i="34" s="1"/>
  <c r="P782" i="34" s="1"/>
  <c r="U782" i="34" s="1"/>
  <c r="N781" i="34"/>
  <c r="O781" i="34" s="1"/>
  <c r="P781" i="34" s="1"/>
  <c r="U781" i="34" s="1"/>
  <c r="N780" i="34"/>
  <c r="O780" i="34" s="1"/>
  <c r="P780" i="34" s="1"/>
  <c r="U780" i="34" s="1"/>
  <c r="N779" i="34"/>
  <c r="O779" i="34" s="1"/>
  <c r="P779" i="34" s="1"/>
  <c r="U779" i="34" s="1"/>
  <c r="N776" i="34"/>
  <c r="O776" i="34" s="1"/>
  <c r="P776" i="34" s="1"/>
  <c r="U776" i="34" s="1"/>
  <c r="N775" i="34"/>
  <c r="O775" i="34" s="1"/>
  <c r="P775" i="34" s="1"/>
  <c r="U775" i="34" s="1"/>
  <c r="N774" i="34"/>
  <c r="O774" i="34" s="1"/>
  <c r="P774" i="34" s="1"/>
  <c r="U774" i="34" s="1"/>
  <c r="N773" i="34"/>
  <c r="O773" i="34" s="1"/>
  <c r="P773" i="34" s="1"/>
  <c r="U773" i="34" s="1"/>
  <c r="N771" i="34"/>
  <c r="O771" i="34" s="1"/>
  <c r="P771" i="34" s="1"/>
  <c r="U771" i="34" s="1"/>
  <c r="N770" i="34"/>
  <c r="O770" i="34" s="1"/>
  <c r="P770" i="34" s="1"/>
  <c r="U770" i="34" s="1"/>
  <c r="N769" i="34"/>
  <c r="O769" i="34" s="1"/>
  <c r="P769" i="34" s="1"/>
  <c r="U769" i="34" s="1"/>
  <c r="N768" i="34"/>
  <c r="O768" i="34" s="1"/>
  <c r="P768" i="34" s="1"/>
  <c r="U768" i="34" s="1"/>
  <c r="N767" i="34"/>
  <c r="O767" i="34" s="1"/>
  <c r="P767" i="34" s="1"/>
  <c r="U767" i="34" s="1"/>
  <c r="N766" i="34"/>
  <c r="O766" i="34" s="1"/>
  <c r="P766" i="34" s="1"/>
  <c r="U766" i="34" s="1"/>
  <c r="N765" i="34"/>
  <c r="O765" i="34" s="1"/>
  <c r="P765" i="34" s="1"/>
  <c r="U765" i="34" s="1"/>
  <c r="N764" i="34"/>
  <c r="O764" i="34" s="1"/>
  <c r="P764" i="34" s="1"/>
  <c r="U764" i="34" s="1"/>
  <c r="N763" i="34"/>
  <c r="O763" i="34" s="1"/>
  <c r="P763" i="34" s="1"/>
  <c r="U763" i="34" s="1"/>
  <c r="N761" i="34"/>
  <c r="O761" i="34" s="1"/>
  <c r="P761" i="34" s="1"/>
  <c r="U761" i="34" s="1"/>
  <c r="N760" i="34"/>
  <c r="O760" i="34" s="1"/>
  <c r="P760" i="34" s="1"/>
  <c r="U760" i="34" s="1"/>
  <c r="N759" i="34"/>
  <c r="O759" i="34" s="1"/>
  <c r="P759" i="34" s="1"/>
  <c r="U759" i="34" s="1"/>
  <c r="N758" i="34"/>
  <c r="O758" i="34" s="1"/>
  <c r="P758" i="34" s="1"/>
  <c r="U758" i="34" s="1"/>
  <c r="N757" i="34"/>
  <c r="O757" i="34" s="1"/>
  <c r="P757" i="34" s="1"/>
  <c r="U757" i="34" s="1"/>
  <c r="N756" i="34"/>
  <c r="O756" i="34" s="1"/>
  <c r="P756" i="34" s="1"/>
  <c r="U756" i="34" s="1"/>
  <c r="N755" i="34"/>
  <c r="O755" i="34" s="1"/>
  <c r="P755" i="34" s="1"/>
  <c r="U755" i="34" s="1"/>
  <c r="N754" i="34"/>
  <c r="O754" i="34" s="1"/>
  <c r="P754" i="34" s="1"/>
  <c r="U754" i="34" s="1"/>
  <c r="N752" i="34"/>
  <c r="O752" i="34" s="1"/>
  <c r="P752" i="34" s="1"/>
  <c r="U752" i="34" s="1"/>
  <c r="N751" i="34"/>
  <c r="O751" i="34" s="1"/>
  <c r="P751" i="34" s="1"/>
  <c r="U751" i="34" s="1"/>
  <c r="N750" i="34"/>
  <c r="O750" i="34" s="1"/>
  <c r="P750" i="34" s="1"/>
  <c r="U750" i="34" s="1"/>
  <c r="N749" i="34"/>
  <c r="O749" i="34" s="1"/>
  <c r="P749" i="34" s="1"/>
  <c r="U749" i="34" s="1"/>
  <c r="N748" i="34"/>
  <c r="O748" i="34" s="1"/>
  <c r="P748" i="34" s="1"/>
  <c r="U748" i="34" s="1"/>
  <c r="N747" i="34"/>
  <c r="O747" i="34" s="1"/>
  <c r="P747" i="34" s="1"/>
  <c r="U747" i="34" s="1"/>
  <c r="N746" i="34"/>
  <c r="O746" i="34" s="1"/>
  <c r="P746" i="34" s="1"/>
  <c r="U746" i="34" s="1"/>
  <c r="N745" i="34"/>
  <c r="O745" i="34" s="1"/>
  <c r="P745" i="34" s="1"/>
  <c r="U745" i="34" s="1"/>
  <c r="N744" i="34"/>
  <c r="O744" i="34" s="1"/>
  <c r="P744" i="34" s="1"/>
  <c r="U744" i="34" s="1"/>
  <c r="N743" i="34"/>
  <c r="O743" i="34" s="1"/>
  <c r="P743" i="34" s="1"/>
  <c r="U743" i="34" s="1"/>
  <c r="N741" i="34"/>
  <c r="O741" i="34" s="1"/>
  <c r="P741" i="34" s="1"/>
  <c r="U741" i="34" s="1"/>
  <c r="N740" i="34"/>
  <c r="O740" i="34" s="1"/>
  <c r="P740" i="34" s="1"/>
  <c r="U740" i="34" s="1"/>
  <c r="N739" i="34"/>
  <c r="O739" i="34" s="1"/>
  <c r="P739" i="34" s="1"/>
  <c r="U739" i="34" s="1"/>
  <c r="N738" i="34"/>
  <c r="O738" i="34" s="1"/>
  <c r="P738" i="34" s="1"/>
  <c r="U738" i="34" s="1"/>
  <c r="N733" i="34"/>
  <c r="O733" i="34" s="1"/>
  <c r="P733" i="34" s="1"/>
  <c r="U733" i="34" s="1"/>
  <c r="N731" i="34"/>
  <c r="O731" i="34" s="1"/>
  <c r="P731" i="34" s="1"/>
  <c r="U731" i="34" s="1"/>
  <c r="N730" i="34"/>
  <c r="O730" i="34" s="1"/>
  <c r="P730" i="34" s="1"/>
  <c r="U730" i="34" s="1"/>
  <c r="N729" i="34"/>
  <c r="O729" i="34" s="1"/>
  <c r="P729" i="34" s="1"/>
  <c r="U729" i="34" s="1"/>
  <c r="N728" i="34"/>
  <c r="O728" i="34" s="1"/>
  <c r="P728" i="34" s="1"/>
  <c r="U728" i="34" s="1"/>
  <c r="N726" i="34"/>
  <c r="O726" i="34" s="1"/>
  <c r="P726" i="34" s="1"/>
  <c r="U726" i="34" s="1"/>
  <c r="N725" i="34"/>
  <c r="O725" i="34" s="1"/>
  <c r="P725" i="34" s="1"/>
  <c r="U725" i="34" s="1"/>
  <c r="N724" i="34"/>
  <c r="O724" i="34" s="1"/>
  <c r="P724" i="34" s="1"/>
  <c r="U724" i="34" s="1"/>
  <c r="N722" i="34"/>
  <c r="O722" i="34" s="1"/>
  <c r="P722" i="34" s="1"/>
  <c r="U722" i="34" s="1"/>
  <c r="N721" i="34"/>
  <c r="O721" i="34" s="1"/>
  <c r="P721" i="34" s="1"/>
  <c r="U721" i="34" s="1"/>
  <c r="N720" i="34"/>
  <c r="O720" i="34" s="1"/>
  <c r="P720" i="34" s="1"/>
  <c r="U720" i="34" s="1"/>
  <c r="N719" i="34"/>
  <c r="O719" i="34" s="1"/>
  <c r="P719" i="34" s="1"/>
  <c r="U719" i="34" s="1"/>
  <c r="N718" i="34"/>
  <c r="O718" i="34" s="1"/>
  <c r="P718" i="34" s="1"/>
  <c r="U718" i="34" s="1"/>
  <c r="N717" i="34"/>
  <c r="O717" i="34" s="1"/>
  <c r="P717" i="34" s="1"/>
  <c r="U717" i="34" s="1"/>
  <c r="N716" i="34"/>
  <c r="O716" i="34" s="1"/>
  <c r="P716" i="34" s="1"/>
  <c r="U716" i="34" s="1"/>
  <c r="N715" i="34"/>
  <c r="O715" i="34" s="1"/>
  <c r="P715" i="34" s="1"/>
  <c r="U715" i="34" s="1"/>
  <c r="N714" i="34"/>
  <c r="O714" i="34" s="1"/>
  <c r="P714" i="34" s="1"/>
  <c r="U714" i="34" s="1"/>
  <c r="N712" i="34"/>
  <c r="O712" i="34" s="1"/>
  <c r="P712" i="34" s="1"/>
  <c r="U712" i="34" s="1"/>
  <c r="N711" i="34"/>
  <c r="O711" i="34" s="1"/>
  <c r="P711" i="34" s="1"/>
  <c r="U711" i="34" s="1"/>
  <c r="N710" i="34"/>
  <c r="O710" i="34" s="1"/>
  <c r="P710" i="34" s="1"/>
  <c r="U710" i="34" s="1"/>
  <c r="N709" i="34"/>
  <c r="O709" i="34" s="1"/>
  <c r="P709" i="34" s="1"/>
  <c r="U709" i="34" s="1"/>
  <c r="N708" i="34"/>
  <c r="O708" i="34" s="1"/>
  <c r="P708" i="34" s="1"/>
  <c r="U708" i="34" s="1"/>
  <c r="N707" i="34"/>
  <c r="O707" i="34" s="1"/>
  <c r="P707" i="34" s="1"/>
  <c r="U707" i="34" s="1"/>
  <c r="N704" i="34"/>
  <c r="O704" i="34" s="1"/>
  <c r="P704" i="34" s="1"/>
  <c r="U704" i="34" s="1"/>
  <c r="N702" i="34"/>
  <c r="O702" i="34" s="1"/>
  <c r="P702" i="34" s="1"/>
  <c r="U702" i="34" s="1"/>
  <c r="N701" i="34"/>
  <c r="O701" i="34" s="1"/>
  <c r="P701" i="34" s="1"/>
  <c r="U701" i="34" s="1"/>
  <c r="N700" i="34"/>
  <c r="O700" i="34" s="1"/>
  <c r="P700" i="34" s="1"/>
  <c r="U700" i="34" s="1"/>
  <c r="N699" i="34"/>
  <c r="O699" i="34" s="1"/>
  <c r="P699" i="34" s="1"/>
  <c r="U699" i="34" s="1"/>
  <c r="N698" i="34"/>
  <c r="O698" i="34" s="1"/>
  <c r="P698" i="34" s="1"/>
  <c r="U698" i="34" s="1"/>
  <c r="N697" i="34"/>
  <c r="O697" i="34" s="1"/>
  <c r="P697" i="34" s="1"/>
  <c r="U697" i="34" s="1"/>
  <c r="N696" i="34"/>
  <c r="O696" i="34" s="1"/>
  <c r="P696" i="34" s="1"/>
  <c r="U696" i="34" s="1"/>
  <c r="N694" i="34"/>
  <c r="O694" i="34" s="1"/>
  <c r="P694" i="34" s="1"/>
  <c r="U694" i="34" s="1"/>
  <c r="N693" i="34"/>
  <c r="O693" i="34" s="1"/>
  <c r="P693" i="34" s="1"/>
  <c r="U693" i="34" s="1"/>
  <c r="N692" i="34"/>
  <c r="O692" i="34" s="1"/>
  <c r="P692" i="34" s="1"/>
  <c r="U692" i="34" s="1"/>
  <c r="N690" i="34"/>
  <c r="O690" i="34" s="1"/>
  <c r="P690" i="34" s="1"/>
  <c r="U690" i="34" s="1"/>
  <c r="N689" i="34"/>
  <c r="O689" i="34" s="1"/>
  <c r="P689" i="34" s="1"/>
  <c r="U689" i="34" s="1"/>
  <c r="N688" i="34"/>
  <c r="O688" i="34" s="1"/>
  <c r="P688" i="34" s="1"/>
  <c r="U688" i="34" s="1"/>
  <c r="N687" i="34"/>
  <c r="O687" i="34" s="1"/>
  <c r="P687" i="34" s="1"/>
  <c r="U687" i="34" s="1"/>
  <c r="N686" i="34"/>
  <c r="O686" i="34" s="1"/>
  <c r="P686" i="34" s="1"/>
  <c r="U686" i="34" s="1"/>
  <c r="N684" i="34"/>
  <c r="O684" i="34" s="1"/>
  <c r="P684" i="34" s="1"/>
  <c r="U684" i="34" s="1"/>
  <c r="N683" i="34"/>
  <c r="O683" i="34" s="1"/>
  <c r="P683" i="34" s="1"/>
  <c r="U683" i="34" s="1"/>
  <c r="N682" i="34"/>
  <c r="O682" i="34" s="1"/>
  <c r="P682" i="34" s="1"/>
  <c r="U682" i="34" s="1"/>
  <c r="N681" i="34"/>
  <c r="O681" i="34" s="1"/>
  <c r="P681" i="34" s="1"/>
  <c r="U681" i="34" s="1"/>
  <c r="N680" i="34"/>
  <c r="O680" i="34" s="1"/>
  <c r="P680" i="34" s="1"/>
  <c r="U680" i="34" s="1"/>
  <c r="N679" i="34"/>
  <c r="O679" i="34" s="1"/>
  <c r="P679" i="34" s="1"/>
  <c r="U679" i="34" s="1"/>
  <c r="N678" i="34"/>
  <c r="O678" i="34" s="1"/>
  <c r="P678" i="34" s="1"/>
  <c r="U678" i="34" s="1"/>
  <c r="N677" i="34"/>
  <c r="O677" i="34" s="1"/>
  <c r="P677" i="34" s="1"/>
  <c r="U677" i="34" s="1"/>
  <c r="N676" i="34"/>
  <c r="O676" i="34" s="1"/>
  <c r="P676" i="34" s="1"/>
  <c r="U676" i="34" s="1"/>
  <c r="N675" i="34"/>
  <c r="O675" i="34" s="1"/>
  <c r="P675" i="34" s="1"/>
  <c r="U675" i="34" s="1"/>
  <c r="N674" i="34"/>
  <c r="O674" i="34" s="1"/>
  <c r="P674" i="34" s="1"/>
  <c r="U674" i="34" s="1"/>
  <c r="N673" i="34"/>
  <c r="O673" i="34" s="1"/>
  <c r="P673" i="34" s="1"/>
  <c r="U673" i="34" s="1"/>
  <c r="N672" i="34"/>
  <c r="O672" i="34" s="1"/>
  <c r="P672" i="34" s="1"/>
  <c r="U672" i="34" s="1"/>
  <c r="N671" i="34"/>
  <c r="O671" i="34" s="1"/>
  <c r="P671" i="34" s="1"/>
  <c r="U671" i="34" s="1"/>
  <c r="N670" i="34"/>
  <c r="O670" i="34" s="1"/>
  <c r="P670" i="34" s="1"/>
  <c r="U670" i="34" s="1"/>
  <c r="N669" i="34"/>
  <c r="O669" i="34" s="1"/>
  <c r="P669" i="34" s="1"/>
  <c r="U669" i="34" s="1"/>
  <c r="N668" i="34"/>
  <c r="O668" i="34" s="1"/>
  <c r="P668" i="34" s="1"/>
  <c r="U668" i="34" s="1"/>
  <c r="N667" i="34"/>
  <c r="O667" i="34" s="1"/>
  <c r="P667" i="34" s="1"/>
  <c r="U667" i="34" s="1"/>
  <c r="N666" i="34"/>
  <c r="O666" i="34" s="1"/>
  <c r="P666" i="34" s="1"/>
  <c r="U666" i="34" s="1"/>
  <c r="N665" i="34"/>
  <c r="O665" i="34" s="1"/>
  <c r="P665" i="34" s="1"/>
  <c r="U665" i="34" s="1"/>
  <c r="N664" i="34"/>
  <c r="O664" i="34" s="1"/>
  <c r="P664" i="34" s="1"/>
  <c r="U664" i="34" s="1"/>
  <c r="N663" i="34"/>
  <c r="O663" i="34" s="1"/>
  <c r="P663" i="34" s="1"/>
  <c r="U663" i="34" s="1"/>
  <c r="N662" i="34"/>
  <c r="O662" i="34" s="1"/>
  <c r="P662" i="34" s="1"/>
  <c r="U662" i="34" s="1"/>
  <c r="N661" i="34"/>
  <c r="O661" i="34" s="1"/>
  <c r="P661" i="34" s="1"/>
  <c r="U661" i="34" s="1"/>
  <c r="N660" i="34"/>
  <c r="O660" i="34" s="1"/>
  <c r="P660" i="34" s="1"/>
  <c r="U660" i="34" s="1"/>
  <c r="N657" i="34"/>
  <c r="O657" i="34" s="1"/>
  <c r="P657" i="34" s="1"/>
  <c r="U657" i="34" s="1"/>
  <c r="N656" i="34"/>
  <c r="O656" i="34" s="1"/>
  <c r="P656" i="34" s="1"/>
  <c r="U656" i="34" s="1"/>
  <c r="N655" i="34"/>
  <c r="O655" i="34" s="1"/>
  <c r="P655" i="34" s="1"/>
  <c r="U655" i="34" s="1"/>
  <c r="N652" i="34"/>
  <c r="O652" i="34" s="1"/>
  <c r="P652" i="34" s="1"/>
  <c r="U652" i="34" s="1"/>
  <c r="N651" i="34"/>
  <c r="O651" i="34" s="1"/>
  <c r="P651" i="34" s="1"/>
  <c r="U651" i="34" s="1"/>
  <c r="N650" i="34"/>
  <c r="O650" i="34" s="1"/>
  <c r="P650" i="34" s="1"/>
  <c r="U650" i="34" s="1"/>
  <c r="N648" i="34"/>
  <c r="O648" i="34" s="1"/>
  <c r="P648" i="34" s="1"/>
  <c r="U648" i="34" s="1"/>
  <c r="N647" i="34"/>
  <c r="O647" i="34" s="1"/>
  <c r="P647" i="34" s="1"/>
  <c r="U647" i="34" s="1"/>
  <c r="N646" i="34"/>
  <c r="O646" i="34" s="1"/>
  <c r="P646" i="34" s="1"/>
  <c r="U646" i="34" s="1"/>
  <c r="N645" i="34"/>
  <c r="O645" i="34" s="1"/>
  <c r="P645" i="34" s="1"/>
  <c r="U645" i="34" s="1"/>
  <c r="N642" i="34"/>
  <c r="O642" i="34" s="1"/>
  <c r="P642" i="34" s="1"/>
  <c r="U642" i="34" s="1"/>
  <c r="N640" i="34"/>
  <c r="O640" i="34" s="1"/>
  <c r="P640" i="34" s="1"/>
  <c r="U640" i="34" s="1"/>
  <c r="N639" i="34"/>
  <c r="O639" i="34" s="1"/>
  <c r="P639" i="34" s="1"/>
  <c r="U639" i="34" s="1"/>
  <c r="N638" i="34"/>
  <c r="O638" i="34" s="1"/>
  <c r="P638" i="34" s="1"/>
  <c r="U638" i="34" s="1"/>
  <c r="N635" i="34"/>
  <c r="O635" i="34" s="1"/>
  <c r="P635" i="34" s="1"/>
  <c r="U635" i="34" s="1"/>
  <c r="N634" i="34"/>
  <c r="O634" i="34" s="1"/>
  <c r="P634" i="34" s="1"/>
  <c r="U634" i="34" s="1"/>
  <c r="N633" i="34"/>
  <c r="O633" i="34" s="1"/>
  <c r="P633" i="34" s="1"/>
  <c r="U633" i="34" s="1"/>
  <c r="N631" i="34"/>
  <c r="O631" i="34" s="1"/>
  <c r="P631" i="34" s="1"/>
  <c r="U631" i="34" s="1"/>
  <c r="N630" i="34"/>
  <c r="O630" i="34" s="1"/>
  <c r="P630" i="34" s="1"/>
  <c r="U630" i="34" s="1"/>
  <c r="N629" i="34"/>
  <c r="O629" i="34" s="1"/>
  <c r="P629" i="34" s="1"/>
  <c r="U629" i="34" s="1"/>
  <c r="N628" i="34"/>
  <c r="O628" i="34" s="1"/>
  <c r="P628" i="34" s="1"/>
  <c r="U628" i="34" s="1"/>
  <c r="N627" i="34"/>
  <c r="O627" i="34" s="1"/>
  <c r="P627" i="34" s="1"/>
  <c r="U627" i="34" s="1"/>
  <c r="N626" i="34"/>
  <c r="O626" i="34" s="1"/>
  <c r="P626" i="34" s="1"/>
  <c r="U626" i="34" s="1"/>
  <c r="N624" i="34"/>
  <c r="O624" i="34" s="1"/>
  <c r="P624" i="34" s="1"/>
  <c r="U624" i="34" s="1"/>
  <c r="N623" i="34"/>
  <c r="O623" i="34" s="1"/>
  <c r="P623" i="34" s="1"/>
  <c r="U623" i="34" s="1"/>
  <c r="N619" i="34"/>
  <c r="O619" i="34" s="1"/>
  <c r="P619" i="34" s="1"/>
  <c r="U619" i="34" s="1"/>
  <c r="N618" i="34"/>
  <c r="O618" i="34" s="1"/>
  <c r="P618" i="34" s="1"/>
  <c r="U618" i="34" s="1"/>
  <c r="N617" i="34"/>
  <c r="O617" i="34" s="1"/>
  <c r="P617" i="34" s="1"/>
  <c r="U617" i="34" s="1"/>
  <c r="N616" i="34"/>
  <c r="O616" i="34" s="1"/>
  <c r="P616" i="34" s="1"/>
  <c r="U616" i="34" s="1"/>
  <c r="N615" i="34"/>
  <c r="O615" i="34" s="1"/>
  <c r="P615" i="34" s="1"/>
  <c r="U615" i="34" s="1"/>
  <c r="N614" i="34"/>
  <c r="O614" i="34" s="1"/>
  <c r="P614" i="34" s="1"/>
  <c r="U614" i="34" s="1"/>
  <c r="N613" i="34"/>
  <c r="O613" i="34" s="1"/>
  <c r="P613" i="34" s="1"/>
  <c r="U613" i="34" s="1"/>
  <c r="N611" i="34"/>
  <c r="O611" i="34" s="1"/>
  <c r="P611" i="34" s="1"/>
  <c r="U611" i="34" s="1"/>
  <c r="N609" i="34"/>
  <c r="O609" i="34" s="1"/>
  <c r="P609" i="34" s="1"/>
  <c r="U609" i="34" s="1"/>
  <c r="N608" i="34"/>
  <c r="O608" i="34" s="1"/>
  <c r="P608" i="34" s="1"/>
  <c r="U608" i="34" s="1"/>
  <c r="N607" i="34"/>
  <c r="O607" i="34" s="1"/>
  <c r="P607" i="34" s="1"/>
  <c r="U607" i="34" s="1"/>
  <c r="N606" i="34"/>
  <c r="O606" i="34" s="1"/>
  <c r="P606" i="34" s="1"/>
  <c r="U606" i="34" s="1"/>
  <c r="N605" i="34"/>
  <c r="O605" i="34" s="1"/>
  <c r="P605" i="34" s="1"/>
  <c r="U605" i="34" s="1"/>
  <c r="N604" i="34"/>
  <c r="O604" i="34" s="1"/>
  <c r="P604" i="34" s="1"/>
  <c r="U604" i="34" s="1"/>
  <c r="N603" i="34"/>
  <c r="O603" i="34" s="1"/>
  <c r="P603" i="34" s="1"/>
  <c r="U603" i="34" s="1"/>
  <c r="N602" i="34"/>
  <c r="O602" i="34" s="1"/>
  <c r="P602" i="34" s="1"/>
  <c r="U602" i="34" s="1"/>
  <c r="N600" i="34"/>
  <c r="O600" i="34" s="1"/>
  <c r="P600" i="34" s="1"/>
  <c r="U600" i="34" s="1"/>
  <c r="N599" i="34"/>
  <c r="O599" i="34" s="1"/>
  <c r="P599" i="34" s="1"/>
  <c r="U599" i="34" s="1"/>
  <c r="N598" i="34"/>
  <c r="O598" i="34" s="1"/>
  <c r="P598" i="34" s="1"/>
  <c r="U598" i="34" s="1"/>
  <c r="N596" i="34"/>
  <c r="O596" i="34" s="1"/>
  <c r="P596" i="34" s="1"/>
  <c r="U596" i="34" s="1"/>
  <c r="N595" i="34"/>
  <c r="O595" i="34" s="1"/>
  <c r="P595" i="34" s="1"/>
  <c r="U595" i="34" s="1"/>
  <c r="N594" i="34"/>
  <c r="O594" i="34" s="1"/>
  <c r="P594" i="34" s="1"/>
  <c r="U594" i="34" s="1"/>
  <c r="N593" i="34"/>
  <c r="O593" i="34" s="1"/>
  <c r="P593" i="34" s="1"/>
  <c r="U593" i="34" s="1"/>
  <c r="N592" i="34"/>
  <c r="O592" i="34" s="1"/>
  <c r="P592" i="34" s="1"/>
  <c r="U592" i="34" s="1"/>
  <c r="N591" i="34"/>
  <c r="O591" i="34" s="1"/>
  <c r="P591" i="34" s="1"/>
  <c r="U591" i="34" s="1"/>
  <c r="N590" i="34"/>
  <c r="O590" i="34" s="1"/>
  <c r="P590" i="34" s="1"/>
  <c r="U590" i="34" s="1"/>
  <c r="N589" i="34"/>
  <c r="O589" i="34" s="1"/>
  <c r="P589" i="34" s="1"/>
  <c r="U589" i="34" s="1"/>
  <c r="N588" i="34"/>
  <c r="O588" i="34" s="1"/>
  <c r="P588" i="34" s="1"/>
  <c r="U588" i="34" s="1"/>
  <c r="N587" i="34"/>
  <c r="O587" i="34" s="1"/>
  <c r="P587" i="34" s="1"/>
  <c r="U587" i="34" s="1"/>
  <c r="N586" i="34"/>
  <c r="O586" i="34" s="1"/>
  <c r="P586" i="34" s="1"/>
  <c r="U586" i="34" s="1"/>
  <c r="N585" i="34"/>
  <c r="O585" i="34" s="1"/>
  <c r="P585" i="34" s="1"/>
  <c r="U585" i="34" s="1"/>
  <c r="N583" i="34"/>
  <c r="O583" i="34" s="1"/>
  <c r="P583" i="34" s="1"/>
  <c r="U583" i="34" s="1"/>
  <c r="N582" i="34"/>
  <c r="O582" i="34" s="1"/>
  <c r="P582" i="34" s="1"/>
  <c r="U582" i="34" s="1"/>
  <c r="N581" i="34"/>
  <c r="O581" i="34" s="1"/>
  <c r="P581" i="34" s="1"/>
  <c r="U581" i="34" s="1"/>
  <c r="N580" i="34"/>
  <c r="O580" i="34" s="1"/>
  <c r="P580" i="34" s="1"/>
  <c r="U580" i="34" s="1"/>
  <c r="N579" i="34"/>
  <c r="O579" i="34" s="1"/>
  <c r="P579" i="34" s="1"/>
  <c r="U579" i="34" s="1"/>
  <c r="N578" i="34"/>
  <c r="O578" i="34" s="1"/>
  <c r="P578" i="34" s="1"/>
  <c r="U578" i="34" s="1"/>
  <c r="N577" i="34"/>
  <c r="O577" i="34" s="1"/>
  <c r="P577" i="34" s="1"/>
  <c r="U577" i="34" s="1"/>
  <c r="N576" i="34"/>
  <c r="O576" i="34" s="1"/>
  <c r="P576" i="34" s="1"/>
  <c r="U576" i="34" s="1"/>
  <c r="N573" i="34"/>
  <c r="O573" i="34" s="1"/>
  <c r="P573" i="34" s="1"/>
  <c r="U573" i="34" s="1"/>
  <c r="N572" i="34"/>
  <c r="O572" i="34" s="1"/>
  <c r="P572" i="34" s="1"/>
  <c r="U572" i="34" s="1"/>
  <c r="N571" i="34"/>
  <c r="O571" i="34" s="1"/>
  <c r="P571" i="34" s="1"/>
  <c r="U571" i="34" s="1"/>
  <c r="N570" i="34"/>
  <c r="O570" i="34" s="1"/>
  <c r="P570" i="34" s="1"/>
  <c r="U570" i="34" s="1"/>
  <c r="N569" i="34"/>
  <c r="O569" i="34" s="1"/>
  <c r="P569" i="34" s="1"/>
  <c r="U569" i="34" s="1"/>
  <c r="N568" i="34"/>
  <c r="O568" i="34" s="1"/>
  <c r="P568" i="34" s="1"/>
  <c r="U568" i="34" s="1"/>
  <c r="N567" i="34"/>
  <c r="O567" i="34" s="1"/>
  <c r="P567" i="34" s="1"/>
  <c r="U567" i="34" s="1"/>
  <c r="N565" i="34"/>
  <c r="O565" i="34" s="1"/>
  <c r="P565" i="34" s="1"/>
  <c r="U565" i="34" s="1"/>
  <c r="N563" i="34"/>
  <c r="O563" i="34" s="1"/>
  <c r="P563" i="34" s="1"/>
  <c r="U563" i="34" s="1"/>
  <c r="N561" i="34"/>
  <c r="O561" i="34" s="1"/>
  <c r="P561" i="34" s="1"/>
  <c r="U561" i="34" s="1"/>
  <c r="N560" i="34"/>
  <c r="O560" i="34" s="1"/>
  <c r="P560" i="34" s="1"/>
  <c r="U560" i="34" s="1"/>
  <c r="N559" i="34"/>
  <c r="O559" i="34" s="1"/>
  <c r="P559" i="34" s="1"/>
  <c r="U559" i="34" s="1"/>
  <c r="N558" i="34"/>
  <c r="O558" i="34" s="1"/>
  <c r="P558" i="34" s="1"/>
  <c r="U558" i="34" s="1"/>
  <c r="N555" i="34"/>
  <c r="O555" i="34" s="1"/>
  <c r="P555" i="34" s="1"/>
  <c r="U555" i="34" s="1"/>
  <c r="N554" i="34"/>
  <c r="O554" i="34" s="1"/>
  <c r="P554" i="34" s="1"/>
  <c r="U554" i="34" s="1"/>
  <c r="N553" i="34"/>
  <c r="O553" i="34" s="1"/>
  <c r="P553" i="34" s="1"/>
  <c r="U553" i="34" s="1"/>
  <c r="N552" i="34"/>
  <c r="O552" i="34" s="1"/>
  <c r="P552" i="34" s="1"/>
  <c r="U552" i="34" s="1"/>
  <c r="N551" i="34"/>
  <c r="O551" i="34" s="1"/>
  <c r="P551" i="34" s="1"/>
  <c r="U551" i="34" s="1"/>
  <c r="N550" i="34"/>
  <c r="O550" i="34" s="1"/>
  <c r="P550" i="34" s="1"/>
  <c r="U550" i="34" s="1"/>
  <c r="N549" i="34"/>
  <c r="O549" i="34" s="1"/>
  <c r="P549" i="34" s="1"/>
  <c r="U549" i="34" s="1"/>
  <c r="N547" i="34"/>
  <c r="O547" i="34" s="1"/>
  <c r="P547" i="34" s="1"/>
  <c r="U547" i="34" s="1"/>
  <c r="N545" i="34"/>
  <c r="O545" i="34" s="1"/>
  <c r="P545" i="34" s="1"/>
  <c r="U545" i="34" s="1"/>
  <c r="N543" i="34"/>
  <c r="O543" i="34" s="1"/>
  <c r="P543" i="34" s="1"/>
  <c r="U543" i="34" s="1"/>
  <c r="N541" i="34"/>
  <c r="O541" i="34" s="1"/>
  <c r="P541" i="34" s="1"/>
  <c r="U541" i="34" s="1"/>
  <c r="N539" i="34"/>
  <c r="O539" i="34" s="1"/>
  <c r="P539" i="34" s="1"/>
  <c r="U539" i="34" s="1"/>
  <c r="N537" i="34"/>
  <c r="O537" i="34" s="1"/>
  <c r="P537" i="34" s="1"/>
  <c r="U537" i="34" s="1"/>
  <c r="N536" i="34"/>
  <c r="O536" i="34" s="1"/>
  <c r="P536" i="34" s="1"/>
  <c r="U536" i="34" s="1"/>
  <c r="N535" i="34"/>
  <c r="O535" i="34" s="1"/>
  <c r="P535" i="34" s="1"/>
  <c r="U535" i="34" s="1"/>
  <c r="N533" i="34"/>
  <c r="O533" i="34" s="1"/>
  <c r="P533" i="34" s="1"/>
  <c r="U533" i="34" s="1"/>
  <c r="N532" i="34"/>
  <c r="O532" i="34" s="1"/>
  <c r="P532" i="34" s="1"/>
  <c r="U532" i="34" s="1"/>
  <c r="N531" i="34"/>
  <c r="O531" i="34" s="1"/>
  <c r="P531" i="34" s="1"/>
  <c r="U531" i="34" s="1"/>
  <c r="N530" i="34"/>
  <c r="O530" i="34" s="1"/>
  <c r="P530" i="34" s="1"/>
  <c r="U530" i="34" s="1"/>
  <c r="N528" i="34"/>
  <c r="O528" i="34" s="1"/>
  <c r="P528" i="34" s="1"/>
  <c r="U528" i="34" s="1"/>
  <c r="N527" i="34"/>
  <c r="O527" i="34" s="1"/>
  <c r="P527" i="34" s="1"/>
  <c r="U527" i="34" s="1"/>
  <c r="N525" i="34"/>
  <c r="O525" i="34" s="1"/>
  <c r="P525" i="34" s="1"/>
  <c r="U525" i="34" s="1"/>
  <c r="N524" i="34"/>
  <c r="O524" i="34" s="1"/>
  <c r="P524" i="34" s="1"/>
  <c r="U524" i="34" s="1"/>
  <c r="N522" i="34"/>
  <c r="O522" i="34" s="1"/>
  <c r="P522" i="34" s="1"/>
  <c r="U522" i="34" s="1"/>
  <c r="N521" i="34"/>
  <c r="O521" i="34" s="1"/>
  <c r="P521" i="34" s="1"/>
  <c r="U521" i="34" s="1"/>
  <c r="N515" i="34"/>
  <c r="O515" i="34" s="1"/>
  <c r="P515" i="34" s="1"/>
  <c r="U515" i="34" s="1"/>
  <c r="N514" i="34"/>
  <c r="O514" i="34" s="1"/>
  <c r="P514" i="34" s="1"/>
  <c r="U514" i="34" s="1"/>
  <c r="N513" i="34"/>
  <c r="O513" i="34" s="1"/>
  <c r="P513" i="34" s="1"/>
  <c r="U513" i="34" s="1"/>
  <c r="N512" i="34"/>
  <c r="O512" i="34" s="1"/>
  <c r="P512" i="34" s="1"/>
  <c r="U512" i="34" s="1"/>
  <c r="N511" i="34"/>
  <c r="O511" i="34" s="1"/>
  <c r="P511" i="34" s="1"/>
  <c r="U511" i="34" s="1"/>
  <c r="N509" i="34"/>
  <c r="O509" i="34" s="1"/>
  <c r="P509" i="34" s="1"/>
  <c r="U509" i="34" s="1"/>
  <c r="N508" i="34"/>
  <c r="O508" i="34" s="1"/>
  <c r="P508" i="34" s="1"/>
  <c r="U508" i="34" s="1"/>
  <c r="N507" i="34"/>
  <c r="O507" i="34" s="1"/>
  <c r="P507" i="34" s="1"/>
  <c r="U507" i="34" s="1"/>
  <c r="N506" i="34"/>
  <c r="O506" i="34" s="1"/>
  <c r="P506" i="34" s="1"/>
  <c r="U506" i="34" s="1"/>
  <c r="N505" i="34"/>
  <c r="O505" i="34" s="1"/>
  <c r="P505" i="34" s="1"/>
  <c r="U505" i="34" s="1"/>
  <c r="N504" i="34"/>
  <c r="O504" i="34" s="1"/>
  <c r="P504" i="34" s="1"/>
  <c r="U504" i="34" s="1"/>
  <c r="N503" i="34"/>
  <c r="O503" i="34" s="1"/>
  <c r="P503" i="34" s="1"/>
  <c r="U503" i="34" s="1"/>
  <c r="N502" i="34"/>
  <c r="O502" i="34" s="1"/>
  <c r="P502" i="34" s="1"/>
  <c r="U502" i="34" s="1"/>
  <c r="N501" i="34"/>
  <c r="O501" i="34" s="1"/>
  <c r="P501" i="34" s="1"/>
  <c r="U501" i="34" s="1"/>
  <c r="N500" i="34"/>
  <c r="O500" i="34" s="1"/>
  <c r="P500" i="34" s="1"/>
  <c r="U500" i="34" s="1"/>
  <c r="N499" i="34"/>
  <c r="O499" i="34" s="1"/>
  <c r="P499" i="34" s="1"/>
  <c r="U499" i="34" s="1"/>
  <c r="N498" i="34"/>
  <c r="O498" i="34" s="1"/>
  <c r="P498" i="34" s="1"/>
  <c r="U498" i="34" s="1"/>
  <c r="N497" i="34"/>
  <c r="O497" i="34" s="1"/>
  <c r="P497" i="34" s="1"/>
  <c r="U497" i="34" s="1"/>
  <c r="N496" i="34"/>
  <c r="O496" i="34" s="1"/>
  <c r="P496" i="34" s="1"/>
  <c r="U496" i="34" s="1"/>
  <c r="N495" i="34"/>
  <c r="O495" i="34" s="1"/>
  <c r="P495" i="34" s="1"/>
  <c r="U495" i="34" s="1"/>
  <c r="N494" i="34"/>
  <c r="O494" i="34" s="1"/>
  <c r="P494" i="34" s="1"/>
  <c r="U494" i="34" s="1"/>
  <c r="N493" i="34"/>
  <c r="O493" i="34" s="1"/>
  <c r="P493" i="34" s="1"/>
  <c r="U493" i="34" s="1"/>
  <c r="N492" i="34"/>
  <c r="O492" i="34" s="1"/>
  <c r="P492" i="34" s="1"/>
  <c r="U492" i="34" s="1"/>
  <c r="N491" i="34"/>
  <c r="O491" i="34" s="1"/>
  <c r="P491" i="34" s="1"/>
  <c r="U491" i="34" s="1"/>
  <c r="N488" i="34"/>
  <c r="O488" i="34" s="1"/>
  <c r="P488" i="34" s="1"/>
  <c r="U488" i="34" s="1"/>
  <c r="N486" i="34"/>
  <c r="O486" i="34" s="1"/>
  <c r="P486" i="34" s="1"/>
  <c r="U486" i="34" s="1"/>
  <c r="N485" i="34"/>
  <c r="O485" i="34" s="1"/>
  <c r="P485" i="34" s="1"/>
  <c r="U485" i="34" s="1"/>
  <c r="N484" i="34"/>
  <c r="O484" i="34" s="1"/>
  <c r="P484" i="34" s="1"/>
  <c r="U484" i="34" s="1"/>
  <c r="N483" i="34"/>
  <c r="O483" i="34" s="1"/>
  <c r="P483" i="34" s="1"/>
  <c r="U483" i="34" s="1"/>
  <c r="N482" i="34"/>
  <c r="O482" i="34" s="1"/>
  <c r="P482" i="34" s="1"/>
  <c r="U482" i="34" s="1"/>
  <c r="N481" i="34"/>
  <c r="O481" i="34" s="1"/>
  <c r="P481" i="34" s="1"/>
  <c r="U481" i="34" s="1"/>
  <c r="N480" i="34"/>
  <c r="O480" i="34" s="1"/>
  <c r="P480" i="34" s="1"/>
  <c r="U480" i="34" s="1"/>
  <c r="N479" i="34"/>
  <c r="O479" i="34" s="1"/>
  <c r="P479" i="34" s="1"/>
  <c r="U479" i="34" s="1"/>
  <c r="N478" i="34"/>
  <c r="O478" i="34" s="1"/>
  <c r="P478" i="34" s="1"/>
  <c r="U478" i="34" s="1"/>
  <c r="N477" i="34"/>
  <c r="O477" i="34" s="1"/>
  <c r="P477" i="34" s="1"/>
  <c r="U477" i="34" s="1"/>
  <c r="N476" i="34"/>
  <c r="O476" i="34" s="1"/>
  <c r="P476" i="34" s="1"/>
  <c r="U476" i="34" s="1"/>
  <c r="N475" i="34"/>
  <c r="O475" i="34" s="1"/>
  <c r="P475" i="34" s="1"/>
  <c r="U475" i="34" s="1"/>
  <c r="N474" i="34"/>
  <c r="O474" i="34" s="1"/>
  <c r="P474" i="34" s="1"/>
  <c r="U474" i="34" s="1"/>
  <c r="N473" i="34"/>
  <c r="O473" i="34" s="1"/>
  <c r="P473" i="34" s="1"/>
  <c r="U473" i="34" s="1"/>
  <c r="N472" i="34"/>
  <c r="O472" i="34" s="1"/>
  <c r="P472" i="34" s="1"/>
  <c r="U472" i="34" s="1"/>
  <c r="N471" i="34"/>
  <c r="O471" i="34" s="1"/>
  <c r="P471" i="34" s="1"/>
  <c r="U471" i="34" s="1"/>
  <c r="N470" i="34"/>
  <c r="O470" i="34" s="1"/>
  <c r="P470" i="34" s="1"/>
  <c r="U470" i="34" s="1"/>
  <c r="N469" i="34"/>
  <c r="O469" i="34" s="1"/>
  <c r="P469" i="34" s="1"/>
  <c r="U469" i="34" s="1"/>
  <c r="N468" i="34"/>
  <c r="O468" i="34" s="1"/>
  <c r="P468" i="34" s="1"/>
  <c r="U468" i="34" s="1"/>
  <c r="N467" i="34"/>
  <c r="O467" i="34" s="1"/>
  <c r="P467" i="34" s="1"/>
  <c r="U467" i="34" s="1"/>
  <c r="N466" i="34"/>
  <c r="O466" i="34" s="1"/>
  <c r="P466" i="34" s="1"/>
  <c r="U466" i="34" s="1"/>
  <c r="N465" i="34"/>
  <c r="O465" i="34" s="1"/>
  <c r="P465" i="34" s="1"/>
  <c r="U465" i="34" s="1"/>
  <c r="N464" i="34"/>
  <c r="O464" i="34" s="1"/>
  <c r="P464" i="34" s="1"/>
  <c r="U464" i="34" s="1"/>
  <c r="N463" i="34"/>
  <c r="O463" i="34" s="1"/>
  <c r="P463" i="34" s="1"/>
  <c r="U463" i="34" s="1"/>
  <c r="N461" i="34"/>
  <c r="O461" i="34" s="1"/>
  <c r="P461" i="34" s="1"/>
  <c r="U461" i="34" s="1"/>
  <c r="N460" i="34"/>
  <c r="O460" i="34" s="1"/>
  <c r="P460" i="34" s="1"/>
  <c r="U460" i="34" s="1"/>
  <c r="N459" i="34"/>
  <c r="O459" i="34" s="1"/>
  <c r="P459" i="34" s="1"/>
  <c r="U459" i="34" s="1"/>
  <c r="N458" i="34"/>
  <c r="O458" i="34" s="1"/>
  <c r="P458" i="34" s="1"/>
  <c r="U458" i="34" s="1"/>
  <c r="N457" i="34"/>
  <c r="O457" i="34" s="1"/>
  <c r="P457" i="34" s="1"/>
  <c r="U457" i="34" s="1"/>
  <c r="N456" i="34"/>
  <c r="O456" i="34" s="1"/>
  <c r="P456" i="34" s="1"/>
  <c r="U456" i="34" s="1"/>
  <c r="N455" i="34"/>
  <c r="O455" i="34" s="1"/>
  <c r="P455" i="34" s="1"/>
  <c r="U455" i="34" s="1"/>
  <c r="N454" i="34"/>
  <c r="O454" i="34" s="1"/>
  <c r="P454" i="34" s="1"/>
  <c r="U454" i="34" s="1"/>
  <c r="N453" i="34"/>
  <c r="O453" i="34" s="1"/>
  <c r="P453" i="34" s="1"/>
  <c r="U453" i="34" s="1"/>
  <c r="N452" i="34"/>
  <c r="O452" i="34" s="1"/>
  <c r="P452" i="34" s="1"/>
  <c r="U452" i="34" s="1"/>
  <c r="N451" i="34"/>
  <c r="O451" i="34" s="1"/>
  <c r="P451" i="34" s="1"/>
  <c r="U451" i="34" s="1"/>
  <c r="N450" i="34"/>
  <c r="O450" i="34" s="1"/>
  <c r="P450" i="34" s="1"/>
  <c r="U450" i="34" s="1"/>
  <c r="N449" i="34"/>
  <c r="O449" i="34" s="1"/>
  <c r="P449" i="34" s="1"/>
  <c r="U449" i="34" s="1"/>
  <c r="N448" i="34"/>
  <c r="O448" i="34" s="1"/>
  <c r="P448" i="34" s="1"/>
  <c r="U448" i="34" s="1"/>
  <c r="N447" i="34"/>
  <c r="O447" i="34" s="1"/>
  <c r="P447" i="34" s="1"/>
  <c r="U447" i="34" s="1"/>
  <c r="N446" i="34"/>
  <c r="O446" i="34" s="1"/>
  <c r="P446" i="34" s="1"/>
  <c r="U446" i="34" s="1"/>
  <c r="N445" i="34"/>
  <c r="O445" i="34" s="1"/>
  <c r="P445" i="34" s="1"/>
  <c r="U445" i="34" s="1"/>
  <c r="N443" i="34"/>
  <c r="O443" i="34" s="1"/>
  <c r="P443" i="34" s="1"/>
  <c r="U443" i="34" s="1"/>
  <c r="N442" i="34"/>
  <c r="O442" i="34" s="1"/>
  <c r="P442" i="34" s="1"/>
  <c r="U442" i="34" s="1"/>
  <c r="N441" i="34"/>
  <c r="O441" i="34" s="1"/>
  <c r="P441" i="34" s="1"/>
  <c r="U441" i="34" s="1"/>
  <c r="N440" i="34"/>
  <c r="O440" i="34" s="1"/>
  <c r="P440" i="34" s="1"/>
  <c r="U440" i="34" s="1"/>
  <c r="N439" i="34"/>
  <c r="O439" i="34" s="1"/>
  <c r="P439" i="34" s="1"/>
  <c r="U439" i="34" s="1"/>
  <c r="N438" i="34"/>
  <c r="O438" i="34" s="1"/>
  <c r="P438" i="34" s="1"/>
  <c r="U438" i="34" s="1"/>
  <c r="N437" i="34"/>
  <c r="O437" i="34" s="1"/>
  <c r="P437" i="34" s="1"/>
  <c r="U437" i="34" s="1"/>
  <c r="N435" i="34"/>
  <c r="O435" i="34" s="1"/>
  <c r="P435" i="34" s="1"/>
  <c r="U435" i="34" s="1"/>
  <c r="N434" i="34"/>
  <c r="O434" i="34" s="1"/>
  <c r="P434" i="34" s="1"/>
  <c r="U434" i="34" s="1"/>
  <c r="N433" i="34"/>
  <c r="O433" i="34" s="1"/>
  <c r="P433" i="34" s="1"/>
  <c r="U433" i="34" s="1"/>
  <c r="N432" i="34"/>
  <c r="O432" i="34" s="1"/>
  <c r="P432" i="34" s="1"/>
  <c r="U432" i="34" s="1"/>
  <c r="N431" i="34"/>
  <c r="O431" i="34" s="1"/>
  <c r="P431" i="34" s="1"/>
  <c r="U431" i="34" s="1"/>
  <c r="N430" i="34"/>
  <c r="O430" i="34" s="1"/>
  <c r="P430" i="34" s="1"/>
  <c r="U430" i="34" s="1"/>
  <c r="N429" i="34"/>
  <c r="O429" i="34" s="1"/>
  <c r="P429" i="34" s="1"/>
  <c r="U429" i="34" s="1"/>
  <c r="N332" i="34"/>
  <c r="O332" i="34" s="1"/>
  <c r="P332" i="34" s="1"/>
  <c r="U332" i="34" s="1"/>
  <c r="N331" i="34"/>
  <c r="O331" i="34" s="1"/>
  <c r="P331" i="34" s="1"/>
  <c r="U331" i="34" s="1"/>
  <c r="N330" i="34"/>
  <c r="O330" i="34" s="1"/>
  <c r="P330" i="34" s="1"/>
  <c r="U330" i="34" s="1"/>
  <c r="N329" i="34"/>
  <c r="O329" i="34" s="1"/>
  <c r="P329" i="34" s="1"/>
  <c r="U329" i="34" s="1"/>
  <c r="N328" i="34"/>
  <c r="O328" i="34" s="1"/>
  <c r="P328" i="34" s="1"/>
  <c r="U328" i="34" s="1"/>
  <c r="N326" i="34"/>
  <c r="O326" i="34" s="1"/>
  <c r="P326" i="34" s="1"/>
  <c r="U326" i="34" s="1"/>
  <c r="N325" i="34"/>
  <c r="O325" i="34" s="1"/>
  <c r="P325" i="34" s="1"/>
  <c r="U325" i="34" s="1"/>
  <c r="N324" i="34"/>
  <c r="O324" i="34" s="1"/>
  <c r="P324" i="34" s="1"/>
  <c r="U324" i="34" s="1"/>
  <c r="N323" i="34"/>
  <c r="O323" i="34" s="1"/>
  <c r="P323" i="34" s="1"/>
  <c r="U323" i="34" s="1"/>
  <c r="N322" i="34"/>
  <c r="O322" i="34" s="1"/>
  <c r="P322" i="34" s="1"/>
  <c r="U322" i="34" s="1"/>
  <c r="N321" i="34"/>
  <c r="O321" i="34" s="1"/>
  <c r="P321" i="34" s="1"/>
  <c r="U321" i="34" s="1"/>
  <c r="N320" i="34"/>
  <c r="O320" i="34" s="1"/>
  <c r="P320" i="34" s="1"/>
  <c r="U320" i="34" s="1"/>
  <c r="N319" i="34"/>
  <c r="O319" i="34" s="1"/>
  <c r="P319" i="34" s="1"/>
  <c r="U319" i="34" s="1"/>
  <c r="N318" i="34"/>
  <c r="O318" i="34" s="1"/>
  <c r="P318" i="34" s="1"/>
  <c r="U318" i="34" s="1"/>
  <c r="N317" i="34"/>
  <c r="O317" i="34" s="1"/>
  <c r="P317" i="34" s="1"/>
  <c r="U317" i="34" s="1"/>
  <c r="N316" i="34"/>
  <c r="O316" i="34" s="1"/>
  <c r="P316" i="34" s="1"/>
  <c r="U316" i="34" s="1"/>
  <c r="N315" i="34"/>
  <c r="O315" i="34" s="1"/>
  <c r="P315" i="34" s="1"/>
  <c r="U315" i="34" s="1"/>
  <c r="N310" i="34"/>
  <c r="O310" i="34" s="1"/>
  <c r="P310" i="34" s="1"/>
  <c r="U310" i="34" s="1"/>
  <c r="N309" i="34"/>
  <c r="O309" i="34" s="1"/>
  <c r="P309" i="34" s="1"/>
  <c r="U309" i="34" s="1"/>
  <c r="N308" i="34"/>
  <c r="O308" i="34" s="1"/>
  <c r="P308" i="34" s="1"/>
  <c r="U308" i="34" s="1"/>
  <c r="N307" i="34"/>
  <c r="O307" i="34" s="1"/>
  <c r="P307" i="34" s="1"/>
  <c r="U307" i="34" s="1"/>
  <c r="N306" i="34"/>
  <c r="O306" i="34" s="1"/>
  <c r="P306" i="34" s="1"/>
  <c r="U306" i="34" s="1"/>
  <c r="N305" i="34"/>
  <c r="O305" i="34" s="1"/>
  <c r="P305" i="34" s="1"/>
  <c r="U305" i="34" s="1"/>
  <c r="N304" i="34"/>
  <c r="O304" i="34" s="1"/>
  <c r="P304" i="34" s="1"/>
  <c r="U304" i="34" s="1"/>
  <c r="N303" i="34"/>
  <c r="O303" i="34" s="1"/>
  <c r="P303" i="34" s="1"/>
  <c r="U303" i="34" s="1"/>
  <c r="N302" i="34"/>
  <c r="O302" i="34" s="1"/>
  <c r="P302" i="34" s="1"/>
  <c r="U302" i="34" s="1"/>
  <c r="N301" i="34"/>
  <c r="O301" i="34" s="1"/>
  <c r="P301" i="34" s="1"/>
  <c r="U301" i="34" s="1"/>
  <c r="N300" i="34"/>
  <c r="O300" i="34" s="1"/>
  <c r="P300" i="34" s="1"/>
  <c r="U300" i="34" s="1"/>
  <c r="N299" i="34"/>
  <c r="O299" i="34" s="1"/>
  <c r="P299" i="34" s="1"/>
  <c r="U299" i="34" s="1"/>
  <c r="N298" i="34"/>
  <c r="O298" i="34" s="1"/>
  <c r="P298" i="34" s="1"/>
  <c r="U298" i="34" s="1"/>
  <c r="N297" i="34"/>
  <c r="O297" i="34" s="1"/>
  <c r="P297" i="34" s="1"/>
  <c r="U297" i="34" s="1"/>
  <c r="N296" i="34"/>
  <c r="O296" i="34" s="1"/>
  <c r="P296" i="34" s="1"/>
  <c r="U296" i="34" s="1"/>
  <c r="N295" i="34"/>
  <c r="O295" i="34" s="1"/>
  <c r="P295" i="34" s="1"/>
  <c r="U295" i="34" s="1"/>
  <c r="N294" i="34"/>
  <c r="O294" i="34" s="1"/>
  <c r="P294" i="34" s="1"/>
  <c r="U294" i="34" s="1"/>
  <c r="N293" i="34"/>
  <c r="O293" i="34" s="1"/>
  <c r="P293" i="34" s="1"/>
  <c r="U293" i="34" s="1"/>
  <c r="N291" i="34"/>
  <c r="O291" i="34" s="1"/>
  <c r="P291" i="34" s="1"/>
  <c r="U291" i="34" s="1"/>
  <c r="N290" i="34"/>
  <c r="O290" i="34" s="1"/>
  <c r="P290" i="34" s="1"/>
  <c r="U290" i="34" s="1"/>
  <c r="N288" i="34"/>
  <c r="O288" i="34" s="1"/>
  <c r="P288" i="34" s="1"/>
  <c r="U288" i="34" s="1"/>
  <c r="N286" i="34"/>
  <c r="O286" i="34" s="1"/>
  <c r="P286" i="34" s="1"/>
  <c r="U286" i="34" s="1"/>
  <c r="N285" i="34"/>
  <c r="O285" i="34" s="1"/>
  <c r="P285" i="34" s="1"/>
  <c r="U285" i="34" s="1"/>
  <c r="N284" i="34"/>
  <c r="O284" i="34" s="1"/>
  <c r="P284" i="34" s="1"/>
  <c r="U284" i="34" s="1"/>
  <c r="N283" i="34"/>
  <c r="O283" i="34" s="1"/>
  <c r="P283" i="34" s="1"/>
  <c r="U283" i="34" s="1"/>
  <c r="N282" i="34"/>
  <c r="O282" i="34" s="1"/>
  <c r="P282" i="34" s="1"/>
  <c r="U282" i="34" s="1"/>
  <c r="N280" i="34"/>
  <c r="O280" i="34" s="1"/>
  <c r="P280" i="34" s="1"/>
  <c r="U280" i="34" s="1"/>
  <c r="N279" i="34"/>
  <c r="O279" i="34" s="1"/>
  <c r="P279" i="34" s="1"/>
  <c r="U279" i="34" s="1"/>
  <c r="N278" i="34"/>
  <c r="O278" i="34" s="1"/>
  <c r="P278" i="34" s="1"/>
  <c r="U278" i="34" s="1"/>
  <c r="N277" i="34"/>
  <c r="O277" i="34" s="1"/>
  <c r="P277" i="34" s="1"/>
  <c r="U277" i="34" s="1"/>
  <c r="N275" i="34"/>
  <c r="O275" i="34" s="1"/>
  <c r="P275" i="34" s="1"/>
  <c r="U275" i="34" s="1"/>
  <c r="N274" i="34"/>
  <c r="O274" i="34" s="1"/>
  <c r="P274" i="34" s="1"/>
  <c r="U274" i="34" s="1"/>
  <c r="N273" i="34"/>
  <c r="O273" i="34" s="1"/>
  <c r="P273" i="34" s="1"/>
  <c r="U273" i="34" s="1"/>
  <c r="N272" i="34"/>
  <c r="O272" i="34" s="1"/>
  <c r="P272" i="34" s="1"/>
  <c r="U272" i="34" s="1"/>
  <c r="N270" i="34"/>
  <c r="O270" i="34" s="1"/>
  <c r="P270" i="34" s="1"/>
  <c r="U270" i="34" s="1"/>
  <c r="N268" i="34"/>
  <c r="O268" i="34" s="1"/>
  <c r="P268" i="34" s="1"/>
  <c r="U268" i="34" s="1"/>
  <c r="N267" i="34"/>
  <c r="O267" i="34" s="1"/>
  <c r="P267" i="34" s="1"/>
  <c r="U267" i="34" s="1"/>
  <c r="N266" i="34"/>
  <c r="O266" i="34" s="1"/>
  <c r="P266" i="34" s="1"/>
  <c r="U266" i="34" s="1"/>
  <c r="N263" i="34"/>
  <c r="O263" i="34" s="1"/>
  <c r="P263" i="34" s="1"/>
  <c r="U263" i="34" s="1"/>
  <c r="N261" i="34"/>
  <c r="O261" i="34" s="1"/>
  <c r="P261" i="34" s="1"/>
  <c r="U261" i="34" s="1"/>
  <c r="N259" i="34"/>
  <c r="O259" i="34" s="1"/>
  <c r="P259" i="34" s="1"/>
  <c r="U259" i="34" s="1"/>
  <c r="N258" i="34"/>
  <c r="O258" i="34" s="1"/>
  <c r="P258" i="34" s="1"/>
  <c r="U258" i="34" s="1"/>
  <c r="N256" i="34"/>
  <c r="O256" i="34" s="1"/>
  <c r="P256" i="34" s="1"/>
  <c r="U256" i="34" s="1"/>
  <c r="N251" i="34"/>
  <c r="O251" i="34" s="1"/>
  <c r="P251" i="34" s="1"/>
  <c r="U251" i="34" s="1"/>
  <c r="N249" i="34"/>
  <c r="O249" i="34" s="1"/>
  <c r="P249" i="34" s="1"/>
  <c r="U249" i="34" s="1"/>
  <c r="N248" i="34"/>
  <c r="O248" i="34" s="1"/>
  <c r="P248" i="34" s="1"/>
  <c r="U248" i="34" s="1"/>
  <c r="N247" i="34"/>
  <c r="O247" i="34" s="1"/>
  <c r="P247" i="34" s="1"/>
  <c r="U247" i="34" s="1"/>
  <c r="N245" i="34"/>
  <c r="O245" i="34" s="1"/>
  <c r="P245" i="34" s="1"/>
  <c r="U245" i="34" s="1"/>
  <c r="N243" i="34"/>
  <c r="O243" i="34" s="1"/>
  <c r="P243" i="34" s="1"/>
  <c r="U243" i="34" s="1"/>
  <c r="N242" i="34"/>
  <c r="O242" i="34" s="1"/>
  <c r="P242" i="34" s="1"/>
  <c r="U242" i="34" s="1"/>
  <c r="N241" i="34"/>
  <c r="O241" i="34" s="1"/>
  <c r="P241" i="34" s="1"/>
  <c r="U241" i="34" s="1"/>
  <c r="N239" i="34"/>
  <c r="O239" i="34" s="1"/>
  <c r="P239" i="34" s="1"/>
  <c r="U239" i="34" s="1"/>
  <c r="N219" i="34"/>
  <c r="O219" i="34" s="1"/>
  <c r="P219" i="34" s="1"/>
  <c r="U219" i="34" s="1"/>
  <c r="N216" i="34"/>
  <c r="O216" i="34" s="1"/>
  <c r="P216" i="34" s="1"/>
  <c r="U216" i="34" s="1"/>
  <c r="N206" i="34"/>
  <c r="O206" i="34" s="1"/>
  <c r="P206" i="34" s="1"/>
  <c r="U206" i="34" s="1"/>
  <c r="N205" i="34"/>
  <c r="O205" i="34" s="1"/>
  <c r="P205" i="34" s="1"/>
  <c r="U205" i="34" s="1"/>
  <c r="N204" i="34"/>
  <c r="O204" i="34" s="1"/>
  <c r="P204" i="34" s="1"/>
  <c r="U204" i="34" s="1"/>
  <c r="N203" i="34"/>
  <c r="O203" i="34" s="1"/>
  <c r="P203" i="34" s="1"/>
  <c r="U203" i="34" s="1"/>
  <c r="N202" i="34"/>
  <c r="O202" i="34" s="1"/>
  <c r="P202" i="34" s="1"/>
  <c r="U202" i="34" s="1"/>
  <c r="N201" i="34"/>
  <c r="O201" i="34" s="1"/>
  <c r="P201" i="34" s="1"/>
  <c r="U201" i="34" s="1"/>
  <c r="N200" i="34"/>
  <c r="O200" i="34" s="1"/>
  <c r="P200" i="34" s="1"/>
  <c r="U200" i="34" s="1"/>
  <c r="N199" i="34"/>
  <c r="O199" i="34" s="1"/>
  <c r="P199" i="34" s="1"/>
  <c r="U199" i="34" s="1"/>
  <c r="N198" i="34"/>
  <c r="O198" i="34" s="1"/>
  <c r="P198" i="34" s="1"/>
  <c r="U198" i="34" s="1"/>
  <c r="N196" i="34"/>
  <c r="O196" i="34" s="1"/>
  <c r="P196" i="34" s="1"/>
  <c r="U196" i="34" s="1"/>
  <c r="N195" i="34"/>
  <c r="O195" i="34" s="1"/>
  <c r="P195" i="34" s="1"/>
  <c r="U195" i="34" s="1"/>
  <c r="N194" i="34"/>
  <c r="O194" i="34" s="1"/>
  <c r="P194" i="34" s="1"/>
  <c r="U194" i="34" s="1"/>
  <c r="N192" i="34"/>
  <c r="O192" i="34" s="1"/>
  <c r="P192" i="34" s="1"/>
  <c r="U192" i="34" s="1"/>
  <c r="N191" i="34"/>
  <c r="O191" i="34" s="1"/>
  <c r="P191" i="34" s="1"/>
  <c r="U191" i="34" s="1"/>
  <c r="N190" i="34"/>
  <c r="O190" i="34" s="1"/>
  <c r="P190" i="34" s="1"/>
  <c r="U190" i="34" s="1"/>
  <c r="N189" i="34"/>
  <c r="O189" i="34" s="1"/>
  <c r="P189" i="34" s="1"/>
  <c r="U189" i="34" s="1"/>
  <c r="N188" i="34"/>
  <c r="O188" i="34" s="1"/>
  <c r="P188" i="34" s="1"/>
  <c r="U188" i="34" s="1"/>
  <c r="N173" i="34"/>
  <c r="O173" i="34" s="1"/>
  <c r="P173" i="34" s="1"/>
  <c r="U173" i="34" s="1"/>
  <c r="N172" i="34"/>
  <c r="O172" i="34" s="1"/>
  <c r="P172" i="34" s="1"/>
  <c r="U172" i="34" s="1"/>
  <c r="N164" i="34"/>
  <c r="O164" i="34" s="1"/>
  <c r="P164" i="34" s="1"/>
  <c r="U164" i="34" s="1"/>
  <c r="N163" i="34"/>
  <c r="O163" i="34" s="1"/>
  <c r="P163" i="34" s="1"/>
  <c r="U163" i="34" s="1"/>
  <c r="N161" i="34"/>
  <c r="O161" i="34" s="1"/>
  <c r="P161" i="34" s="1"/>
  <c r="U161" i="34" s="1"/>
  <c r="N157" i="34"/>
  <c r="O157" i="34" s="1"/>
  <c r="P157" i="34" s="1"/>
  <c r="U157" i="34" s="1"/>
  <c r="N154" i="34"/>
  <c r="O154" i="34" s="1"/>
  <c r="P154" i="34" s="1"/>
  <c r="U154" i="34" s="1"/>
  <c r="N151" i="34"/>
  <c r="O151" i="34" s="1"/>
  <c r="P151" i="34" s="1"/>
  <c r="U151" i="34" s="1"/>
  <c r="N150" i="34"/>
  <c r="O150" i="34" s="1"/>
  <c r="P150" i="34" s="1"/>
  <c r="U150" i="34" s="1"/>
  <c r="N149" i="34"/>
  <c r="O149" i="34" s="1"/>
  <c r="P149" i="34" s="1"/>
  <c r="U149" i="34" s="1"/>
  <c r="N148" i="34"/>
  <c r="O148" i="34" s="1"/>
  <c r="P148" i="34" s="1"/>
  <c r="U148" i="34" s="1"/>
  <c r="N147" i="34"/>
  <c r="O147" i="34" s="1"/>
  <c r="P147" i="34" s="1"/>
  <c r="U147" i="34" s="1"/>
  <c r="N146" i="34"/>
  <c r="O146" i="34" s="1"/>
  <c r="P146" i="34" s="1"/>
  <c r="U146" i="34" s="1"/>
  <c r="N145" i="34"/>
  <c r="O145" i="34" s="1"/>
  <c r="P145" i="34" s="1"/>
  <c r="U145" i="34" s="1"/>
  <c r="N144" i="34"/>
  <c r="O144" i="34" s="1"/>
  <c r="P144" i="34" s="1"/>
  <c r="U144" i="34" s="1"/>
  <c r="N143" i="34"/>
  <c r="O143" i="34" s="1"/>
  <c r="P143" i="34" s="1"/>
  <c r="U143" i="34" s="1"/>
  <c r="N142" i="34"/>
  <c r="O142" i="34" s="1"/>
  <c r="P142" i="34" s="1"/>
  <c r="U142" i="34" s="1"/>
  <c r="N141" i="34"/>
  <c r="O141" i="34" s="1"/>
  <c r="P141" i="34" s="1"/>
  <c r="U141" i="34" s="1"/>
  <c r="N139" i="34"/>
  <c r="O139" i="34" s="1"/>
  <c r="P139" i="34" s="1"/>
  <c r="U139" i="34" s="1"/>
  <c r="N138" i="34"/>
  <c r="O138" i="34" s="1"/>
  <c r="P138" i="34" s="1"/>
  <c r="U138" i="34" s="1"/>
  <c r="N137" i="34"/>
  <c r="O137" i="34" s="1"/>
  <c r="P137" i="34" s="1"/>
  <c r="U137" i="34" s="1"/>
  <c r="N136" i="34"/>
  <c r="O136" i="34" s="1"/>
  <c r="P136" i="34" s="1"/>
  <c r="U136" i="34" s="1"/>
  <c r="N133" i="34"/>
  <c r="O133" i="34" s="1"/>
  <c r="P133" i="34" s="1"/>
  <c r="U133" i="34" s="1"/>
  <c r="N131" i="34"/>
  <c r="O131" i="34" s="1"/>
  <c r="P131" i="34" s="1"/>
  <c r="U131" i="34" s="1"/>
  <c r="N120" i="34"/>
  <c r="O120" i="34" s="1"/>
  <c r="P120" i="34" s="1"/>
  <c r="U120" i="34" s="1"/>
  <c r="N119" i="34"/>
  <c r="O119" i="34" s="1"/>
  <c r="P119" i="34" s="1"/>
  <c r="U119" i="34" s="1"/>
  <c r="N118" i="34"/>
  <c r="O118" i="34" s="1"/>
  <c r="P118" i="34" s="1"/>
  <c r="U118" i="34" s="1"/>
  <c r="N117" i="34"/>
  <c r="O117" i="34" s="1"/>
  <c r="P117" i="34" s="1"/>
  <c r="U117" i="34" s="1"/>
  <c r="N116" i="34"/>
  <c r="O116" i="34" s="1"/>
  <c r="P116" i="34" s="1"/>
  <c r="U116" i="34" s="1"/>
  <c r="N113" i="34"/>
  <c r="O113" i="34" s="1"/>
  <c r="P113" i="34" s="1"/>
  <c r="U113" i="34" s="1"/>
  <c r="N112" i="34"/>
  <c r="O112" i="34" s="1"/>
  <c r="P112" i="34" s="1"/>
  <c r="U112" i="34" s="1"/>
  <c r="N111" i="34"/>
  <c r="O111" i="34" s="1"/>
  <c r="P111" i="34" s="1"/>
  <c r="U111" i="34" s="1"/>
  <c r="N109" i="34"/>
  <c r="O109" i="34" s="1"/>
  <c r="P109" i="34" s="1"/>
  <c r="U109" i="34" s="1"/>
  <c r="N107" i="34"/>
  <c r="O107" i="34" s="1"/>
  <c r="P107" i="34" s="1"/>
  <c r="U107" i="34" s="1"/>
  <c r="N106" i="34"/>
  <c r="O106" i="34" s="1"/>
  <c r="P106" i="34" s="1"/>
  <c r="U106" i="34" s="1"/>
  <c r="N105" i="34"/>
  <c r="O105" i="34" s="1"/>
  <c r="P105" i="34" s="1"/>
  <c r="U105" i="34" s="1"/>
  <c r="N104" i="34"/>
  <c r="O104" i="34" s="1"/>
  <c r="P104" i="34" s="1"/>
  <c r="U104" i="34" s="1"/>
  <c r="N103" i="34"/>
  <c r="O103" i="34" s="1"/>
  <c r="P103" i="34" s="1"/>
  <c r="U103" i="34" s="1"/>
  <c r="N90" i="34"/>
  <c r="O90" i="34" s="1"/>
  <c r="P90" i="34" s="1"/>
  <c r="U90" i="34" s="1"/>
  <c r="N89" i="34"/>
  <c r="O89" i="34" s="1"/>
  <c r="P89" i="34" s="1"/>
  <c r="U89" i="34" s="1"/>
  <c r="N88" i="34"/>
  <c r="O88" i="34" s="1"/>
  <c r="P88" i="34" s="1"/>
  <c r="U88" i="34" s="1"/>
  <c r="N87" i="34"/>
  <c r="O87" i="34" s="1"/>
  <c r="P87" i="34" s="1"/>
  <c r="U87" i="34" s="1"/>
  <c r="N86" i="34"/>
  <c r="O86" i="34" s="1"/>
  <c r="P86" i="34" s="1"/>
  <c r="U86" i="34" s="1"/>
  <c r="N85" i="34"/>
  <c r="O85" i="34" s="1"/>
  <c r="P85" i="34" s="1"/>
  <c r="U85" i="34" s="1"/>
  <c r="N83" i="34"/>
  <c r="O83" i="34" s="1"/>
  <c r="P83" i="34" s="1"/>
  <c r="U83" i="34" s="1"/>
  <c r="N82" i="34"/>
  <c r="O82" i="34" s="1"/>
  <c r="P82" i="34" s="1"/>
  <c r="U82" i="34" s="1"/>
  <c r="N81" i="34"/>
  <c r="O81" i="34" s="1"/>
  <c r="P81" i="34" s="1"/>
  <c r="U81" i="34" s="1"/>
  <c r="N80" i="34"/>
  <c r="O80" i="34" s="1"/>
  <c r="P80" i="34" s="1"/>
  <c r="U80" i="34" s="1"/>
  <c r="N79" i="34"/>
  <c r="O79" i="34" s="1"/>
  <c r="P79" i="34" s="1"/>
  <c r="U79" i="34" s="1"/>
  <c r="N78" i="34"/>
  <c r="O78" i="34" s="1"/>
  <c r="P78" i="34" s="1"/>
  <c r="U78" i="34" s="1"/>
  <c r="N77" i="34"/>
  <c r="O77" i="34" s="1"/>
  <c r="P77" i="34" s="1"/>
  <c r="U77" i="34" s="1"/>
  <c r="N76" i="34"/>
  <c r="O76" i="34" s="1"/>
  <c r="P76" i="34" s="1"/>
  <c r="U76" i="34" s="1"/>
  <c r="N75" i="34"/>
  <c r="O75" i="34" s="1"/>
  <c r="P75" i="34" s="1"/>
  <c r="U75" i="34" s="1"/>
  <c r="N74" i="34"/>
  <c r="O74" i="34" s="1"/>
  <c r="P74" i="34" s="1"/>
  <c r="U74" i="34" s="1"/>
  <c r="N73" i="34"/>
  <c r="O73" i="34" s="1"/>
  <c r="P73" i="34" s="1"/>
  <c r="U73" i="34" s="1"/>
  <c r="N72" i="34"/>
  <c r="O72" i="34" s="1"/>
  <c r="P72" i="34" s="1"/>
  <c r="U72" i="34" s="1"/>
  <c r="N71" i="34"/>
  <c r="O71" i="34" s="1"/>
  <c r="P71" i="34" s="1"/>
  <c r="U71" i="34" s="1"/>
  <c r="N70" i="34"/>
  <c r="O70" i="34" s="1"/>
  <c r="P70" i="34" s="1"/>
  <c r="U70" i="34" s="1"/>
  <c r="N69" i="34"/>
  <c r="O69" i="34" s="1"/>
  <c r="P69" i="34" s="1"/>
  <c r="U69" i="34" s="1"/>
  <c r="N68" i="34"/>
  <c r="O68" i="34" s="1"/>
  <c r="P68" i="34" s="1"/>
  <c r="U68" i="34" s="1"/>
  <c r="N67" i="34"/>
  <c r="O67" i="34" s="1"/>
  <c r="P67" i="34" s="1"/>
  <c r="U67" i="34" s="1"/>
  <c r="N66" i="34"/>
  <c r="O66" i="34" s="1"/>
  <c r="P66" i="34" s="1"/>
  <c r="U66" i="34" s="1"/>
  <c r="N65" i="34"/>
  <c r="O65" i="34" s="1"/>
  <c r="P65" i="34" s="1"/>
  <c r="U65" i="34" s="1"/>
  <c r="N64" i="34"/>
  <c r="O64" i="34" s="1"/>
  <c r="P64" i="34" s="1"/>
  <c r="U64" i="34" s="1"/>
  <c r="N63" i="34"/>
  <c r="O63" i="34" s="1"/>
  <c r="P63" i="34" s="1"/>
  <c r="U63" i="34" s="1"/>
  <c r="N62" i="34"/>
  <c r="O62" i="34" s="1"/>
  <c r="P62" i="34" s="1"/>
  <c r="U62" i="34" s="1"/>
  <c r="N61" i="34"/>
  <c r="O61" i="34" s="1"/>
  <c r="P61" i="34" s="1"/>
  <c r="U61" i="34" s="1"/>
  <c r="N60" i="34"/>
  <c r="O60" i="34" s="1"/>
  <c r="P60" i="34" s="1"/>
  <c r="U60" i="34" s="1"/>
  <c r="N59" i="34"/>
  <c r="O59" i="34" s="1"/>
  <c r="P59" i="34" s="1"/>
  <c r="U59" i="34" s="1"/>
  <c r="N58" i="34"/>
  <c r="O58" i="34" s="1"/>
  <c r="P58" i="34" s="1"/>
  <c r="U58" i="34" s="1"/>
  <c r="N57" i="34"/>
  <c r="O57" i="34" s="1"/>
  <c r="P57" i="34" s="1"/>
  <c r="U57" i="34" s="1"/>
  <c r="N56" i="34"/>
  <c r="O56" i="34" s="1"/>
  <c r="P56" i="34" s="1"/>
  <c r="U56" i="34" s="1"/>
  <c r="N55" i="34"/>
  <c r="O55" i="34" s="1"/>
  <c r="P55" i="34" s="1"/>
  <c r="U55" i="34" s="1"/>
  <c r="N54" i="34"/>
  <c r="O54" i="34" s="1"/>
  <c r="P54" i="34" s="1"/>
  <c r="U54" i="34" s="1"/>
  <c r="N53" i="34"/>
  <c r="O53" i="34" s="1"/>
  <c r="P53" i="34" s="1"/>
  <c r="U53" i="34" s="1"/>
  <c r="N52" i="34"/>
  <c r="O52" i="34" s="1"/>
  <c r="P52" i="34" s="1"/>
  <c r="U52" i="34" s="1"/>
  <c r="N51" i="34"/>
  <c r="O51" i="34" s="1"/>
  <c r="P51" i="34" s="1"/>
  <c r="U51" i="34" s="1"/>
  <c r="N47" i="34"/>
  <c r="O47" i="34" s="1"/>
  <c r="P47" i="34" s="1"/>
  <c r="U47" i="34" s="1"/>
  <c r="N46" i="34"/>
  <c r="O46" i="34" s="1"/>
  <c r="P46" i="34" s="1"/>
  <c r="U46" i="34" s="1"/>
  <c r="N44" i="34"/>
  <c r="O44" i="34" s="1"/>
  <c r="P44" i="34" s="1"/>
  <c r="U44" i="34" s="1"/>
  <c r="N43" i="34"/>
  <c r="O43" i="34" s="1"/>
  <c r="P43" i="34" s="1"/>
  <c r="U43" i="34" s="1"/>
  <c r="N42" i="34"/>
  <c r="O42" i="34" s="1"/>
  <c r="P42" i="34" s="1"/>
  <c r="U42" i="34" s="1"/>
  <c r="N41" i="34"/>
  <c r="O41" i="34" s="1"/>
  <c r="P41" i="34" s="1"/>
  <c r="U41" i="34" s="1"/>
  <c r="N40" i="34"/>
  <c r="O40" i="34" s="1"/>
  <c r="P40" i="34" s="1"/>
  <c r="U40" i="34" s="1"/>
  <c r="N39" i="34"/>
  <c r="O39" i="34" s="1"/>
  <c r="P39" i="34" s="1"/>
  <c r="U39" i="34" s="1"/>
  <c r="N38" i="34"/>
  <c r="O38" i="34" s="1"/>
  <c r="P38" i="34" s="1"/>
  <c r="U38" i="34" s="1"/>
  <c r="N37" i="34"/>
  <c r="O37" i="34" s="1"/>
  <c r="P37" i="34" s="1"/>
  <c r="U37" i="34" s="1"/>
  <c r="N36" i="34"/>
  <c r="O36" i="34" s="1"/>
  <c r="P36" i="34" s="1"/>
  <c r="U36" i="34" s="1"/>
  <c r="N35" i="34"/>
  <c r="O35" i="34" s="1"/>
  <c r="P35" i="34" s="1"/>
  <c r="U35" i="34" s="1"/>
  <c r="N34" i="34"/>
  <c r="O34" i="34" s="1"/>
  <c r="P34" i="34" s="1"/>
  <c r="U34" i="34" s="1"/>
  <c r="N32" i="34"/>
  <c r="O32" i="34" s="1"/>
  <c r="P32" i="34" s="1"/>
  <c r="U32" i="34" s="1"/>
  <c r="N31" i="34"/>
  <c r="O31" i="34" s="1"/>
  <c r="P31" i="34" s="1"/>
  <c r="U31" i="34" s="1"/>
  <c r="N30" i="34"/>
  <c r="O30" i="34" s="1"/>
  <c r="P30" i="34" s="1"/>
  <c r="U30" i="34" s="1"/>
  <c r="N29" i="34"/>
  <c r="O29" i="34" s="1"/>
  <c r="P29" i="34" s="1"/>
  <c r="U29" i="34" s="1"/>
  <c r="N28" i="34"/>
  <c r="O28" i="34" s="1"/>
  <c r="P28" i="34" s="1"/>
  <c r="U28" i="34" s="1"/>
  <c r="N25" i="34"/>
  <c r="O25" i="34" s="1"/>
  <c r="P25" i="34" s="1"/>
  <c r="U25" i="34" s="1"/>
  <c r="N24" i="34"/>
  <c r="O24" i="34" s="1"/>
  <c r="P24" i="34" s="1"/>
  <c r="U24" i="34" s="1"/>
  <c r="N23" i="34"/>
  <c r="O23" i="34" s="1"/>
  <c r="P23" i="34" s="1"/>
  <c r="U23" i="34" s="1"/>
  <c r="N21" i="34"/>
  <c r="O21" i="34" s="1"/>
  <c r="P21" i="34" s="1"/>
  <c r="U21" i="34" s="1"/>
  <c r="N20" i="34"/>
  <c r="O20" i="34" s="1"/>
  <c r="P20" i="34" s="1"/>
  <c r="U20" i="34" s="1"/>
  <c r="N18" i="34"/>
  <c r="O18" i="34" s="1"/>
  <c r="P18" i="34" s="1"/>
  <c r="U18" i="34" s="1"/>
  <c r="N17" i="34"/>
  <c r="O17" i="34" s="1"/>
  <c r="P17" i="34" s="1"/>
  <c r="U17" i="34" s="1"/>
  <c r="N15" i="34"/>
  <c r="O15" i="34" s="1"/>
  <c r="P15" i="34" s="1"/>
  <c r="U15" i="34" s="1"/>
  <c r="N14" i="34"/>
  <c r="O14" i="34" s="1"/>
  <c r="P14" i="34" s="1"/>
  <c r="U14" i="34" s="1"/>
  <c r="N13" i="34"/>
  <c r="O13" i="34" s="1"/>
  <c r="P13" i="34" s="1"/>
  <c r="U13" i="34" s="1"/>
  <c r="N12" i="34"/>
  <c r="O12" i="34" s="1"/>
  <c r="P12" i="34" s="1"/>
  <c r="U12" i="34" s="1"/>
  <c r="N11" i="34"/>
  <c r="O11" i="34" s="1"/>
  <c r="P11" i="34" s="1"/>
  <c r="U11" i="34" s="1"/>
  <c r="N10" i="34"/>
  <c r="O10" i="34" s="1"/>
  <c r="P10" i="34" s="1"/>
  <c r="U10" i="34" s="1"/>
  <c r="N9" i="34"/>
  <c r="O9" i="34" s="1"/>
  <c r="P9" i="34" s="1"/>
  <c r="U9" i="34" s="1"/>
  <c r="N8" i="34"/>
  <c r="O8" i="34" s="1"/>
  <c r="P8" i="34" s="1"/>
  <c r="U8" i="34" s="1"/>
  <c r="N7" i="34"/>
  <c r="O7" i="34" s="1"/>
  <c r="P7" i="34" s="1"/>
  <c r="U7" i="34" s="1"/>
  <c r="N6" i="34"/>
  <c r="O6" i="34" s="1"/>
  <c r="P6" i="34" s="1"/>
  <c r="U6" i="34" s="1"/>
  <c r="N5" i="34"/>
  <c r="O5" i="34" s="1"/>
  <c r="P5" i="34" s="1"/>
  <c r="U5" i="34" s="1"/>
  <c r="N4" i="34"/>
  <c r="O4" i="34" s="1"/>
  <c r="P4" i="34" s="1"/>
  <c r="U4" i="34" s="1"/>
  <c r="N3" i="34"/>
  <c r="O3" i="34" s="1"/>
  <c r="P3" i="34" s="1"/>
  <c r="U3" i="34" s="1"/>
  <c r="N2" i="34"/>
  <c r="O2" i="34" s="1"/>
  <c r="P2" i="34" s="1"/>
  <c r="U2" i="34" s="1"/>
  <c r="F22" i="37"/>
  <c r="E22" i="37"/>
  <c r="F428" i="34"/>
  <c r="V818" i="34" l="1"/>
  <c r="V817" i="34"/>
  <c r="V816" i="34"/>
  <c r="V815" i="34"/>
  <c r="V814" i="34"/>
  <c r="V813" i="34"/>
  <c r="V812" i="34"/>
  <c r="V809" i="34"/>
  <c r="V808" i="34"/>
  <c r="V807" i="34"/>
  <c r="V803" i="34"/>
  <c r="V802" i="34"/>
  <c r="V800" i="34"/>
  <c r="V796" i="34"/>
  <c r="V795" i="34"/>
  <c r="V794" i="34"/>
  <c r="V793" i="34"/>
  <c r="V792" i="34"/>
  <c r="V791" i="34"/>
  <c r="V790" i="34"/>
  <c r="V789" i="34"/>
  <c r="V788" i="34"/>
  <c r="V787" i="34"/>
  <c r="V786" i="34"/>
  <c r="V783" i="34"/>
  <c r="V782" i="34"/>
  <c r="V781" i="34"/>
  <c r="V780" i="34"/>
  <c r="V779" i="34"/>
  <c r="V776" i="34"/>
  <c r="V775" i="34"/>
  <c r="V774" i="34"/>
  <c r="V773" i="34"/>
  <c r="V771" i="34"/>
  <c r="V770" i="34"/>
  <c r="V769" i="34"/>
  <c r="V768" i="34"/>
  <c r="V767" i="34"/>
  <c r="V766" i="34"/>
  <c r="V765" i="34"/>
  <c r="V764" i="34"/>
  <c r="V763" i="34"/>
  <c r="V761" i="34"/>
  <c r="V760" i="34"/>
  <c r="V759" i="34"/>
  <c r="V758" i="34"/>
  <c r="V757" i="34"/>
  <c r="V756" i="34"/>
  <c r="V755" i="34"/>
  <c r="V754" i="34"/>
  <c r="V752" i="34"/>
  <c r="V751" i="34"/>
  <c r="V750" i="34"/>
  <c r="V749" i="34"/>
  <c r="V748" i="34"/>
  <c r="V747" i="34"/>
  <c r="V746" i="34"/>
  <c r="V745" i="34"/>
  <c r="V744" i="34"/>
  <c r="V743" i="34"/>
  <c r="V741" i="34"/>
  <c r="V740" i="34"/>
  <c r="V739" i="34"/>
  <c r="V733" i="34"/>
  <c r="V731" i="34"/>
  <c r="V730" i="34"/>
  <c r="V729" i="34"/>
  <c r="V728" i="34"/>
  <c r="V726" i="34"/>
  <c r="V725" i="34"/>
  <c r="V722" i="34"/>
  <c r="V721" i="34"/>
  <c r="V720" i="34"/>
  <c r="V719" i="34"/>
  <c r="V718" i="34"/>
  <c r="V717" i="34"/>
  <c r="V716" i="34"/>
  <c r="V715" i="34"/>
  <c r="V714" i="34"/>
  <c r="V712" i="34"/>
  <c r="V711" i="34"/>
  <c r="V710" i="34"/>
  <c r="V709" i="34"/>
  <c r="V708" i="34"/>
  <c r="V707" i="34"/>
  <c r="V704" i="34"/>
  <c r="V702" i="34"/>
  <c r="V701" i="34"/>
  <c r="V700" i="34"/>
  <c r="V699" i="34"/>
  <c r="V698" i="34"/>
  <c r="V697" i="34"/>
  <c r="V696" i="34"/>
  <c r="V694" i="34"/>
  <c r="V693" i="34"/>
  <c r="V692" i="34"/>
  <c r="V690" i="34"/>
  <c r="V689" i="34"/>
  <c r="V688" i="34"/>
  <c r="V687" i="34"/>
  <c r="V686" i="34"/>
  <c r="V684" i="34"/>
  <c r="V683" i="34"/>
  <c r="V682" i="34"/>
  <c r="V681" i="34"/>
  <c r="V680" i="34"/>
  <c r="V679" i="34"/>
  <c r="V678" i="34"/>
  <c r="V677" i="34"/>
  <c r="V676" i="34"/>
  <c r="V675" i="34"/>
  <c r="V674" i="34"/>
  <c r="V673" i="34"/>
  <c r="V672" i="34"/>
  <c r="V671" i="34"/>
  <c r="V670" i="34"/>
  <c r="V669" i="34"/>
  <c r="V668" i="34"/>
  <c r="V667" i="34"/>
  <c r="V666" i="34"/>
  <c r="V665" i="34"/>
  <c r="V664" i="34"/>
  <c r="V663" i="34"/>
  <c r="V662" i="34"/>
  <c r="V661" i="34"/>
  <c r="V657" i="34"/>
  <c r="V656" i="34"/>
  <c r="V655" i="34"/>
  <c r="V652" i="34"/>
  <c r="V651" i="34"/>
  <c r="V650" i="34"/>
  <c r="V648" i="34"/>
  <c r="V647" i="34"/>
  <c r="V646" i="34"/>
  <c r="V645" i="34"/>
  <c r="V642" i="34"/>
  <c r="V640" i="34"/>
  <c r="V639" i="34"/>
  <c r="V638" i="34"/>
  <c r="V635" i="34"/>
  <c r="V634" i="34"/>
  <c r="V633" i="34"/>
  <c r="V631" i="34"/>
  <c r="V630" i="34"/>
  <c r="V629" i="34"/>
  <c r="V628" i="34"/>
  <c r="V627" i="34"/>
  <c r="V626" i="34"/>
  <c r="V624" i="34"/>
  <c r="V623" i="34"/>
  <c r="V619" i="34"/>
  <c r="V618" i="34"/>
  <c r="V617" i="34"/>
  <c r="V616" i="34"/>
  <c r="V615" i="34"/>
  <c r="V614" i="34"/>
  <c r="V611" i="34"/>
  <c r="V609" i="34"/>
  <c r="V608" i="34"/>
  <c r="V607" i="34"/>
  <c r="V606" i="34"/>
  <c r="V605" i="34"/>
  <c r="V604" i="34"/>
  <c r="V603" i="34"/>
  <c r="V602" i="34"/>
  <c r="V600" i="34"/>
  <c r="V599" i="34"/>
  <c r="V598" i="34"/>
  <c r="V596" i="34"/>
  <c r="V595" i="34"/>
  <c r="V594" i="34"/>
  <c r="V593" i="34"/>
  <c r="V592" i="34"/>
  <c r="V591" i="34"/>
  <c r="V590" i="34"/>
  <c r="V589" i="34"/>
  <c r="V588" i="34"/>
  <c r="V587" i="34"/>
  <c r="V586" i="34"/>
  <c r="V585" i="34"/>
  <c r="V583" i="34"/>
  <c r="V582" i="34"/>
  <c r="V581" i="34"/>
  <c r="V580" i="34"/>
  <c r="V579" i="34"/>
  <c r="V578" i="34"/>
  <c r="V577" i="34"/>
  <c r="V576" i="34"/>
  <c r="V573" i="34"/>
  <c r="V572" i="34"/>
  <c r="V571" i="34"/>
  <c r="V570" i="34"/>
  <c r="V569" i="34"/>
  <c r="V568" i="34"/>
  <c r="V567" i="34"/>
  <c r="V565" i="34"/>
  <c r="V563" i="34"/>
  <c r="V561" i="34"/>
  <c r="V560" i="34"/>
  <c r="V559" i="34"/>
  <c r="V558" i="34"/>
  <c r="V555" i="34"/>
  <c r="V554" i="34"/>
  <c r="V553" i="34"/>
  <c r="V552" i="34"/>
  <c r="V551" i="34"/>
  <c r="V550" i="34"/>
  <c r="V549" i="34"/>
  <c r="V547" i="34"/>
  <c r="V545" i="34"/>
  <c r="V543" i="34"/>
  <c r="V541" i="34"/>
  <c r="V539" i="34"/>
  <c r="V537" i="34"/>
  <c r="V536" i="34"/>
  <c r="V535" i="34"/>
  <c r="V533" i="34"/>
  <c r="V532" i="34"/>
  <c r="V531" i="34"/>
  <c r="V530" i="34"/>
  <c r="V528" i="34"/>
  <c r="V527" i="34"/>
  <c r="V525" i="34"/>
  <c r="V524" i="34"/>
  <c r="V522" i="34"/>
  <c r="V515" i="34"/>
  <c r="V514" i="34"/>
  <c r="V513" i="34"/>
  <c r="V512" i="34"/>
  <c r="V511" i="34"/>
  <c r="V509" i="34"/>
  <c r="V508" i="34"/>
  <c r="V507" i="34"/>
  <c r="V506" i="34"/>
  <c r="V505" i="34"/>
  <c r="V504" i="34"/>
  <c r="V503" i="34"/>
  <c r="V502" i="34"/>
  <c r="V501" i="34"/>
  <c r="V500" i="34"/>
  <c r="V499" i="34"/>
  <c r="V498" i="34"/>
  <c r="V497" i="34"/>
  <c r="V496" i="34"/>
  <c r="V495" i="34"/>
  <c r="V494" i="34"/>
  <c r="V493" i="34"/>
  <c r="V492" i="34"/>
  <c r="V491" i="34"/>
  <c r="V488" i="34"/>
  <c r="V486" i="34"/>
  <c r="V485" i="34"/>
  <c r="V484" i="34"/>
  <c r="V483" i="34"/>
  <c r="V482" i="34"/>
  <c r="V481" i="34"/>
  <c r="V480" i="34"/>
  <c r="V479" i="34"/>
  <c r="V478" i="34"/>
  <c r="V477" i="34"/>
  <c r="V476" i="34"/>
  <c r="V475" i="34"/>
  <c r="V474" i="34"/>
  <c r="V473" i="34"/>
  <c r="V472" i="34"/>
  <c r="V471" i="34"/>
  <c r="V470" i="34"/>
  <c r="V469" i="34"/>
  <c r="V468" i="34"/>
  <c r="V467" i="34"/>
  <c r="V466" i="34"/>
  <c r="V465" i="34"/>
  <c r="V464" i="34"/>
  <c r="V463" i="34"/>
  <c r="V461" i="34"/>
  <c r="V460" i="34"/>
  <c r="V459" i="34"/>
  <c r="V458" i="34"/>
  <c r="V457" i="34"/>
  <c r="V456" i="34"/>
  <c r="V455" i="34"/>
  <c r="V454" i="34"/>
  <c r="V453" i="34"/>
  <c r="V452" i="34"/>
  <c r="V451" i="34"/>
  <c r="V450" i="34"/>
  <c r="V449" i="34"/>
  <c r="V448" i="34"/>
  <c r="V447" i="34"/>
  <c r="V446" i="34"/>
  <c r="V445" i="34"/>
  <c r="V443" i="34"/>
  <c r="V442" i="34"/>
  <c r="V441" i="34"/>
  <c r="V440" i="34"/>
  <c r="V439" i="34"/>
  <c r="V438" i="34"/>
  <c r="V437" i="34"/>
  <c r="V435" i="34"/>
  <c r="V434" i="34"/>
  <c r="V433" i="34"/>
  <c r="V432" i="34"/>
  <c r="V431" i="34"/>
  <c r="V430" i="34"/>
  <c r="V332" i="34"/>
  <c r="V331" i="34"/>
  <c r="V330" i="34"/>
  <c r="V329" i="34"/>
  <c r="V328" i="34"/>
  <c r="V326" i="34"/>
  <c r="V325" i="34"/>
  <c r="V324" i="34"/>
  <c r="V323" i="34"/>
  <c r="V322" i="34"/>
  <c r="V321" i="34"/>
  <c r="V320" i="34"/>
  <c r="V319" i="34"/>
  <c r="V318" i="34"/>
  <c r="V317" i="34"/>
  <c r="V316" i="34"/>
  <c r="V315" i="34"/>
  <c r="V310" i="34"/>
  <c r="V309" i="34"/>
  <c r="V308" i="34"/>
  <c r="V307" i="34"/>
  <c r="V306" i="34"/>
  <c r="V305" i="34"/>
  <c r="V304" i="34"/>
  <c r="V303" i="34"/>
  <c r="V302" i="34"/>
  <c r="V301" i="34"/>
  <c r="V300" i="34"/>
  <c r="V299" i="34"/>
  <c r="V298" i="34"/>
  <c r="V297" i="34"/>
  <c r="V296" i="34"/>
  <c r="V295" i="34"/>
  <c r="V294" i="34"/>
  <c r="V293" i="34"/>
  <c r="V291" i="34"/>
  <c r="V290" i="34"/>
  <c r="V286" i="34"/>
  <c r="V285" i="34"/>
  <c r="V284" i="34"/>
  <c r="V283" i="34"/>
  <c r="V280" i="34"/>
  <c r="V279" i="34"/>
  <c r="V278" i="34"/>
  <c r="V277" i="34"/>
  <c r="V275" i="34"/>
  <c r="V274" i="34"/>
  <c r="V273" i="34"/>
  <c r="V272" i="34"/>
  <c r="V270" i="34"/>
  <c r="V268" i="34"/>
  <c r="V267" i="34"/>
  <c r="V266" i="34"/>
  <c r="V263" i="34"/>
  <c r="V261" i="34"/>
  <c r="V259" i="34"/>
  <c r="V256" i="34"/>
  <c r="V251" i="34"/>
  <c r="V249" i="34"/>
  <c r="V248" i="34"/>
  <c r="V247" i="34"/>
  <c r="V245" i="34"/>
  <c r="V243" i="34"/>
  <c r="V242" i="34"/>
  <c r="V241" i="34"/>
  <c r="V239" i="34"/>
  <c r="V219" i="34"/>
  <c r="V216" i="34"/>
  <c r="V206" i="34"/>
  <c r="V205" i="34"/>
  <c r="V204" i="34"/>
  <c r="V203" i="34"/>
  <c r="V202" i="34"/>
  <c r="V201" i="34"/>
  <c r="V200" i="34"/>
  <c r="V199" i="34"/>
  <c r="V198" i="34"/>
  <c r="V196" i="34"/>
  <c r="V195" i="34"/>
  <c r="V194" i="34"/>
  <c r="V192" i="34"/>
  <c r="V191" i="34"/>
  <c r="V190" i="34"/>
  <c r="V189" i="34"/>
  <c r="V188" i="34"/>
  <c r="V173" i="34"/>
  <c r="V172" i="34"/>
  <c r="V164" i="34"/>
  <c r="V161" i="34"/>
  <c r="V157" i="34"/>
  <c r="V154" i="34"/>
  <c r="V151" i="34"/>
  <c r="V150" i="34"/>
  <c r="V149" i="34"/>
  <c r="V148" i="34"/>
  <c r="V147" i="34"/>
  <c r="V146" i="34"/>
  <c r="V145" i="34"/>
  <c r="V144" i="34"/>
  <c r="V143" i="34"/>
  <c r="V142" i="34"/>
  <c r="V141" i="34"/>
  <c r="V139" i="34"/>
  <c r="V138" i="34"/>
  <c r="V137" i="34"/>
  <c r="V136" i="34"/>
  <c r="V133" i="34"/>
  <c r="V131" i="34"/>
  <c r="V120" i="34"/>
  <c r="V119" i="34"/>
  <c r="V118" i="34"/>
  <c r="V117" i="34"/>
  <c r="V116" i="34"/>
  <c r="V113" i="34"/>
  <c r="V112" i="34"/>
  <c r="V111" i="34"/>
  <c r="V109" i="34"/>
  <c r="V107" i="34"/>
  <c r="V106" i="34"/>
  <c r="V105" i="34"/>
  <c r="V104" i="34"/>
  <c r="V90" i="34"/>
  <c r="V89" i="34"/>
  <c r="V88" i="34"/>
  <c r="V87" i="34"/>
  <c r="V86" i="34"/>
  <c r="V83" i="34"/>
  <c r="V82" i="34"/>
  <c r="V81" i="34"/>
  <c r="V80" i="34"/>
  <c r="V79" i="34"/>
  <c r="V78" i="34"/>
  <c r="V77" i="34"/>
  <c r="V76" i="34"/>
  <c r="V75" i="34"/>
  <c r="V74" i="34"/>
  <c r="V73" i="34"/>
  <c r="V72" i="34"/>
  <c r="V71" i="34"/>
  <c r="V70" i="34"/>
  <c r="V69" i="34"/>
  <c r="V68" i="34"/>
  <c r="V67" i="34"/>
  <c r="V66" i="34"/>
  <c r="V65" i="34"/>
  <c r="V64" i="34"/>
  <c r="V63" i="34"/>
  <c r="V62" i="34"/>
  <c r="V61" i="34"/>
  <c r="V60" i="34"/>
  <c r="V59" i="34"/>
  <c r="V58" i="34"/>
  <c r="V57" i="34"/>
  <c r="V56" i="34"/>
  <c r="V55" i="34"/>
  <c r="V54" i="34"/>
  <c r="V53" i="34"/>
  <c r="V52" i="34"/>
  <c r="V51" i="34"/>
  <c r="V47" i="34"/>
  <c r="V44" i="34"/>
  <c r="V43" i="34"/>
  <c r="V42" i="34"/>
  <c r="V41" i="34"/>
  <c r="V40" i="34"/>
  <c r="V39" i="34"/>
  <c r="V38" i="34"/>
  <c r="V37" i="34"/>
  <c r="V36" i="34"/>
  <c r="V35" i="34"/>
  <c r="V34" i="34"/>
  <c r="V32" i="34"/>
  <c r="V31" i="34"/>
  <c r="V30" i="34"/>
  <c r="V29" i="34"/>
  <c r="V25" i="34"/>
  <c r="V24" i="34"/>
  <c r="V23" i="34"/>
  <c r="V21" i="34"/>
  <c r="V20" i="34"/>
  <c r="V18" i="34"/>
  <c r="V17" i="34"/>
  <c r="V15" i="34"/>
  <c r="V14" i="34"/>
  <c r="V13" i="34"/>
  <c r="V12" i="34"/>
  <c r="V11" i="34"/>
  <c r="V10" i="34"/>
  <c r="V9" i="34"/>
  <c r="V8" i="34"/>
  <c r="V7" i="34"/>
  <c r="V6" i="34"/>
  <c r="V5" i="34"/>
  <c r="V4" i="34"/>
  <c r="V3" i="34"/>
  <c r="V429" i="34" l="1"/>
  <c r="V521" i="34"/>
  <c r="V28" i="34"/>
  <c r="V46" i="34"/>
  <c r="V103" i="34"/>
  <c r="V288" i="34"/>
  <c r="V2" i="34"/>
  <c r="V85" i="34"/>
  <c r="V163" i="34"/>
  <c r="V258" i="34"/>
  <c r="V282" i="34"/>
  <c r="V613" i="34"/>
  <c r="V660" i="34"/>
  <c r="V724" i="34"/>
  <c r="V738" i="34"/>
  <c r="V785" i="34"/>
  <c r="BA30" i="24"/>
  <c r="BA31" i="24"/>
  <c r="BA34" i="24"/>
  <c r="BA35" i="24"/>
  <c r="BA36" i="24"/>
  <c r="BA38" i="24"/>
  <c r="BA41" i="24"/>
  <c r="BA43" i="24"/>
  <c r="BA44" i="24"/>
  <c r="BA29" i="24"/>
  <c r="E68" i="35" l="1"/>
  <c r="AY39" i="24" l="1"/>
  <c r="AY33" i="24"/>
  <c r="AY32" i="24"/>
  <c r="AT37" i="24"/>
  <c r="AO32" i="24"/>
  <c r="AJ33" i="24"/>
  <c r="AE32" i="24"/>
  <c r="AF32" i="24" s="1"/>
  <c r="Z32" i="24"/>
  <c r="U45" i="24"/>
  <c r="V45" i="24" s="1"/>
  <c r="U42" i="24"/>
  <c r="P45" i="24"/>
  <c r="Q45" i="24" s="1"/>
  <c r="P42" i="24"/>
  <c r="Q42" i="24" s="1"/>
  <c r="K40" i="24"/>
  <c r="L40" i="24" s="1"/>
  <c r="K33" i="24"/>
  <c r="F40" i="24"/>
  <c r="G40" i="24" s="1"/>
  <c r="AE20" i="24"/>
  <c r="AF20" i="24" s="1"/>
  <c r="AG20" i="24" s="1"/>
  <c r="AE19" i="24"/>
  <c r="AE18" i="24"/>
  <c r="AE16" i="24"/>
  <c r="AE15" i="24"/>
  <c r="AE14" i="24"/>
  <c r="AE13" i="24"/>
  <c r="AE12" i="24"/>
  <c r="AE11" i="24"/>
  <c r="AF11" i="24" s="1"/>
  <c r="AE10" i="24"/>
  <c r="AE9" i="24"/>
  <c r="AE8" i="24"/>
  <c r="AE6" i="24"/>
  <c r="AE5" i="24"/>
  <c r="AE4" i="24"/>
  <c r="Z19" i="24"/>
  <c r="AA19" i="24" s="1"/>
  <c r="Z16" i="24"/>
  <c r="AA16" i="24" s="1"/>
  <c r="Z14" i="24"/>
  <c r="AA14" i="24" s="1"/>
  <c r="Z12" i="24"/>
  <c r="AA12" i="24" s="1"/>
  <c r="Z8" i="24"/>
  <c r="AA8" i="24" s="1"/>
  <c r="U21" i="24"/>
  <c r="V21" i="24" s="1"/>
  <c r="U20" i="24"/>
  <c r="V20" i="24" s="1"/>
  <c r="U19" i="24"/>
  <c r="V19" i="24" s="1"/>
  <c r="U18" i="24"/>
  <c r="V18" i="24" s="1"/>
  <c r="U17" i="24"/>
  <c r="V17" i="24" s="1"/>
  <c r="U16" i="24"/>
  <c r="V16" i="24" s="1"/>
  <c r="U15" i="24"/>
  <c r="V15" i="24" s="1"/>
  <c r="U14" i="24"/>
  <c r="V14" i="24" s="1"/>
  <c r="U13" i="24"/>
  <c r="V13" i="24" s="1"/>
  <c r="U12" i="24"/>
  <c r="V12" i="24" s="1"/>
  <c r="U11" i="24"/>
  <c r="V11" i="24" s="1"/>
  <c r="U10" i="24"/>
  <c r="V10" i="24" s="1"/>
  <c r="U9" i="24"/>
  <c r="V9" i="24" s="1"/>
  <c r="U8" i="24"/>
  <c r="V8" i="24" s="1"/>
  <c r="U7" i="24"/>
  <c r="U6" i="24"/>
  <c r="V6" i="24" s="1"/>
  <c r="U5" i="24"/>
  <c r="V5" i="24" s="1"/>
  <c r="U4" i="24"/>
  <c r="P21" i="24"/>
  <c r="Q21" i="24" s="1"/>
  <c r="P20" i="24"/>
  <c r="Q20" i="24" s="1"/>
  <c r="P19" i="24"/>
  <c r="Q19" i="24" s="1"/>
  <c r="P18" i="24"/>
  <c r="Q18" i="24" s="1"/>
  <c r="P17" i="24"/>
  <c r="Q17" i="24" s="1"/>
  <c r="P16" i="24"/>
  <c r="Q16" i="24" s="1"/>
  <c r="P15" i="24"/>
  <c r="Q15" i="24" s="1"/>
  <c r="P14" i="24"/>
  <c r="Q14" i="24" s="1"/>
  <c r="P13" i="24"/>
  <c r="Q13" i="24" s="1"/>
  <c r="P12" i="24"/>
  <c r="Q12" i="24" s="1"/>
  <c r="P9" i="24"/>
  <c r="Q9" i="24" s="1"/>
  <c r="P8" i="24"/>
  <c r="Q8" i="24" s="1"/>
  <c r="K21" i="24"/>
  <c r="L21" i="24" s="1"/>
  <c r="K20" i="24"/>
  <c r="L20" i="24" s="1"/>
  <c r="K19" i="24"/>
  <c r="L19" i="24" s="1"/>
  <c r="K18" i="24"/>
  <c r="L18" i="24" s="1"/>
  <c r="K17" i="24"/>
  <c r="L17" i="24" s="1"/>
  <c r="K16" i="24"/>
  <c r="L16" i="24" s="1"/>
  <c r="K15" i="24"/>
  <c r="L15" i="24" s="1"/>
  <c r="K14" i="24"/>
  <c r="L14" i="24" s="1"/>
  <c r="K13" i="24"/>
  <c r="L13" i="24" s="1"/>
  <c r="K12" i="24"/>
  <c r="L12" i="24" s="1"/>
  <c r="K11" i="24"/>
  <c r="L11" i="24" s="1"/>
  <c r="K10" i="24"/>
  <c r="L10" i="24" s="1"/>
  <c r="K9" i="24"/>
  <c r="L9" i="24" s="1"/>
  <c r="K8" i="24"/>
  <c r="L8" i="24" s="1"/>
  <c r="K7" i="24"/>
  <c r="L7" i="24" s="1"/>
  <c r="K6" i="24"/>
  <c r="L6" i="24" s="1"/>
  <c r="K5" i="24"/>
  <c r="L5" i="24" s="1"/>
  <c r="K4" i="24"/>
  <c r="L4" i="24" s="1"/>
  <c r="F21" i="24"/>
  <c r="G21" i="24" s="1"/>
  <c r="F19" i="24"/>
  <c r="G19" i="24" s="1"/>
  <c r="F18" i="24"/>
  <c r="G18" i="24" s="1"/>
  <c r="F17" i="24"/>
  <c r="G17" i="24" s="1"/>
  <c r="F16" i="24"/>
  <c r="G16" i="24" s="1"/>
  <c r="F15" i="24"/>
  <c r="G15" i="24" s="1"/>
  <c r="F14" i="24"/>
  <c r="G14" i="24" s="1"/>
  <c r="F12" i="24"/>
  <c r="G12" i="24" s="1"/>
  <c r="F8" i="24"/>
  <c r="AA22" i="24" l="1"/>
  <c r="L33" i="24"/>
  <c r="L46" i="24" s="1"/>
  <c r="K46" i="24"/>
  <c r="G8" i="24"/>
  <c r="G22" i="24" s="1"/>
  <c r="F22" i="24"/>
  <c r="AG17" i="24"/>
  <c r="AG11" i="24"/>
  <c r="BA40" i="24"/>
  <c r="AG21" i="24"/>
  <c r="BA45" i="24"/>
  <c r="AF4" i="24"/>
  <c r="AU37" i="24"/>
  <c r="V42" i="24"/>
  <c r="U22" i="24"/>
  <c r="L22" i="24"/>
  <c r="K22" i="24"/>
  <c r="AF5" i="24"/>
  <c r="AG5" i="24" s="1"/>
  <c r="AF13" i="24"/>
  <c r="AG13" i="24" s="1"/>
  <c r="AK33" i="24"/>
  <c r="AF12" i="24"/>
  <c r="AG12" i="24" s="1"/>
  <c r="V4" i="24"/>
  <c r="AF6" i="24"/>
  <c r="AG6" i="24" s="1"/>
  <c r="AF14" i="24"/>
  <c r="AG14" i="24" s="1"/>
  <c r="AE22" i="24"/>
  <c r="AF15" i="24"/>
  <c r="AG15" i="24" s="1"/>
  <c r="AA32" i="24"/>
  <c r="AZ32" i="24"/>
  <c r="AF8" i="24"/>
  <c r="AF16" i="24"/>
  <c r="AG16" i="24" s="1"/>
  <c r="AP32" i="24"/>
  <c r="AZ33" i="24"/>
  <c r="AF9" i="24"/>
  <c r="AG9" i="24" s="1"/>
  <c r="AF18" i="24"/>
  <c r="AG18" i="24" s="1"/>
  <c r="AZ39" i="24"/>
  <c r="BA39" i="24" s="1"/>
  <c r="V7" i="24"/>
  <c r="AG7" i="24" s="1"/>
  <c r="AF10" i="24"/>
  <c r="AG10" i="24" s="1"/>
  <c r="AF19" i="24"/>
  <c r="AG19" i="24" s="1"/>
  <c r="P287" i="34"/>
  <c r="U287" i="34" s="1"/>
  <c r="P612" i="34"/>
  <c r="U612" i="34" s="1"/>
  <c r="P659" i="34"/>
  <c r="U659" i="34" s="1"/>
  <c r="P784" i="34"/>
  <c r="U784" i="34" s="1"/>
  <c r="P822" i="34"/>
  <c r="U822" i="34" s="1"/>
  <c r="P891" i="34"/>
  <c r="AG8" i="24" l="1"/>
  <c r="BA37" i="24"/>
  <c r="BA33" i="24"/>
  <c r="BA42" i="24"/>
  <c r="AG4" i="24"/>
  <c r="BA32" i="24"/>
  <c r="V22" i="24"/>
  <c r="AF22" i="24"/>
  <c r="AG22" i="24" l="1"/>
  <c r="J50" i="24" s="1"/>
  <c r="B4" i="41" s="1"/>
  <c r="P281" i="34"/>
  <c r="F287" i="34"/>
  <c r="C10" i="37" s="1"/>
  <c r="F281" i="34"/>
  <c r="C9" i="37" s="1"/>
  <c r="P907" i="34"/>
  <c r="D19" i="37"/>
  <c r="G19" i="37" s="1"/>
  <c r="D18" i="37"/>
  <c r="G18" i="37" s="1"/>
  <c r="P737" i="34"/>
  <c r="P723" i="34"/>
  <c r="D15" i="37"/>
  <c r="G15" i="37" s="1"/>
  <c r="D14" i="37"/>
  <c r="G14" i="37" s="1"/>
  <c r="P520" i="34"/>
  <c r="P428" i="34"/>
  <c r="U428" i="34" s="1"/>
  <c r="P333" i="34"/>
  <c r="P257" i="34"/>
  <c r="P162" i="34"/>
  <c r="P91" i="34"/>
  <c r="P84" i="34"/>
  <c r="P45" i="34"/>
  <c r="U45" i="34" s="1"/>
  <c r="P26" i="34"/>
  <c r="U26" i="34" s="1"/>
  <c r="F907" i="34"/>
  <c r="F891" i="34"/>
  <c r="F822" i="34"/>
  <c r="C19" i="37" s="1"/>
  <c r="F784" i="34"/>
  <c r="C18" i="37" s="1"/>
  <c r="F737" i="34"/>
  <c r="C17" i="37" s="1"/>
  <c r="F723" i="34"/>
  <c r="C16" i="37" s="1"/>
  <c r="F659" i="34"/>
  <c r="C15" i="37" s="1"/>
  <c r="F612" i="34"/>
  <c r="C14" i="37" s="1"/>
  <c r="F520" i="34"/>
  <c r="C13" i="37" s="1"/>
  <c r="F333" i="34"/>
  <c r="C11" i="37" s="1"/>
  <c r="F257" i="34"/>
  <c r="C8" i="37" s="1"/>
  <c r="F162" i="34"/>
  <c r="C7" i="37" s="1"/>
  <c r="F91" i="34"/>
  <c r="C6" i="37" s="1"/>
  <c r="F84" i="34"/>
  <c r="C5" i="37" s="1"/>
  <c r="F45" i="34"/>
  <c r="C4" i="37" s="1"/>
  <c r="F26" i="34"/>
  <c r="D17" i="37" l="1"/>
  <c r="G17" i="37" s="1"/>
  <c r="U737" i="34"/>
  <c r="D13" i="37"/>
  <c r="G13" i="37" s="1"/>
  <c r="U520" i="34"/>
  <c r="D8" i="37"/>
  <c r="U257" i="34"/>
  <c r="D7" i="37"/>
  <c r="G7" i="37" s="1"/>
  <c r="U162" i="34"/>
  <c r="D10" i="37"/>
  <c r="G10" i="37" s="1"/>
  <c r="U281" i="34"/>
  <c r="D11" i="37"/>
  <c r="G11" i="37" s="1"/>
  <c r="U333" i="34"/>
  <c r="D5" i="37"/>
  <c r="G5" i="37" s="1"/>
  <c r="U84" i="34"/>
  <c r="D6" i="37"/>
  <c r="G6" i="37" s="1"/>
  <c r="U91" i="34"/>
  <c r="D16" i="37"/>
  <c r="G16" i="37" s="1"/>
  <c r="U723" i="34"/>
  <c r="D4" i="37"/>
  <c r="G4" i="37" s="1"/>
  <c r="C3" i="37"/>
  <c r="D3" i="37"/>
  <c r="G3" i="37" s="1"/>
  <c r="C26" i="37" s="1"/>
  <c r="B3" i="41" s="1"/>
  <c r="D9" i="37"/>
  <c r="G9" i="37" s="1"/>
  <c r="G8" i="37"/>
  <c r="B68" i="35"/>
  <c r="D22" i="37" l="1"/>
  <c r="C22" i="37"/>
  <c r="F80" i="35"/>
  <c r="E79" i="35"/>
  <c r="E77" i="35"/>
  <c r="E75" i="35"/>
  <c r="B73" i="35"/>
  <c r="E73" i="35" s="1"/>
  <c r="C48" i="35"/>
  <c r="B48" i="35"/>
  <c r="E43" i="35"/>
  <c r="B41" i="35"/>
  <c r="E41" i="35" s="1"/>
  <c r="B36" i="35"/>
  <c r="E36" i="35" s="1"/>
  <c r="E30" i="35"/>
  <c r="E28" i="35"/>
  <c r="C26" i="35"/>
  <c r="B26" i="35"/>
  <c r="D21" i="35"/>
  <c r="C21" i="35"/>
  <c r="B21" i="35"/>
  <c r="D16" i="35"/>
  <c r="C16" i="35"/>
  <c r="B16" i="35"/>
  <c r="D12" i="35"/>
  <c r="C12" i="35"/>
  <c r="B12" i="35"/>
  <c r="C5" i="35"/>
  <c r="B5" i="35"/>
  <c r="B6" i="41" l="1"/>
  <c r="E48" i="35"/>
  <c r="E16" i="35"/>
  <c r="E5" i="35"/>
  <c r="E21" i="35"/>
  <c r="E12" i="35"/>
  <c r="E26" i="35"/>
</calcChain>
</file>

<file path=xl/sharedStrings.xml><?xml version="1.0" encoding="utf-8"?>
<sst xmlns="http://schemas.openxmlformats.org/spreadsheetml/2006/main" count="6089" uniqueCount="745">
  <si>
    <t>Locatie</t>
  </si>
  <si>
    <t>M²</t>
  </si>
  <si>
    <t>Klimop</t>
  </si>
  <si>
    <t>Raagten</t>
  </si>
  <si>
    <t>Berglaren KDV</t>
  </si>
  <si>
    <t>Einder</t>
  </si>
  <si>
    <t>Kleinerf</t>
  </si>
  <si>
    <t>Samenstroom</t>
  </si>
  <si>
    <t>6a</t>
  </si>
  <si>
    <t>Samenstroom noodlokalen</t>
  </si>
  <si>
    <t>6b</t>
  </si>
  <si>
    <t>Samenstroom Molenbroek</t>
  </si>
  <si>
    <t>Havelt</t>
  </si>
  <si>
    <t>Kastanjelaar</t>
  </si>
  <si>
    <t>Kindpark Boekel</t>
  </si>
  <si>
    <t>Bakelaar</t>
  </si>
  <si>
    <t>Klimboom</t>
  </si>
  <si>
    <t>KC Berglaren</t>
  </si>
  <si>
    <t>12a</t>
  </si>
  <si>
    <t>Berglaren gymzaal</t>
  </si>
  <si>
    <t>Venster</t>
  </si>
  <si>
    <t>Servicesbureau</t>
  </si>
  <si>
    <t>Petrus Donders</t>
  </si>
  <si>
    <t>20a</t>
  </si>
  <si>
    <t>Petrus Donders Gymzaal</t>
  </si>
  <si>
    <t>Totaalkosten ruimtestaat excl BTW</t>
  </si>
  <si>
    <t>Totaalkosten ruimtestaat incl.  BTW</t>
  </si>
  <si>
    <t>Sanitair</t>
  </si>
  <si>
    <t>Servicebureau</t>
  </si>
  <si>
    <t>Gebruiker</t>
  </si>
  <si>
    <t>Etage</t>
  </si>
  <si>
    <t>Ruimtenummer</t>
  </si>
  <si>
    <t>Ruimte omschrijving</t>
  </si>
  <si>
    <t>Niet in onderhoud</t>
  </si>
  <si>
    <t>Vloerafwerking</t>
  </si>
  <si>
    <t>Categorie werkprogramma</t>
  </si>
  <si>
    <t>Frequentie</t>
  </si>
  <si>
    <t>Uurtarief</t>
  </si>
  <si>
    <t>BSO</t>
  </si>
  <si>
    <t>verdieping</t>
  </si>
  <si>
    <t>1.5</t>
  </si>
  <si>
    <t>Gang</t>
  </si>
  <si>
    <t>linoleum</t>
  </si>
  <si>
    <t>8. Verkeersruimten</t>
  </si>
  <si>
    <t>algemeen</t>
  </si>
  <si>
    <t>begane grond</t>
  </si>
  <si>
    <t>F.16</t>
  </si>
  <si>
    <t>Kantoor</t>
  </si>
  <si>
    <t>1. Bureaukamers</t>
  </si>
  <si>
    <t>KDV</t>
  </si>
  <si>
    <t>F1.1a</t>
  </si>
  <si>
    <t>Groepsruimte KDV</t>
  </si>
  <si>
    <t>11. Ruimten kinderopvang</t>
  </si>
  <si>
    <t>F1.1b</t>
  </si>
  <si>
    <t>Verschoonruimte</t>
  </si>
  <si>
    <t>epoxy gietvloer</t>
  </si>
  <si>
    <t>7. Sanitair</t>
  </si>
  <si>
    <t>F1.1c</t>
  </si>
  <si>
    <t>F1.1d</t>
  </si>
  <si>
    <t>F1.2a</t>
  </si>
  <si>
    <t>Slaapruimte</t>
  </si>
  <si>
    <t>F1.2b</t>
  </si>
  <si>
    <t>F1.2c</t>
  </si>
  <si>
    <t>F1.2d</t>
  </si>
  <si>
    <t>F1.4a</t>
  </si>
  <si>
    <t>BSO ruimte</t>
  </si>
  <si>
    <t>10. BSO - PSZ</t>
  </si>
  <si>
    <t>F1.4b</t>
  </si>
  <si>
    <t>F1.5</t>
  </si>
  <si>
    <t>Speelhal</t>
  </si>
  <si>
    <t>F1.7</t>
  </si>
  <si>
    <t>Gespreks-/pauzeruimte</t>
  </si>
  <si>
    <t>9. Personeelskamer - pantry</t>
  </si>
  <si>
    <t>F2.2</t>
  </si>
  <si>
    <t>Berging</t>
  </si>
  <si>
    <t>F2.4</t>
  </si>
  <si>
    <t>Garderobe</t>
  </si>
  <si>
    <t>F3.2</t>
  </si>
  <si>
    <t>Toilet</t>
  </si>
  <si>
    <t>F3.5</t>
  </si>
  <si>
    <t>Werkkast</t>
  </si>
  <si>
    <t>F4.1</t>
  </si>
  <si>
    <t>Entree</t>
  </si>
  <si>
    <t>entreemat</t>
  </si>
  <si>
    <t>2. Entrees</t>
  </si>
  <si>
    <t>PW</t>
  </si>
  <si>
    <t>S1.1</t>
  </si>
  <si>
    <t>Groepsruimte peuterwerk</t>
  </si>
  <si>
    <t>S2.1</t>
  </si>
  <si>
    <t>S3.1</t>
  </si>
  <si>
    <t>S5.1</t>
  </si>
  <si>
    <t>Entree peuterwerk</t>
  </si>
  <si>
    <t>Entree BSO</t>
  </si>
  <si>
    <t>Algemeen</t>
  </si>
  <si>
    <t>0.29</t>
  </si>
  <si>
    <t>Buitenberging</t>
  </si>
  <si>
    <t>geen afwerking</t>
  </si>
  <si>
    <t>PW - BSO</t>
  </si>
  <si>
    <t>0.28</t>
  </si>
  <si>
    <t>Groepsruimte PW / BSO</t>
  </si>
  <si>
    <t>0.24</t>
  </si>
  <si>
    <t>Groepsruimte BSO</t>
  </si>
  <si>
    <t>0.27</t>
  </si>
  <si>
    <t>Toiletten</t>
  </si>
  <si>
    <t>epoxy coating</t>
  </si>
  <si>
    <t>0.26</t>
  </si>
  <si>
    <t>0.31</t>
  </si>
  <si>
    <t>0.23</t>
  </si>
  <si>
    <t>0.32</t>
  </si>
  <si>
    <t>0.46</t>
  </si>
  <si>
    <t>Personeelstoilet</t>
  </si>
  <si>
    <t>0.50</t>
  </si>
  <si>
    <t>Wasruimte</t>
  </si>
  <si>
    <t>0.41</t>
  </si>
  <si>
    <t>0.40</t>
  </si>
  <si>
    <t>0.43</t>
  </si>
  <si>
    <t>0.42</t>
  </si>
  <si>
    <t>0.35</t>
  </si>
  <si>
    <t>0.39</t>
  </si>
  <si>
    <t>0.38</t>
  </si>
  <si>
    <t>0.49</t>
  </si>
  <si>
    <t>Kinderopvang</t>
  </si>
  <si>
    <t>0.01</t>
  </si>
  <si>
    <t>Entreemat</t>
  </si>
  <si>
    <t>0.02</t>
  </si>
  <si>
    <t>Keramisch</t>
  </si>
  <si>
    <t>0.03</t>
  </si>
  <si>
    <t>CV ruimte</t>
  </si>
  <si>
    <t>Geen afwerking</t>
  </si>
  <si>
    <t>0.04</t>
  </si>
  <si>
    <t>0.05</t>
  </si>
  <si>
    <t>Linoleum</t>
  </si>
  <si>
    <t>0.06</t>
  </si>
  <si>
    <t>Atelier</t>
  </si>
  <si>
    <t>0.07</t>
  </si>
  <si>
    <t>Speelruimte</t>
  </si>
  <si>
    <t>0.08</t>
  </si>
  <si>
    <t>0.09</t>
  </si>
  <si>
    <t>0.10</t>
  </si>
  <si>
    <t>0.11</t>
  </si>
  <si>
    <t>Groepsruimte</t>
  </si>
  <si>
    <t>0.12</t>
  </si>
  <si>
    <t>Portaal toilet</t>
  </si>
  <si>
    <t>0.12a</t>
  </si>
  <si>
    <t>0.12b</t>
  </si>
  <si>
    <t>0.13</t>
  </si>
  <si>
    <t>0.14</t>
  </si>
  <si>
    <t>0.15</t>
  </si>
  <si>
    <t>0.16</t>
  </si>
  <si>
    <t>0.17</t>
  </si>
  <si>
    <t>0.18</t>
  </si>
  <si>
    <t>0.19</t>
  </si>
  <si>
    <t>0.20</t>
  </si>
  <si>
    <t>0.21</t>
  </si>
  <si>
    <t>0.22</t>
  </si>
  <si>
    <t>0.25</t>
  </si>
  <si>
    <t>0.30</t>
  </si>
  <si>
    <t>Portaal</t>
  </si>
  <si>
    <t>Natuursteen</t>
  </si>
  <si>
    <t>Spreekkamer</t>
  </si>
  <si>
    <t>0.33</t>
  </si>
  <si>
    <t>Personeelskamer</t>
  </si>
  <si>
    <t>0.34</t>
  </si>
  <si>
    <t>Begane grond</t>
  </si>
  <si>
    <t>Entreehal</t>
  </si>
  <si>
    <t>Tegel - tapijt</t>
  </si>
  <si>
    <t>Toilet/ voorportaal H/D</t>
  </si>
  <si>
    <t>Tegel</t>
  </si>
  <si>
    <t>PVC</t>
  </si>
  <si>
    <t>Keuken - kantine</t>
  </si>
  <si>
    <t>Marmoleum - Tapijt</t>
  </si>
  <si>
    <t>MFA de Sprank</t>
  </si>
  <si>
    <t>kunstof</t>
  </si>
  <si>
    <t>0.03a</t>
  </si>
  <si>
    <t>Sportzaal</t>
  </si>
  <si>
    <t>sportvloer PU</t>
  </si>
  <si>
    <t>0.65</t>
  </si>
  <si>
    <t>Berging sportzaal</t>
  </si>
  <si>
    <t>0.66</t>
  </si>
  <si>
    <t>0.14/0.77</t>
  </si>
  <si>
    <t>Kleed- / doucheruimte</t>
  </si>
  <si>
    <t>keramisch</t>
  </si>
  <si>
    <t>0.15/0.78</t>
  </si>
  <si>
    <t>Beheerder</t>
  </si>
  <si>
    <t>Onderwijs</t>
  </si>
  <si>
    <t>Lokaal</t>
  </si>
  <si>
    <t>4. Leslokalen bovenbouw</t>
  </si>
  <si>
    <t>0.20a</t>
  </si>
  <si>
    <t>0.20b</t>
  </si>
  <si>
    <t>Repro</t>
  </si>
  <si>
    <t>Hal</t>
  </si>
  <si>
    <t>Entree / hal</t>
  </si>
  <si>
    <t>0.51</t>
  </si>
  <si>
    <t>0.52</t>
  </si>
  <si>
    <t>0.53</t>
  </si>
  <si>
    <t>0.55</t>
  </si>
  <si>
    <t>epoxy coatingvloer</t>
  </si>
  <si>
    <t>0.56</t>
  </si>
  <si>
    <t>tapijt</t>
  </si>
  <si>
    <t>0.57</t>
  </si>
  <si>
    <t>0.61</t>
  </si>
  <si>
    <t>0.67</t>
  </si>
  <si>
    <t>0.68</t>
  </si>
  <si>
    <t>0.69</t>
  </si>
  <si>
    <t>0.72</t>
  </si>
  <si>
    <t>0.73</t>
  </si>
  <si>
    <t>0.74</t>
  </si>
  <si>
    <t>0.75</t>
  </si>
  <si>
    <t>0.76</t>
  </si>
  <si>
    <t>1.01</t>
  </si>
  <si>
    <t>Kantoor directie</t>
  </si>
  <si>
    <t>1.02</t>
  </si>
  <si>
    <t>1.08</t>
  </si>
  <si>
    <t>Gezamenlijke ruimte</t>
  </si>
  <si>
    <t>6. Aula - kantine</t>
  </si>
  <si>
    <t>1.09</t>
  </si>
  <si>
    <t>Handenarbeid</t>
  </si>
  <si>
    <t>1.10</t>
  </si>
  <si>
    <t>1.11</t>
  </si>
  <si>
    <t>1.12</t>
  </si>
  <si>
    <t>1.13</t>
  </si>
  <si>
    <t>1.14</t>
  </si>
  <si>
    <t>1.31</t>
  </si>
  <si>
    <t>Lift</t>
  </si>
  <si>
    <t>1.32</t>
  </si>
  <si>
    <t>1.33</t>
  </si>
  <si>
    <t>1.34</t>
  </si>
  <si>
    <t>Verwerking</t>
  </si>
  <si>
    <t>1.35</t>
  </si>
  <si>
    <t>1.36</t>
  </si>
  <si>
    <t>1.37</t>
  </si>
  <si>
    <t>Trap</t>
  </si>
  <si>
    <t>1.51</t>
  </si>
  <si>
    <t>Serverruimte</t>
  </si>
  <si>
    <t>1.52</t>
  </si>
  <si>
    <t>1.53</t>
  </si>
  <si>
    <t>1.54</t>
  </si>
  <si>
    <t>1.55</t>
  </si>
  <si>
    <t>1.56</t>
  </si>
  <si>
    <t>1.57</t>
  </si>
  <si>
    <t>1.58</t>
  </si>
  <si>
    <t>1.59</t>
  </si>
  <si>
    <t>Techniek</t>
  </si>
  <si>
    <t>tribune</t>
  </si>
  <si>
    <t>Tribune</t>
  </si>
  <si>
    <t>Gemeenschappelijk ruimte</t>
  </si>
  <si>
    <t>Meterkast</t>
  </si>
  <si>
    <t>Concierge</t>
  </si>
  <si>
    <t>Directie</t>
  </si>
  <si>
    <t>Gangen (links)</t>
  </si>
  <si>
    <t>Gangen (rechts)</t>
  </si>
  <si>
    <t>Aula / Tribune</t>
  </si>
  <si>
    <t>inbouwkast</t>
  </si>
  <si>
    <t>0.13a</t>
  </si>
  <si>
    <t>0.15a</t>
  </si>
  <si>
    <t>speelzaal</t>
  </si>
  <si>
    <t>5. Leslokalen OB + speellokalen</t>
  </si>
  <si>
    <t>toestellenberging</t>
  </si>
  <si>
    <t>0.22a</t>
  </si>
  <si>
    <t>0.24a</t>
  </si>
  <si>
    <t>Keuken</t>
  </si>
  <si>
    <t>Groepsruimte Peuterwerk</t>
  </si>
  <si>
    <t>Groepsruimte dagopvang</t>
  </si>
  <si>
    <t>0.28a</t>
  </si>
  <si>
    <t>MIVA</t>
  </si>
  <si>
    <t>0.36</t>
  </si>
  <si>
    <t>0.37</t>
  </si>
  <si>
    <t>Trap afwerking</t>
  </si>
  <si>
    <t>1.03</t>
  </si>
  <si>
    <t>Verwerkingsruimte</t>
  </si>
  <si>
    <t>1.04</t>
  </si>
  <si>
    <t>Kantine</t>
  </si>
  <si>
    <t>1.05</t>
  </si>
  <si>
    <t>1.06</t>
  </si>
  <si>
    <t>1.06a</t>
  </si>
  <si>
    <t>1.07</t>
  </si>
  <si>
    <t>1.09a</t>
  </si>
  <si>
    <t>1.10a</t>
  </si>
  <si>
    <t>1.13a</t>
  </si>
  <si>
    <t>1.15</t>
  </si>
  <si>
    <t>1.16</t>
  </si>
  <si>
    <t>1.17</t>
  </si>
  <si>
    <t>1.18</t>
  </si>
  <si>
    <t>1.19</t>
  </si>
  <si>
    <t>1.20</t>
  </si>
  <si>
    <t>1.21</t>
  </si>
  <si>
    <t>1.21a</t>
  </si>
  <si>
    <t>1.22</t>
  </si>
  <si>
    <t>1.23</t>
  </si>
  <si>
    <t>1.24</t>
  </si>
  <si>
    <t>1.24a</t>
  </si>
  <si>
    <t>1.25</t>
  </si>
  <si>
    <t>1.25a</t>
  </si>
  <si>
    <t>1.26</t>
  </si>
  <si>
    <t>1.27</t>
  </si>
  <si>
    <t>1.28</t>
  </si>
  <si>
    <t>1.28a</t>
  </si>
  <si>
    <t>1.29</t>
  </si>
  <si>
    <t>1.30</t>
  </si>
  <si>
    <t>onderwijs</t>
  </si>
  <si>
    <t>Samenstroom noodlokalen uitbreiding</t>
  </si>
  <si>
    <t>Lokaal bovenbouw</t>
  </si>
  <si>
    <t>Kast</t>
  </si>
  <si>
    <t>CV-ruimte</t>
  </si>
  <si>
    <t>0.5</t>
  </si>
  <si>
    <t>Entree / Hal</t>
  </si>
  <si>
    <t>Zitkuil</t>
  </si>
  <si>
    <t>Achterruimte</t>
  </si>
  <si>
    <t>Voorruimte</t>
  </si>
  <si>
    <t>Lokaal onderbouw</t>
  </si>
  <si>
    <t>KDV - PW</t>
  </si>
  <si>
    <t>Onderwijs - BSO</t>
  </si>
  <si>
    <t>Aula</t>
  </si>
  <si>
    <t>Speelzaal, incl. kasten</t>
  </si>
  <si>
    <t>Inbouwkast</t>
  </si>
  <si>
    <t>Gemeenschappelijk</t>
  </si>
  <si>
    <t>Bering</t>
  </si>
  <si>
    <t>Portaal groepsruimte</t>
  </si>
  <si>
    <t>1.04a</t>
  </si>
  <si>
    <t>1.04b</t>
  </si>
  <si>
    <t>Tapijt</t>
  </si>
  <si>
    <t>MFA de Schans</t>
  </si>
  <si>
    <t>Toiletten (Miva?)</t>
  </si>
  <si>
    <t>Waslokaal kleedruimte</t>
  </si>
  <si>
    <t>Zaal 1</t>
  </si>
  <si>
    <t>Vergaderruimte</t>
  </si>
  <si>
    <t>Diversen</t>
  </si>
  <si>
    <t>Kleed/wasruimten</t>
  </si>
  <si>
    <t>Gymzaal</t>
  </si>
  <si>
    <t>Toestellenberging</t>
  </si>
  <si>
    <t>Zaal 2 / 3</t>
  </si>
  <si>
    <t>Gangen</t>
  </si>
  <si>
    <t>Gangen, incl. lift</t>
  </si>
  <si>
    <t>1.38</t>
  </si>
  <si>
    <t>1.39</t>
  </si>
  <si>
    <t>1.40</t>
  </si>
  <si>
    <t>Kantoor Concierge</t>
  </si>
  <si>
    <t>1.41</t>
  </si>
  <si>
    <t>Kantoor Adjunct</t>
  </si>
  <si>
    <t>PW - Onderwijs</t>
  </si>
  <si>
    <t>1.42</t>
  </si>
  <si>
    <t>Peuter / Kleutergroep</t>
  </si>
  <si>
    <t>1.43</t>
  </si>
  <si>
    <t>1.44</t>
  </si>
  <si>
    <t>1.60</t>
  </si>
  <si>
    <t>Discussieruimte</t>
  </si>
  <si>
    <t>1.61</t>
  </si>
  <si>
    <t>Speelzaal</t>
  </si>
  <si>
    <t>1.62</t>
  </si>
  <si>
    <t>1.63</t>
  </si>
  <si>
    <t>2.01</t>
  </si>
  <si>
    <t>2.02</t>
  </si>
  <si>
    <t>Kantoor Directie</t>
  </si>
  <si>
    <t>2.03</t>
  </si>
  <si>
    <t>2.04</t>
  </si>
  <si>
    <t>2.05</t>
  </si>
  <si>
    <t>BSO - Onderwijs</t>
  </si>
  <si>
    <t>2.06</t>
  </si>
  <si>
    <t>Studie 4-5-6</t>
  </si>
  <si>
    <t>2.07</t>
  </si>
  <si>
    <t>2.08</t>
  </si>
  <si>
    <t>Technische ruimte</t>
  </si>
  <si>
    <t>2.09</t>
  </si>
  <si>
    <t>2.10</t>
  </si>
  <si>
    <t>2.11</t>
  </si>
  <si>
    <t>Lokaal 4</t>
  </si>
  <si>
    <t>2.12</t>
  </si>
  <si>
    <t>Lokaal 5</t>
  </si>
  <si>
    <t>2.13</t>
  </si>
  <si>
    <t>Lokaal 6</t>
  </si>
  <si>
    <t>2.14</t>
  </si>
  <si>
    <t>2.15</t>
  </si>
  <si>
    <t>Studie 7-8</t>
  </si>
  <si>
    <t>2.16</t>
  </si>
  <si>
    <t>Lokaal 7</t>
  </si>
  <si>
    <t>2.17</t>
  </si>
  <si>
    <t>Lokaal 8</t>
  </si>
  <si>
    <t>2.18</t>
  </si>
  <si>
    <t>2.19</t>
  </si>
  <si>
    <t>2.20</t>
  </si>
  <si>
    <t>2.21</t>
  </si>
  <si>
    <t>Berging (ICT?)</t>
  </si>
  <si>
    <t>2.22</t>
  </si>
  <si>
    <t>Zolder</t>
  </si>
  <si>
    <t>kelder</t>
  </si>
  <si>
    <t>Kelderingang</t>
  </si>
  <si>
    <t>Kelder</t>
  </si>
  <si>
    <t>Hout</t>
  </si>
  <si>
    <t>Noodtrap</t>
  </si>
  <si>
    <t>Kindpark Boekel - Parkweg 10</t>
  </si>
  <si>
    <t>Gezamenlijk</t>
  </si>
  <si>
    <t>Marmoleum</t>
  </si>
  <si>
    <t>Emco / schoonloopmat</t>
  </si>
  <si>
    <t>Hoofdgebruikers</t>
  </si>
  <si>
    <t>leerplein middenbouw</t>
  </si>
  <si>
    <t>Regenboog</t>
  </si>
  <si>
    <t xml:space="preserve">Lokaal </t>
  </si>
  <si>
    <t>berging techniek</t>
  </si>
  <si>
    <t>Miva toilet</t>
  </si>
  <si>
    <t>Gerflor</t>
  </si>
  <si>
    <t>GGD</t>
  </si>
  <si>
    <t>entree GGD</t>
  </si>
  <si>
    <t>Schoonloopmat</t>
  </si>
  <si>
    <t>12. GGD Entrees</t>
  </si>
  <si>
    <t>techniek lokaal</t>
  </si>
  <si>
    <t>toilet</t>
  </si>
  <si>
    <t>voorruimte toilet</t>
  </si>
  <si>
    <t>voorruimte toilet algemeen</t>
  </si>
  <si>
    <t>concierge</t>
  </si>
  <si>
    <t>verkleedruimte GGD</t>
  </si>
  <si>
    <t>13. GGD Verkleedruimten</t>
  </si>
  <si>
    <t>spreekruimte GGD</t>
  </si>
  <si>
    <t>14. GGD Bureaukamers</t>
  </si>
  <si>
    <t>spreekruimte assistent GGD</t>
  </si>
  <si>
    <t>lift/trap</t>
  </si>
  <si>
    <t>Beton</t>
  </si>
  <si>
    <t>Uilenspiegel</t>
  </si>
  <si>
    <t>berging schoonmaak</t>
  </si>
  <si>
    <t>verkeersruimte peuter/ school</t>
  </si>
  <si>
    <t xml:space="preserve">entree </t>
  </si>
  <si>
    <t>Stappertje</t>
  </si>
  <si>
    <t>slaapruimte KDV</t>
  </si>
  <si>
    <t>11. Ruimten Kinderopvang</t>
  </si>
  <si>
    <t>speellokaal</t>
  </si>
  <si>
    <t>leerplein</t>
  </si>
  <si>
    <t>Peuterwerk</t>
  </si>
  <si>
    <t>peuterwerk</t>
  </si>
  <si>
    <t>0.44</t>
  </si>
  <si>
    <t>verschoonruimte</t>
  </si>
  <si>
    <t>0.45</t>
  </si>
  <si>
    <t>keuken / wasruimte</t>
  </si>
  <si>
    <t>toilet GGD</t>
  </si>
  <si>
    <t>15. GGD Sanitair</t>
  </si>
  <si>
    <t>0.47</t>
  </si>
  <si>
    <t>0.48</t>
  </si>
  <si>
    <t>Kinderdagverblijf</t>
  </si>
  <si>
    <t>entree KDV</t>
  </si>
  <si>
    <t>0.54</t>
  </si>
  <si>
    <t>Keuken GGD</t>
  </si>
  <si>
    <t>16. GGD Keuken</t>
  </si>
  <si>
    <t>meterkast</t>
  </si>
  <si>
    <t>toilet KDV</t>
  </si>
  <si>
    <t>Patchkast</t>
  </si>
  <si>
    <t>0.59</t>
  </si>
  <si>
    <t>Leidingschacht</t>
  </si>
  <si>
    <t>verkeersruimte</t>
  </si>
  <si>
    <t>spreekruimte IB / werkplek</t>
  </si>
  <si>
    <t>kantoortuin</t>
  </si>
  <si>
    <t>voorruimte toiletten</t>
  </si>
  <si>
    <t>trap</t>
  </si>
  <si>
    <t>Octopus</t>
  </si>
  <si>
    <t>installaties</t>
  </si>
  <si>
    <t xml:space="preserve">daktuin onderwijs </t>
  </si>
  <si>
    <t>W-installatietuin</t>
  </si>
  <si>
    <t>Gemeenschappelijke ruimte</t>
  </si>
  <si>
    <t>Opslag</t>
  </si>
  <si>
    <t>Ondewijs</t>
  </si>
  <si>
    <t>Liftmachinekamer</t>
  </si>
  <si>
    <t>Klaslokaal</t>
  </si>
  <si>
    <t>0.14a</t>
  </si>
  <si>
    <t>Bergkast</t>
  </si>
  <si>
    <t>0.16a</t>
  </si>
  <si>
    <t>0.17a</t>
  </si>
  <si>
    <t>0.18a</t>
  </si>
  <si>
    <t>0.19a</t>
  </si>
  <si>
    <t>Schacht</t>
  </si>
  <si>
    <t>Buitentoilet</t>
  </si>
  <si>
    <t>Klaslokaal onderbouw</t>
  </si>
  <si>
    <t>Archief / patchkast</t>
  </si>
  <si>
    <t>Tussenruimte</t>
  </si>
  <si>
    <t>0.36a</t>
  </si>
  <si>
    <t>Berging speellokaal</t>
  </si>
  <si>
    <t>Sportvloer PVC</t>
  </si>
  <si>
    <t>Speellokaal</t>
  </si>
  <si>
    <t>0.41a</t>
  </si>
  <si>
    <t>Gang / Verwerkingsruimte</t>
  </si>
  <si>
    <t>Kinderopvang - BSO</t>
  </si>
  <si>
    <t>Entree / gang</t>
  </si>
  <si>
    <t>0.62</t>
  </si>
  <si>
    <t>0.63</t>
  </si>
  <si>
    <t>0.64</t>
  </si>
  <si>
    <t>Groepsruimte KDV / PW</t>
  </si>
  <si>
    <t>1ste verdieping</t>
  </si>
  <si>
    <t>1.08a</t>
  </si>
  <si>
    <t>Studie-ruimte</t>
  </si>
  <si>
    <t>RT ruimte</t>
  </si>
  <si>
    <t>B.05</t>
  </si>
  <si>
    <t>B.07</t>
  </si>
  <si>
    <t>Podium</t>
  </si>
  <si>
    <t>B.04</t>
  </si>
  <si>
    <t>verwerkingsruimte</t>
  </si>
  <si>
    <t>B0.04a</t>
  </si>
  <si>
    <t>garderobe</t>
  </si>
  <si>
    <t>B.08</t>
  </si>
  <si>
    <t>hal</t>
  </si>
  <si>
    <t>B.08a</t>
  </si>
  <si>
    <t>B.08b</t>
  </si>
  <si>
    <t>plateau lift</t>
  </si>
  <si>
    <t>B.11a</t>
  </si>
  <si>
    <t>berging</t>
  </si>
  <si>
    <t>B.11</t>
  </si>
  <si>
    <t>technieklokaal / kookstudio</t>
  </si>
  <si>
    <t>KDV - Peuterwerk</t>
  </si>
  <si>
    <t>B.12</t>
  </si>
  <si>
    <t>tochtportaal</t>
  </si>
  <si>
    <t>B.13b</t>
  </si>
  <si>
    <t>B.13</t>
  </si>
  <si>
    <t>groepsruimte</t>
  </si>
  <si>
    <t>B.13a</t>
  </si>
  <si>
    <t>slaapruimte</t>
  </si>
  <si>
    <t>B.13c</t>
  </si>
  <si>
    <t>B.13d</t>
  </si>
  <si>
    <t>personeelstoilet</t>
  </si>
  <si>
    <t>B.02a</t>
  </si>
  <si>
    <t>groepsruimte onderbouw</t>
  </si>
  <si>
    <t>B.01</t>
  </si>
  <si>
    <t>B01a</t>
  </si>
  <si>
    <t>B.10a</t>
  </si>
  <si>
    <t>B.10</t>
  </si>
  <si>
    <t>B.06</t>
  </si>
  <si>
    <t>concierge/balie/repro</t>
  </si>
  <si>
    <t>B.09</t>
  </si>
  <si>
    <t>werkkast</t>
  </si>
  <si>
    <t>V.08</t>
  </si>
  <si>
    <t>directie</t>
  </si>
  <si>
    <t>V.07a</t>
  </si>
  <si>
    <t>pantry</t>
  </si>
  <si>
    <t>vergaderruimte</t>
  </si>
  <si>
    <t>V.07b</t>
  </si>
  <si>
    <t>V.06</t>
  </si>
  <si>
    <t>V.05</t>
  </si>
  <si>
    <t>V.03a</t>
  </si>
  <si>
    <t>V.03</t>
  </si>
  <si>
    <t>groepsruimte bovenbouw</t>
  </si>
  <si>
    <t>V.02</t>
  </si>
  <si>
    <t>leerplein /mediatheek</t>
  </si>
  <si>
    <t>V.04</t>
  </si>
  <si>
    <t>V.01</t>
  </si>
  <si>
    <t>V.01a</t>
  </si>
  <si>
    <t>V.14a</t>
  </si>
  <si>
    <t>V.14</t>
  </si>
  <si>
    <t>V.12</t>
  </si>
  <si>
    <t>gang</t>
  </si>
  <si>
    <t>V.13</t>
  </si>
  <si>
    <t>installatie</t>
  </si>
  <si>
    <t>V.11</t>
  </si>
  <si>
    <t>serverruimte</t>
  </si>
  <si>
    <t>V.10</t>
  </si>
  <si>
    <t>ib ruimte</t>
  </si>
  <si>
    <t>V.09</t>
  </si>
  <si>
    <t>gang / verwerkingsruimte</t>
  </si>
  <si>
    <t>V.09a</t>
  </si>
  <si>
    <t>verdieping buiten</t>
  </si>
  <si>
    <t>buitenruimte</t>
  </si>
  <si>
    <t>Kindcentrum Berglaren</t>
  </si>
  <si>
    <t>Handvaardigheid</t>
  </si>
  <si>
    <t>Lokaal middenbouw</t>
  </si>
  <si>
    <t>Lokaal begeleiding</t>
  </si>
  <si>
    <t>Werkruimte onderbouw</t>
  </si>
  <si>
    <t>Kantoor (eventmanagers / leergeld)</t>
  </si>
  <si>
    <t>Buitenschoolse opvang</t>
  </si>
  <si>
    <t>Epoxy gietvloer</t>
  </si>
  <si>
    <t>Trappenhuis</t>
  </si>
  <si>
    <t>Toiletten groep 3 en 4</t>
  </si>
  <si>
    <t>Administratie</t>
  </si>
  <si>
    <t>Kleedruimten</t>
  </si>
  <si>
    <t>Douches</t>
  </si>
  <si>
    <t>0.05a</t>
  </si>
  <si>
    <t>Toestellen berging</t>
  </si>
  <si>
    <t>3. Gymzalen - Sportzaal</t>
  </si>
  <si>
    <t>Sportvloer</t>
  </si>
  <si>
    <t>0.06a</t>
  </si>
  <si>
    <t>Docent</t>
  </si>
  <si>
    <t>Douche docent</t>
  </si>
  <si>
    <t>1.02a</t>
  </si>
  <si>
    <t>Speelhoek</t>
  </si>
  <si>
    <t>Verwerkingsruimte / gang</t>
  </si>
  <si>
    <t>2.05/2.06</t>
  </si>
  <si>
    <t>Receptie</t>
  </si>
  <si>
    <t>Kantoor hfd vpp</t>
  </si>
  <si>
    <t>Kantoor vpp</t>
  </si>
  <si>
    <t>Kantoor bestuur</t>
  </si>
  <si>
    <t>Kantoor secretariaat</t>
  </si>
  <si>
    <t>Kantoor hfd HR</t>
  </si>
  <si>
    <t>Kantoor hr</t>
  </si>
  <si>
    <t>Kantoor financien</t>
  </si>
  <si>
    <t>Gasmeter</t>
  </si>
  <si>
    <t>Kantoor ICT</t>
  </si>
  <si>
    <t>Kantoor / portaal</t>
  </si>
  <si>
    <t>Douche</t>
  </si>
  <si>
    <t>Kantoor hfd Kwaliteit</t>
  </si>
  <si>
    <t>Toiletten heren</t>
  </si>
  <si>
    <t>Toiletten dames</t>
  </si>
  <si>
    <t>Ontmoetingsruimte</t>
  </si>
  <si>
    <t>laminaat</t>
  </si>
  <si>
    <t>onderwijs - BSO</t>
  </si>
  <si>
    <t>Logopedie</t>
  </si>
  <si>
    <t>zolder</t>
  </si>
  <si>
    <t>Zolder 1</t>
  </si>
  <si>
    <t>Zolder 2</t>
  </si>
  <si>
    <t>Petrus Donders gymzaal</t>
  </si>
  <si>
    <t>Miva</t>
  </si>
  <si>
    <t>Kleedlokaal 1</t>
  </si>
  <si>
    <t>Doucheruimte</t>
  </si>
  <si>
    <t>Kleedlokaal 2</t>
  </si>
  <si>
    <t>sportvloer PVC</t>
  </si>
  <si>
    <t>Gas meter</t>
  </si>
  <si>
    <t>Separatieglas</t>
  </si>
  <si>
    <t>Dakglas</t>
  </si>
  <si>
    <t>Lichtkoepels</t>
  </si>
  <si>
    <t>Glasblokken</t>
  </si>
  <si>
    <t>Ladderwerk</t>
  </si>
  <si>
    <t>Loopwerk</t>
  </si>
  <si>
    <t>Binnenzijde</t>
  </si>
  <si>
    <t>Buitenzijde</t>
  </si>
  <si>
    <t>Balustrade glas</t>
  </si>
  <si>
    <t>M² prijs</t>
  </si>
  <si>
    <t>Prijs/beurt</t>
  </si>
  <si>
    <t>Totaal</t>
  </si>
  <si>
    <t>Prijs per m2</t>
  </si>
  <si>
    <t>Kosten m2/jaar totaal</t>
  </si>
  <si>
    <t xml:space="preserve">Tapijt reinigen (incl in- en uitruimen) </t>
  </si>
  <si>
    <t>Tot 100 m2</t>
  </si>
  <si>
    <t>Vanaf 100 m2</t>
  </si>
  <si>
    <t>Maximaal aantal te behalen punten</t>
  </si>
  <si>
    <t>Prijs per m2 sproeiextractie</t>
  </si>
  <si>
    <t>Prijs per m2 impregneren/ vuilwerende methode</t>
  </si>
  <si>
    <t xml:space="preserve">Linoleum/ harde vloeren  reinigen (incl. in en uitruimen)   </t>
  </si>
  <si>
    <t xml:space="preserve">tot 100 m2 </t>
  </si>
  <si>
    <t>100 m2 - 1000 m2</t>
  </si>
  <si>
    <t>Vanaf 1000 m2</t>
  </si>
  <si>
    <t>prijs per m2 stofwissen</t>
  </si>
  <si>
    <t>Prijs per m2 moppen</t>
  </si>
  <si>
    <t>Prijs per m2 sprayen</t>
  </si>
  <si>
    <t>Prijs per m2 boenen</t>
  </si>
  <si>
    <t>Prijs per m2 schrobzuigen</t>
  </si>
  <si>
    <t xml:space="preserve">Recoaten en  topcoaten (incl. in en uitruimen)   </t>
  </si>
  <si>
    <t>Prijs per m2 recoaten (strippen + 2 lagen polimeer)</t>
  </si>
  <si>
    <t>Prijs per m2 topcoaten ( 2 lagen polimeer)</t>
  </si>
  <si>
    <t>Tegelvloer reinigen (incl. in en uitruimen)</t>
  </si>
  <si>
    <t>100 m2 - 500 m2</t>
  </si>
  <si>
    <t>Vanaf 500 m2</t>
  </si>
  <si>
    <t>Prijs per m2 stofzuigen</t>
  </si>
  <si>
    <t>Sportvloer reinigen</t>
  </si>
  <si>
    <t>Tot 200 m2</t>
  </si>
  <si>
    <t>Vanaf 200 m2</t>
  </si>
  <si>
    <t>Prijs per m2 stofwissen</t>
  </si>
  <si>
    <t>Reinigen van vitrage (inclusief afhalen en ophangen)</t>
  </si>
  <si>
    <t>per M2</t>
  </si>
  <si>
    <r>
      <t>Prijs per m2 jalozie</t>
    </r>
    <r>
      <rPr>
        <sz val="10"/>
        <rFont val="Calibri"/>
        <family val="2"/>
      </rPr>
      <t>ë</t>
    </r>
    <r>
      <rPr>
        <sz val="10"/>
        <rFont val="Verdana"/>
        <family val="2"/>
      </rPr>
      <t>n/lamellen (verticaal en horizontaal)</t>
    </r>
  </si>
  <si>
    <t>Extra schoonmaak sanitair</t>
  </si>
  <si>
    <t xml:space="preserve">vanaf 100 m2 </t>
  </si>
  <si>
    <t>Prijs per M2 naloopronde</t>
  </si>
  <si>
    <t>Reiniging schoolmeubilair</t>
  </si>
  <si>
    <t xml:space="preserve">Prijs per stuk </t>
  </si>
  <si>
    <t xml:space="preserve">Reinigen stoelen (stoffen bekleding) </t>
  </si>
  <si>
    <t>Reinigen stoelen (hout en kunststof)</t>
  </si>
  <si>
    <t xml:space="preserve">Reinigen tafeltjes </t>
  </si>
  <si>
    <t>Reinigen banken (o.a. hout, kunststof)</t>
  </si>
  <si>
    <t>Extra schoonmaak Covid-19</t>
  </si>
  <si>
    <t>Gemiddelde M2 voor een basisschool</t>
  </si>
  <si>
    <t>Schoonmaak contactoppervlakte in ruimte tot 500 m2</t>
  </si>
  <si>
    <t>Schoonmaak contactoppervlakte in ruimte tot 1000 m2</t>
  </si>
  <si>
    <t>Schoonmaak contactoppervlakte in ruimte vanaf 1000 m2</t>
  </si>
  <si>
    <t>Graffiti verwijderen</t>
  </si>
  <si>
    <t>tot 10 m2</t>
  </si>
  <si>
    <t>vanaf 10 m2</t>
  </si>
  <si>
    <t>Prijs per m2 graffiti verwijderen</t>
  </si>
  <si>
    <t>Gevelreiniging</t>
  </si>
  <si>
    <t>Prijs per m2 trespa/gevelbeplating- en boeiboorden</t>
  </si>
  <si>
    <t>Prijs per m2 wanden (steen) reinigen</t>
  </si>
  <si>
    <t>Prijs per m2 zonnepanelen/ collectoren (met gedemineraliseerd water en zachte spons/ doek)</t>
  </si>
  <si>
    <t>Glasbewassing</t>
  </si>
  <si>
    <t>Prijs per m2 gevelglas buitenzijde loopwerk</t>
  </si>
  <si>
    <t>Prijs per m2 gevelglas buitenzijde ladderwerk</t>
  </si>
  <si>
    <t>Prijs per m2 gevelglas binnenzijde loopwerk</t>
  </si>
  <si>
    <t>Prijs per m2 gevelglas binnenzijde ladderwerk</t>
  </si>
  <si>
    <t>Prijs per m2 separatieglas (enkelzijdig) loopwerk</t>
  </si>
  <si>
    <t>Prijs per m2 separatieglas (enkelzijdig) ladderwerk</t>
  </si>
  <si>
    <t>Prijs per m2 glas hoogwerk</t>
  </si>
  <si>
    <t>Bouwschoonmaak</t>
  </si>
  <si>
    <t>tot 250 m2</t>
  </si>
  <si>
    <t>tot 1000 m2</t>
  </si>
  <si>
    <t xml:space="preserve">vanaf 1000 m² </t>
  </si>
  <si>
    <t xml:space="preserve">Inzet schoonmaakkracht dag 06:00-21:30 uur </t>
  </si>
  <si>
    <t>Kosten per uur</t>
  </si>
  <si>
    <t xml:space="preserve">Inzet schoonmaakkracht avond 21:30-00:00 uur </t>
  </si>
  <si>
    <t>Inzet schoonmaakkracht weekend</t>
  </si>
  <si>
    <t>Kindpark Boekel (De Regenboog)</t>
  </si>
  <si>
    <t>Berglaren KDV (Gebouw KO)</t>
  </si>
  <si>
    <t>PW/BSO</t>
  </si>
  <si>
    <t>BSO-ruimte</t>
  </si>
  <si>
    <t>PW-BSO</t>
  </si>
  <si>
    <t>Prijs per m2 dakglas binnenzijde</t>
  </si>
  <si>
    <t>Prijs per m2 balustradeglas beide zijden</t>
  </si>
  <si>
    <t>Prijs per m2 lichtkoepels buitenzijde</t>
  </si>
  <si>
    <t>Prijs per m2 glasblokken buitenzijde</t>
  </si>
  <si>
    <t>Prijs per m2 glasblokken binnenzijde</t>
  </si>
  <si>
    <t xml:space="preserve">Prijs per m2 dakglas buitenzijde </t>
  </si>
  <si>
    <t>Prijs per m2 zonnepanelen</t>
  </si>
  <si>
    <t>Prijs per m2 spiegelglas</t>
  </si>
  <si>
    <t xml:space="preserve">Liftschacht </t>
  </si>
  <si>
    <t xml:space="preserve">Prijs per m2 veluxraam buitenzijde </t>
  </si>
  <si>
    <t>Prijs per m2 veluxraam binnenzijde</t>
  </si>
  <si>
    <t>Veluxramen</t>
  </si>
  <si>
    <t>Beide zijden</t>
  </si>
  <si>
    <t>Prijs per m2 liftschacht beide zijden</t>
  </si>
  <si>
    <t>4a</t>
  </si>
  <si>
    <t>Einder BSO</t>
  </si>
  <si>
    <t>Samenstroom BSO</t>
  </si>
  <si>
    <t>Regie werkzaamheden</t>
  </si>
  <si>
    <t xml:space="preserve">Oppervlakte </t>
  </si>
  <si>
    <t xml:space="preserve">Oppervlakte in eigen dienst </t>
  </si>
  <si>
    <t>0.09/ 0.33</t>
  </si>
  <si>
    <t>Bijlage Calculatiebestand</t>
  </si>
  <si>
    <t xml:space="preserve">Prestatie m2/uur regulier onderhoud </t>
  </si>
  <si>
    <t xml:space="preserve">Samenstroom </t>
  </si>
  <si>
    <t>Prijs/jaar</t>
  </si>
  <si>
    <t xml:space="preserve">Frequentie </t>
  </si>
  <si>
    <t>Zonnepanelen</t>
  </si>
  <si>
    <t>Prijs per M2</t>
  </si>
  <si>
    <t>Gevelglas binnen</t>
  </si>
  <si>
    <t>Gevelglas buiten</t>
  </si>
  <si>
    <t>TOTALE JAARPRIJS GLASBEWASSING EXCLUSIEF BTW</t>
  </si>
  <si>
    <t>TOTALE JAARPRIJS GLASBEWASSING INCLUSIEF BTW</t>
  </si>
  <si>
    <t>Totaalprijs per jaar</t>
  </si>
  <si>
    <t>Totale kosten reguliere schoonmaak</t>
  </si>
  <si>
    <t>Totale kosten glasbewassing</t>
  </si>
  <si>
    <t>TOTAAL exclusief BTW</t>
  </si>
  <si>
    <t>TOTAAL inclusief BTW</t>
  </si>
  <si>
    <t>TOTALE KOSTEN</t>
  </si>
  <si>
    <t>Totale inschrijfprijs</t>
  </si>
  <si>
    <t>Kosten per jaar reguliere schoonmaak</t>
  </si>
  <si>
    <t>Kosten per jaar TOTAAL</t>
  </si>
  <si>
    <t xml:space="preserve">Kosten per jaar dieptereiniging tapijt </t>
  </si>
  <si>
    <t>Aantal schoon te maken m2 per jaar</t>
  </si>
  <si>
    <t>Hoogste vloerfrequentie</t>
  </si>
  <si>
    <t>Uren per jaar reguliere schoonmaak</t>
  </si>
  <si>
    <t>Kosten periodiek vloeronderhoud dieptereiniging tapijt</t>
  </si>
  <si>
    <t>JAARKOSTEN</t>
  </si>
  <si>
    <t>Gemiddelde kosten per jaar top - en recoaten lino- en marmoleumvloeren</t>
  </si>
  <si>
    <t>Beurtprijs topcoaten lino- en marmoleumvloeren</t>
  </si>
  <si>
    <t>Beurtprijs recoaten lino- en marmoleumvloeren</t>
  </si>
  <si>
    <t>Kosten reguliere schoonmaak (dagelijks en periodiek onderhoud en schrobben van vloeren) op jaarbasis</t>
  </si>
  <si>
    <t>Gemiddelde jaarkosten periodiek vloeronderhoud top- en recoaten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</si>
</sst>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 [$€-2]\ * #,##0.00_ ;_ [$€-2]\ * \-#,##0.00_ ;_ [$€-2]\ * &quot;-&quot;??_ ;_ @_ "/>
    <numFmt numFmtId="166" formatCode="_(&quot;€&quot;\ * #,##0.00_);_(&quot;€&quot;\ * \(#,##0.00\);_(&quot;€&quot;\ * &quot;-&quot;??_);_(@_)"/>
    <numFmt numFmtId="167" formatCode="#,##0.00_ ;\-#,##0.00\ "/>
  </numFmts>
  <fonts count="33" x14ac:knownFonts="1"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color indexed="9"/>
      <name val="Verdana"/>
      <family val="2"/>
    </font>
    <font>
      <b/>
      <sz val="9"/>
      <color indexed="9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b/>
      <sz val="10"/>
      <color theme="0"/>
      <name val="Verdana"/>
      <family val="2"/>
    </font>
    <font>
      <sz val="9"/>
      <color indexed="8"/>
      <name val="Verdana"/>
      <family val="2"/>
    </font>
    <font>
      <b/>
      <sz val="14"/>
      <color theme="0"/>
      <name val="Verdana"/>
      <family val="2"/>
    </font>
    <font>
      <sz val="12"/>
      <color theme="1"/>
      <name val="Verdana"/>
      <family val="2"/>
    </font>
    <font>
      <sz val="12"/>
      <color theme="0"/>
      <name val="Verdana"/>
      <family val="2"/>
    </font>
    <font>
      <b/>
      <sz val="12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9"/>
      <color theme="0"/>
      <name val="Verdana"/>
      <family val="2"/>
    </font>
    <font>
      <sz val="9"/>
      <color rgb="FF000000"/>
      <name val="Verdana"/>
      <family val="2"/>
    </font>
    <font>
      <b/>
      <sz val="11"/>
      <name val="Verdana"/>
      <family val="2"/>
    </font>
  </fonts>
  <fills count="2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93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3499862666707357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5" fillId="0" borderId="0"/>
    <xf numFmtId="0" fontId="7" fillId="0" borderId="0"/>
    <xf numFmtId="0" fontId="1" fillId="0" borderId="0"/>
    <xf numFmtId="166" fontId="7" fillId="0" borderId="0" applyFont="0" applyFill="0" applyBorder="0" applyAlignment="0" applyProtection="0"/>
  </cellStyleXfs>
  <cellXfs count="327">
    <xf numFmtId="0" fontId="0" fillId="0" borderId="0" xfId="0"/>
    <xf numFmtId="0" fontId="8" fillId="2" borderId="20" xfId="6" applyFont="1" applyFill="1" applyBorder="1" applyAlignment="1">
      <alignment vertical="top" wrapText="1"/>
    </xf>
    <xf numFmtId="0" fontId="8" fillId="2" borderId="6" xfId="6" applyFont="1" applyFill="1" applyBorder="1" applyAlignment="1">
      <alignment horizontal="center" vertical="top" wrapText="1"/>
    </xf>
    <xf numFmtId="0" fontId="8" fillId="2" borderId="6" xfId="6" applyFont="1" applyFill="1" applyBorder="1" applyAlignment="1">
      <alignment vertical="top" wrapText="1"/>
    </xf>
    <xf numFmtId="0" fontId="8" fillId="2" borderId="4" xfId="6" applyFont="1" applyFill="1" applyBorder="1" applyAlignment="1">
      <alignment vertical="top" wrapText="1"/>
    </xf>
    <xf numFmtId="2" fontId="10" fillId="4" borderId="6" xfId="6" applyNumberFormat="1" applyFont="1" applyFill="1" applyBorder="1" applyAlignment="1">
      <alignment vertical="top" wrapText="1"/>
    </xf>
    <xf numFmtId="0" fontId="11" fillId="0" borderId="21" xfId="6" applyFont="1" applyBorder="1" applyAlignment="1">
      <alignment vertical="top" wrapText="1"/>
    </xf>
    <xf numFmtId="166" fontId="12" fillId="13" borderId="6" xfId="8" applyFont="1" applyFill="1" applyBorder="1" applyAlignment="1">
      <alignment horizontal="center" vertical="top"/>
    </xf>
    <xf numFmtId="166" fontId="12" fillId="14" borderId="6" xfId="8" applyFont="1" applyFill="1" applyBorder="1" applyAlignment="1">
      <alignment horizontal="center" vertical="top"/>
    </xf>
    <xf numFmtId="166" fontId="13" fillId="14" borderId="6" xfId="8" applyFont="1" applyFill="1" applyBorder="1" applyAlignment="1">
      <alignment vertical="top"/>
    </xf>
    <xf numFmtId="1" fontId="11" fillId="14" borderId="6" xfId="6" applyNumberFormat="1" applyFont="1" applyFill="1" applyBorder="1" applyAlignment="1">
      <alignment horizontal="center" vertical="top"/>
    </xf>
    <xf numFmtId="166" fontId="13" fillId="13" borderId="6" xfId="8" applyFont="1" applyFill="1" applyBorder="1" applyAlignment="1">
      <alignment horizontal="center" vertical="top"/>
    </xf>
    <xf numFmtId="166" fontId="13" fillId="14" borderId="6" xfId="8" applyFont="1" applyFill="1" applyBorder="1" applyAlignment="1">
      <alignment horizontal="center" vertical="top"/>
    </xf>
    <xf numFmtId="166" fontId="13" fillId="0" borderId="6" xfId="8" applyFont="1" applyBorder="1" applyAlignment="1">
      <alignment vertical="top"/>
    </xf>
    <xf numFmtId="1" fontId="11" fillId="0" borderId="6" xfId="6" applyNumberFormat="1" applyFont="1" applyBorder="1" applyAlignment="1">
      <alignment horizontal="center" vertical="top"/>
    </xf>
    <xf numFmtId="0" fontId="8" fillId="2" borderId="21" xfId="6" applyFont="1" applyFill="1" applyBorder="1" applyAlignment="1">
      <alignment vertical="top" wrapText="1"/>
    </xf>
    <xf numFmtId="0" fontId="8" fillId="2" borderId="22" xfId="6" applyFont="1" applyFill="1" applyBorder="1" applyAlignment="1">
      <alignment horizontal="center" vertical="top" wrapText="1"/>
    </xf>
    <xf numFmtId="0" fontId="8" fillId="2" borderId="4" xfId="6" applyFont="1" applyFill="1" applyBorder="1" applyAlignment="1">
      <alignment horizontal="center" vertical="top" wrapText="1"/>
    </xf>
    <xf numFmtId="0" fontId="8" fillId="2" borderId="6" xfId="6" applyFont="1" applyFill="1" applyBorder="1" applyAlignment="1">
      <alignment vertical="top"/>
    </xf>
    <xf numFmtId="1" fontId="8" fillId="2" borderId="6" xfId="6" applyNumberFormat="1" applyFont="1" applyFill="1" applyBorder="1" applyAlignment="1">
      <alignment horizontal="center" vertical="top"/>
    </xf>
    <xf numFmtId="166" fontId="12" fillId="13" borderId="4" xfId="8" applyFont="1" applyFill="1" applyBorder="1" applyAlignment="1">
      <alignment vertical="top"/>
    </xf>
    <xf numFmtId="166" fontId="12" fillId="13" borderId="6" xfId="8" applyFont="1" applyFill="1" applyBorder="1" applyAlignment="1">
      <alignment vertical="top"/>
    </xf>
    <xf numFmtId="0" fontId="11" fillId="0" borderId="21" xfId="6" applyFont="1" applyBorder="1" applyAlignment="1" applyProtection="1">
      <alignment vertical="top" wrapText="1"/>
      <protection locked="0"/>
    </xf>
    <xf numFmtId="166" fontId="13" fillId="13" borderId="4" xfId="8" applyFont="1" applyFill="1" applyBorder="1" applyAlignment="1">
      <alignment vertical="top"/>
    </xf>
    <xf numFmtId="166" fontId="13" fillId="13" borderId="6" xfId="8" applyFont="1" applyFill="1" applyBorder="1" applyAlignment="1">
      <alignment vertical="top"/>
    </xf>
    <xf numFmtId="0" fontId="8" fillId="2" borderId="6" xfId="6" applyFont="1" applyFill="1" applyBorder="1" applyAlignment="1">
      <alignment vertical="top" wrapText="1" shrinkToFit="1"/>
    </xf>
    <xf numFmtId="1" fontId="8" fillId="2" borderId="6" xfId="6" applyNumberFormat="1" applyFont="1" applyFill="1" applyBorder="1" applyAlignment="1">
      <alignment horizontal="center" vertical="top" wrapText="1" shrinkToFit="1"/>
    </xf>
    <xf numFmtId="0" fontId="8" fillId="2" borderId="0" xfId="6" applyFont="1" applyFill="1" applyAlignment="1">
      <alignment horizontal="center" vertical="top" wrapText="1"/>
    </xf>
    <xf numFmtId="166" fontId="13" fillId="13" borderId="22" xfId="8" applyFont="1" applyFill="1" applyBorder="1" applyAlignment="1">
      <alignment vertical="top"/>
    </xf>
    <xf numFmtId="166" fontId="13" fillId="13" borderId="0" xfId="8" applyFont="1" applyFill="1" applyAlignment="1">
      <alignment vertical="top"/>
    </xf>
    <xf numFmtId="166" fontId="13" fillId="14" borderId="4" xfId="8" applyFont="1" applyFill="1" applyBorder="1" applyAlignment="1">
      <alignment vertical="top"/>
    </xf>
    <xf numFmtId="166" fontId="13" fillId="14" borderId="15" xfId="8" applyFont="1" applyFill="1" applyBorder="1" applyAlignment="1">
      <alignment vertical="top"/>
    </xf>
    <xf numFmtId="0" fontId="8" fillId="2" borderId="15" xfId="6" applyFont="1" applyFill="1" applyBorder="1" applyAlignment="1">
      <alignment vertical="top"/>
    </xf>
    <xf numFmtId="166" fontId="12" fillId="14" borderId="6" xfId="8" applyFont="1" applyFill="1" applyBorder="1" applyAlignment="1">
      <alignment vertical="top"/>
    </xf>
    <xf numFmtId="0" fontId="8" fillId="2" borderId="15" xfId="6" applyFont="1" applyFill="1" applyBorder="1" applyAlignment="1">
      <alignment vertical="top" wrapText="1"/>
    </xf>
    <xf numFmtId="1" fontId="8" fillId="2" borderId="6" xfId="6" applyNumberFormat="1" applyFont="1" applyFill="1" applyBorder="1" applyAlignment="1">
      <alignment horizontal="center" vertical="top" wrapText="1"/>
    </xf>
    <xf numFmtId="0" fontId="11" fillId="0" borderId="19" xfId="6" applyFont="1" applyBorder="1" applyAlignment="1">
      <alignment vertical="top" wrapText="1"/>
    </xf>
    <xf numFmtId="0" fontId="11" fillId="0" borderId="23" xfId="6" applyFont="1" applyBorder="1" applyAlignment="1">
      <alignment vertical="top" wrapText="1"/>
    </xf>
    <xf numFmtId="166" fontId="13" fillId="14" borderId="21" xfId="8" applyFont="1" applyFill="1" applyBorder="1" applyAlignment="1">
      <alignment vertical="top"/>
    </xf>
    <xf numFmtId="166" fontId="13" fillId="14" borderId="18" xfId="8" applyFont="1" applyFill="1" applyBorder="1" applyAlignment="1">
      <alignment vertical="top"/>
    </xf>
    <xf numFmtId="0" fontId="8" fillId="2" borderId="6" xfId="6" applyFont="1" applyFill="1" applyBorder="1" applyAlignment="1">
      <alignment horizontal="left" vertical="center" wrapText="1"/>
    </xf>
    <xf numFmtId="166" fontId="13" fillId="14" borderId="0" xfId="8" applyFont="1" applyFill="1" applyAlignment="1">
      <alignment vertical="top"/>
    </xf>
    <xf numFmtId="0" fontId="10" fillId="15" borderId="6" xfId="6" applyFont="1" applyFill="1" applyBorder="1" applyAlignment="1">
      <alignment vertical="top" wrapText="1"/>
    </xf>
    <xf numFmtId="166" fontId="13" fillId="15" borderId="6" xfId="8" applyFont="1" applyFill="1" applyBorder="1" applyAlignment="1">
      <alignment vertical="center"/>
    </xf>
    <xf numFmtId="166" fontId="13" fillId="15" borderId="4" xfId="8" applyFont="1" applyFill="1" applyBorder="1" applyAlignment="1">
      <alignment vertical="center"/>
    </xf>
    <xf numFmtId="166" fontId="10" fillId="5" borderId="6" xfId="6" applyNumberFormat="1" applyFont="1" applyFill="1" applyBorder="1" applyAlignment="1">
      <alignment vertical="top"/>
    </xf>
    <xf numFmtId="1" fontId="10" fillId="4" borderId="6" xfId="6" applyNumberFormat="1" applyFont="1" applyFill="1" applyBorder="1" applyAlignment="1">
      <alignment horizontal="center" vertical="top"/>
    </xf>
    <xf numFmtId="0" fontId="12" fillId="14" borderId="5" xfId="6" applyFont="1" applyFill="1" applyBorder="1" applyAlignment="1" applyProtection="1">
      <alignment horizontal="center" vertical="top"/>
      <protection locked="0"/>
    </xf>
    <xf numFmtId="0" fontId="12" fillId="14" borderId="18" xfId="6" applyFont="1" applyFill="1" applyBorder="1" applyAlignment="1" applyProtection="1">
      <alignment horizontal="center" vertical="top"/>
      <protection locked="0"/>
    </xf>
    <xf numFmtId="0" fontId="9" fillId="12" borderId="6" xfId="0" applyFont="1" applyFill="1" applyBorder="1" applyAlignment="1">
      <alignment horizontal="center" vertical="center"/>
    </xf>
    <xf numFmtId="0" fontId="0" fillId="6" borderId="0" xfId="0" applyFill="1"/>
    <xf numFmtId="0" fontId="14" fillId="2" borderId="6" xfId="0" applyFont="1" applyFill="1" applyBorder="1"/>
    <xf numFmtId="1" fontId="14" fillId="2" borderId="6" xfId="0" applyNumberFormat="1" applyFont="1" applyFill="1" applyBorder="1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left" vertical="top"/>
    </xf>
    <xf numFmtId="0" fontId="14" fillId="0" borderId="0" xfId="0" applyFont="1"/>
    <xf numFmtId="0" fontId="9" fillId="17" borderId="16" xfId="4" applyFont="1" applyFill="1" applyBorder="1" applyAlignment="1" applyProtection="1">
      <alignment horizontal="left" vertical="top" wrapText="1"/>
      <protection locked="0"/>
    </xf>
    <xf numFmtId="0" fontId="9" fillId="17" borderId="17" xfId="4" applyFont="1" applyFill="1" applyBorder="1" applyAlignment="1" applyProtection="1">
      <alignment horizontal="left" vertical="top" wrapText="1"/>
      <protection locked="0"/>
    </xf>
    <xf numFmtId="0" fontId="9" fillId="17" borderId="17" xfId="5" applyFont="1" applyFill="1" applyBorder="1" applyAlignment="1" applyProtection="1">
      <alignment horizontal="left" vertical="top" wrapText="1"/>
      <protection locked="0"/>
    </xf>
    <xf numFmtId="0" fontId="9" fillId="17" borderId="17" xfId="5" applyFont="1" applyFill="1" applyBorder="1" applyAlignment="1">
      <alignment horizontal="left" vertical="top" wrapText="1"/>
    </xf>
    <xf numFmtId="0" fontId="9" fillId="17" borderId="17" xfId="5" applyFont="1" applyFill="1" applyBorder="1" applyAlignment="1">
      <alignment horizontal="center" vertical="top" wrapText="1"/>
    </xf>
    <xf numFmtId="0" fontId="9" fillId="18" borderId="17" xfId="5" applyFont="1" applyFill="1" applyBorder="1" applyAlignment="1">
      <alignment horizontal="center" vertical="top" wrapText="1"/>
    </xf>
    <xf numFmtId="0" fontId="9" fillId="17" borderId="6" xfId="5" applyFont="1" applyFill="1" applyBorder="1" applyAlignment="1">
      <alignment horizontal="center" vertical="top" wrapText="1"/>
    </xf>
    <xf numFmtId="0" fontId="9" fillId="17" borderId="6" xfId="5" applyFont="1" applyFill="1" applyBorder="1" applyAlignment="1" applyProtection="1">
      <alignment horizontal="center" vertical="top" wrapText="1"/>
      <protection locked="0"/>
    </xf>
    <xf numFmtId="165" fontId="9" fillId="17" borderId="6" xfId="5" applyNumberFormat="1" applyFont="1" applyFill="1" applyBorder="1" applyAlignment="1" applyProtection="1">
      <alignment horizontal="center" vertical="top" wrapText="1"/>
      <protection locked="0"/>
    </xf>
    <xf numFmtId="0" fontId="2" fillId="0" borderId="0" xfId="2" applyFont="1" applyAlignment="1">
      <alignment horizontal="center" vertical="top" wrapText="1"/>
    </xf>
    <xf numFmtId="0" fontId="21" fillId="0" borderId="15" xfId="4" applyFont="1" applyBorder="1" applyAlignment="1">
      <alignment horizontal="left"/>
    </xf>
    <xf numFmtId="0" fontId="21" fillId="0" borderId="4" xfId="4" applyFont="1" applyBorder="1" applyAlignment="1">
      <alignment horizontal="left"/>
    </xf>
    <xf numFmtId="0" fontId="2" fillId="0" borderId="6" xfId="2" applyFont="1" applyBorder="1" applyAlignment="1">
      <alignment horizontal="left"/>
    </xf>
    <xf numFmtId="0" fontId="2" fillId="0" borderId="6" xfId="2" applyFont="1" applyBorder="1" applyAlignment="1">
      <alignment horizontal="left" vertical="center"/>
    </xf>
    <xf numFmtId="2" fontId="2" fillId="0" borderId="6" xfId="2" applyNumberFormat="1" applyFont="1" applyBorder="1" applyAlignment="1">
      <alignment horizontal="right" vertical="center"/>
    </xf>
    <xf numFmtId="0" fontId="2" fillId="6" borderId="6" xfId="2" applyFont="1" applyFill="1" applyBorder="1" applyAlignment="1">
      <alignment horizontal="left" vertical="center"/>
    </xf>
    <xf numFmtId="0" fontId="2" fillId="0" borderId="6" xfId="2" applyFont="1" applyBorder="1" applyAlignment="1">
      <alignment horizontal="center"/>
    </xf>
    <xf numFmtId="0" fontId="21" fillId="0" borderId="4" xfId="4" applyFont="1" applyBorder="1" applyAlignment="1">
      <alignment horizontal="center"/>
    </xf>
    <xf numFmtId="1" fontId="2" fillId="0" borderId="6" xfId="2" applyNumberFormat="1" applyFont="1" applyBorder="1" applyAlignment="1">
      <alignment horizontal="center"/>
    </xf>
    <xf numFmtId="165" fontId="2" fillId="0" borderId="6" xfId="2" applyNumberFormat="1" applyFont="1" applyBorder="1" applyAlignment="1">
      <alignment horizontal="center"/>
    </xf>
    <xf numFmtId="2" fontId="2" fillId="0" borderId="6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2" fontId="2" fillId="6" borderId="6" xfId="2" applyNumberFormat="1" applyFont="1" applyFill="1" applyBorder="1" applyAlignment="1">
      <alignment horizontal="right" vertical="center"/>
    </xf>
    <xf numFmtId="0" fontId="21" fillId="0" borderId="6" xfId="4" applyFont="1" applyBorder="1" applyAlignment="1">
      <alignment horizontal="right"/>
    </xf>
    <xf numFmtId="0" fontId="21" fillId="6" borderId="6" xfId="4" applyFont="1" applyFill="1" applyBorder="1" applyAlignment="1">
      <alignment horizontal="right"/>
    </xf>
    <xf numFmtId="2" fontId="2" fillId="6" borderId="4" xfId="2" applyNumberFormat="1" applyFont="1" applyFill="1" applyBorder="1" applyAlignment="1">
      <alignment horizontal="right" vertical="center"/>
    </xf>
    <xf numFmtId="0" fontId="21" fillId="0" borderId="4" xfId="4" applyFont="1" applyBorder="1" applyAlignment="1">
      <alignment horizontal="right"/>
    </xf>
    <xf numFmtId="0" fontId="21" fillId="6" borderId="4" xfId="4" applyFont="1" applyFill="1" applyBorder="1" applyAlignment="1">
      <alignment horizontal="right"/>
    </xf>
    <xf numFmtId="2" fontId="2" fillId="6" borderId="6" xfId="2" quotePrefix="1" applyNumberFormat="1" applyFont="1" applyFill="1" applyBorder="1" applyAlignment="1">
      <alignment horizontal="right" vertical="center"/>
    </xf>
    <xf numFmtId="2" fontId="2" fillId="6" borderId="4" xfId="2" quotePrefix="1" applyNumberFormat="1" applyFont="1" applyFill="1" applyBorder="1" applyAlignment="1">
      <alignment horizontal="right" vertical="center"/>
    </xf>
    <xf numFmtId="0" fontId="19" fillId="0" borderId="6" xfId="2" applyFont="1" applyBorder="1" applyAlignment="1">
      <alignment horizontal="left" vertical="center"/>
    </xf>
    <xf numFmtId="2" fontId="2" fillId="0" borderId="4" xfId="2" applyNumberFormat="1" applyFont="1" applyBorder="1" applyAlignment="1">
      <alignment horizontal="right" vertical="center"/>
    </xf>
    <xf numFmtId="2" fontId="21" fillId="0" borderId="4" xfId="4" applyNumberFormat="1" applyFont="1" applyBorder="1" applyAlignment="1">
      <alignment horizontal="right"/>
    </xf>
    <xf numFmtId="0" fontId="21" fillId="0" borderId="6" xfId="4" applyFont="1" applyBorder="1" applyAlignment="1">
      <alignment horizontal="left"/>
    </xf>
    <xf numFmtId="0" fontId="19" fillId="6" borderId="6" xfId="2" applyFont="1" applyFill="1" applyBorder="1" applyAlignment="1">
      <alignment horizontal="left" vertical="center"/>
    </xf>
    <xf numFmtId="0" fontId="21" fillId="0" borderId="14" xfId="4" applyFont="1" applyBorder="1" applyAlignment="1">
      <alignment horizontal="left"/>
    </xf>
    <xf numFmtId="0" fontId="15" fillId="0" borderId="6" xfId="2" applyFont="1" applyBorder="1" applyAlignment="1">
      <alignment horizontal="right"/>
    </xf>
    <xf numFmtId="0" fontId="15" fillId="0" borderId="0" xfId="2" applyFont="1" applyAlignment="1">
      <alignment horizontal="center"/>
    </xf>
    <xf numFmtId="2" fontId="2" fillId="0" borderId="6" xfId="2" applyNumberFormat="1" applyFont="1" applyFill="1" applyBorder="1" applyAlignment="1">
      <alignment horizontal="right" vertical="center"/>
    </xf>
    <xf numFmtId="0" fontId="2" fillId="0" borderId="4" xfId="2" applyFont="1" applyBorder="1" applyAlignment="1">
      <alignment horizontal="left"/>
    </xf>
    <xf numFmtId="0" fontId="21" fillId="0" borderId="15" xfId="4" applyFont="1" applyFill="1" applyBorder="1" applyAlignment="1">
      <alignment horizontal="left"/>
    </xf>
    <xf numFmtId="0" fontId="21" fillId="0" borderId="4" xfId="4" applyFont="1" applyFill="1" applyBorder="1" applyAlignment="1">
      <alignment horizontal="left"/>
    </xf>
    <xf numFmtId="0" fontId="2" fillId="0" borderId="6" xfId="2" applyFont="1" applyFill="1" applyBorder="1" applyAlignment="1">
      <alignment horizontal="left"/>
    </xf>
    <xf numFmtId="0" fontId="2" fillId="0" borderId="6" xfId="2" applyFont="1" applyFill="1" applyBorder="1" applyAlignment="1">
      <alignment horizontal="left" vertical="center"/>
    </xf>
    <xf numFmtId="2" fontId="21" fillId="0" borderId="6" xfId="4" applyNumberFormat="1" applyFont="1" applyFill="1" applyBorder="1" applyAlignment="1">
      <alignment horizontal="right"/>
    </xf>
    <xf numFmtId="0" fontId="2" fillId="0" borderId="0" xfId="2" applyFont="1" applyFill="1" applyAlignment="1">
      <alignment horizontal="center"/>
    </xf>
    <xf numFmtId="0" fontId="2" fillId="7" borderId="0" xfId="2" applyFont="1" applyFill="1" applyAlignment="1">
      <alignment horizontal="center"/>
    </xf>
    <xf numFmtId="0" fontId="19" fillId="0" borderId="6" xfId="2" applyFont="1" applyFill="1" applyBorder="1" applyAlignment="1">
      <alignment horizontal="left" vertical="center"/>
    </xf>
    <xf numFmtId="0" fontId="21" fillId="0" borderId="4" xfId="4" applyFont="1" applyFill="1" applyBorder="1" applyAlignment="1">
      <alignment horizontal="center"/>
    </xf>
    <xf numFmtId="2" fontId="2" fillId="0" borderId="4" xfId="2" applyNumberFormat="1" applyFont="1" applyFill="1" applyBorder="1" applyAlignment="1">
      <alignment horizontal="right" vertical="center"/>
    </xf>
    <xf numFmtId="2" fontId="2" fillId="0" borderId="6" xfId="2" applyNumberFormat="1" applyFont="1" applyBorder="1" applyAlignment="1">
      <alignment horizontal="left" vertical="center"/>
    </xf>
    <xf numFmtId="2" fontId="2" fillId="0" borderId="6" xfId="2" applyNumberFormat="1" applyFont="1" applyFill="1" applyBorder="1" applyAlignment="1">
      <alignment horizontal="left" vertical="center"/>
    </xf>
    <xf numFmtId="0" fontId="21" fillId="0" borderId="4" xfId="4" applyFont="1" applyFill="1" applyBorder="1" applyAlignment="1">
      <alignment horizontal="right"/>
    </xf>
    <xf numFmtId="0" fontId="21" fillId="0" borderId="6" xfId="4" applyFont="1" applyFill="1" applyBorder="1" applyAlignment="1">
      <alignment horizontal="left"/>
    </xf>
    <xf numFmtId="0" fontId="2" fillId="6" borderId="4" xfId="2" applyFont="1" applyFill="1" applyBorder="1" applyAlignment="1">
      <alignment horizontal="left" vertical="center"/>
    </xf>
    <xf numFmtId="0" fontId="2" fillId="6" borderId="6" xfId="2" applyFont="1" applyFill="1" applyBorder="1" applyAlignment="1">
      <alignment horizontal="left" vertical="top"/>
    </xf>
    <xf numFmtId="0" fontId="2" fillId="6" borderId="6" xfId="2" quotePrefix="1" applyFont="1" applyFill="1" applyBorder="1" applyAlignment="1">
      <alignment horizontal="left" vertical="center"/>
    </xf>
    <xf numFmtId="0" fontId="21" fillId="6" borderId="4" xfId="4" applyFont="1" applyFill="1" applyBorder="1" applyAlignment="1">
      <alignment horizontal="center"/>
    </xf>
    <xf numFmtId="0" fontId="21" fillId="6" borderId="4" xfId="4" applyFont="1" applyFill="1" applyBorder="1" applyAlignment="1">
      <alignment horizontal="left"/>
    </xf>
    <xf numFmtId="0" fontId="2" fillId="0" borderId="0" xfId="2" applyFont="1" applyAlignment="1">
      <alignment horizontal="center" vertical="top"/>
    </xf>
    <xf numFmtId="0" fontId="21" fillId="0" borderId="4" xfId="4" applyFont="1" applyBorder="1" applyAlignment="1">
      <alignment horizontal="left" vertical="top"/>
    </xf>
    <xf numFmtId="0" fontId="21" fillId="6" borderId="4" xfId="4" applyFont="1" applyFill="1" applyBorder="1" applyAlignment="1">
      <alignment horizontal="right" vertical="top"/>
    </xf>
    <xf numFmtId="0" fontId="2" fillId="6" borderId="6" xfId="2" applyFont="1" applyFill="1" applyBorder="1" applyAlignment="1">
      <alignment horizontal="left" vertical="top" wrapText="1"/>
    </xf>
    <xf numFmtId="2" fontId="2" fillId="6" borderId="6" xfId="2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2" fontId="2" fillId="0" borderId="6" xfId="2" applyNumberFormat="1" applyFont="1" applyBorder="1" applyAlignment="1">
      <alignment horizontal="center" vertical="center"/>
    </xf>
    <xf numFmtId="2" fontId="2" fillId="6" borderId="6" xfId="2" applyNumberFormat="1" applyFont="1" applyFill="1" applyBorder="1" applyAlignment="1">
      <alignment horizontal="center" vertical="center"/>
    </xf>
    <xf numFmtId="2" fontId="2" fillId="6" borderId="6" xfId="2" quotePrefix="1" applyNumberFormat="1" applyFont="1" applyFill="1" applyBorder="1" applyAlignment="1">
      <alignment horizontal="center" vertical="center"/>
    </xf>
    <xf numFmtId="2" fontId="2" fillId="0" borderId="6" xfId="2" applyNumberFormat="1" applyFont="1" applyFill="1" applyBorder="1" applyAlignment="1">
      <alignment horizontal="center" vertical="center"/>
    </xf>
    <xf numFmtId="2" fontId="2" fillId="6" borderId="0" xfId="2" applyNumberFormat="1" applyFont="1" applyFill="1" applyAlignment="1">
      <alignment horizontal="center" vertical="center"/>
    </xf>
    <xf numFmtId="2" fontId="2" fillId="0" borderId="0" xfId="2" applyNumberFormat="1" applyFont="1" applyAlignment="1">
      <alignment horizontal="center" vertical="center"/>
    </xf>
    <xf numFmtId="2" fontId="21" fillId="0" borderId="6" xfId="4" applyNumberFormat="1" applyFont="1" applyFill="1" applyBorder="1" applyAlignment="1">
      <alignment horizontal="center"/>
    </xf>
    <xf numFmtId="2" fontId="2" fillId="6" borderId="6" xfId="2" applyNumberFormat="1" applyFont="1" applyFill="1" applyBorder="1" applyAlignment="1">
      <alignment horizontal="center" vertical="top"/>
    </xf>
    <xf numFmtId="2" fontId="21" fillId="6" borderId="4" xfId="4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1" fillId="0" borderId="6" xfId="4" applyFont="1" applyBorder="1" applyAlignment="1">
      <alignment horizontal="center"/>
    </xf>
    <xf numFmtId="0" fontId="21" fillId="6" borderId="6" xfId="4" applyFont="1" applyFill="1" applyBorder="1" applyAlignment="1">
      <alignment horizontal="center"/>
    </xf>
    <xf numFmtId="2" fontId="2" fillId="6" borderId="4" xfId="2" applyNumberFormat="1" applyFont="1" applyFill="1" applyBorder="1" applyAlignment="1">
      <alignment horizontal="center" vertical="center"/>
    </xf>
    <xf numFmtId="2" fontId="2" fillId="6" borderId="4" xfId="2" quotePrefix="1" applyNumberFormat="1" applyFont="1" applyFill="1" applyBorder="1" applyAlignment="1">
      <alignment horizontal="center" vertical="center"/>
    </xf>
    <xf numFmtId="2" fontId="2" fillId="0" borderId="4" xfId="2" applyNumberFormat="1" applyFont="1" applyBorder="1" applyAlignment="1">
      <alignment horizontal="center" vertical="center"/>
    </xf>
    <xf numFmtId="2" fontId="21" fillId="0" borderId="4" xfId="4" applyNumberFormat="1" applyFont="1" applyBorder="1" applyAlignment="1">
      <alignment horizontal="center"/>
    </xf>
    <xf numFmtId="2" fontId="21" fillId="0" borderId="6" xfId="4" applyNumberFormat="1" applyFont="1" applyBorder="1" applyAlignment="1">
      <alignment horizontal="center"/>
    </xf>
    <xf numFmtId="0" fontId="15" fillId="0" borderId="6" xfId="2" applyFont="1" applyBorder="1" applyAlignment="1">
      <alignment horizontal="center"/>
    </xf>
    <xf numFmtId="2" fontId="21" fillId="0" borderId="4" xfId="4" applyNumberFormat="1" applyFont="1" applyFill="1" applyBorder="1" applyAlignment="1">
      <alignment horizontal="center"/>
    </xf>
    <xf numFmtId="2" fontId="2" fillId="0" borderId="4" xfId="2" applyNumberFormat="1" applyFont="1" applyFill="1" applyBorder="1" applyAlignment="1">
      <alignment horizontal="center" vertical="center"/>
    </xf>
    <xf numFmtId="2" fontId="21" fillId="6" borderId="6" xfId="4" applyNumberFormat="1" applyFont="1" applyFill="1" applyBorder="1" applyAlignment="1">
      <alignment horizontal="center"/>
    </xf>
    <xf numFmtId="0" fontId="21" fillId="0" borderId="6" xfId="4" applyFont="1" applyFill="1" applyBorder="1" applyAlignment="1">
      <alignment horizontal="center"/>
    </xf>
    <xf numFmtId="0" fontId="21" fillId="6" borderId="4" xfId="4" applyFont="1" applyFill="1" applyBorder="1" applyAlignment="1">
      <alignment horizontal="center" vertical="top"/>
    </xf>
    <xf numFmtId="0" fontId="21" fillId="6" borderId="6" xfId="4" applyFont="1" applyFill="1" applyBorder="1" applyAlignment="1">
      <alignment horizontal="left"/>
    </xf>
    <xf numFmtId="0" fontId="2" fillId="6" borderId="6" xfId="2" applyFont="1" applyFill="1" applyBorder="1" applyAlignment="1">
      <alignment horizontal="left"/>
    </xf>
    <xf numFmtId="0" fontId="0" fillId="0" borderId="6" xfId="2" applyFont="1" applyFill="1" applyBorder="1" applyAlignment="1">
      <alignment horizontal="left" vertical="center"/>
    </xf>
    <xf numFmtId="0" fontId="2" fillId="6" borderId="6" xfId="2" applyFont="1" applyFill="1" applyBorder="1" applyAlignment="1">
      <alignment horizontal="center"/>
    </xf>
    <xf numFmtId="2" fontId="2" fillId="19" borderId="6" xfId="2" applyNumberFormat="1" applyFont="1" applyFill="1" applyBorder="1" applyAlignment="1">
      <alignment horizontal="center" vertical="center"/>
    </xf>
    <xf numFmtId="0" fontId="21" fillId="19" borderId="4" xfId="4" applyFont="1" applyFill="1" applyBorder="1" applyAlignment="1">
      <alignment horizontal="center"/>
    </xf>
    <xf numFmtId="0" fontId="21" fillId="19" borderId="6" xfId="4" applyFont="1" applyFill="1" applyBorder="1" applyAlignment="1">
      <alignment horizontal="center"/>
    </xf>
    <xf numFmtId="2" fontId="21" fillId="19" borderId="6" xfId="4" applyNumberFormat="1" applyFont="1" applyFill="1" applyBorder="1" applyAlignment="1">
      <alignment horizontal="center"/>
    </xf>
    <xf numFmtId="2" fontId="2" fillId="19" borderId="4" xfId="2" applyNumberFormat="1" applyFont="1" applyFill="1" applyBorder="1" applyAlignment="1">
      <alignment horizontal="center" vertical="center"/>
    </xf>
    <xf numFmtId="0" fontId="0" fillId="0" borderId="0" xfId="0" applyFont="1"/>
    <xf numFmtId="0" fontId="23" fillId="0" borderId="0" xfId="2" applyFont="1"/>
    <xf numFmtId="0" fontId="24" fillId="2" borderId="1" xfId="2" applyFont="1" applyFill="1" applyBorder="1" applyAlignment="1">
      <alignment vertical="top"/>
    </xf>
    <xf numFmtId="0" fontId="23" fillId="3" borderId="1" xfId="2" applyFont="1" applyFill="1" applyBorder="1"/>
    <xf numFmtId="0" fontId="23" fillId="3" borderId="2" xfId="2" applyFont="1" applyFill="1" applyBorder="1"/>
    <xf numFmtId="0" fontId="25" fillId="4" borderId="10" xfId="2" applyFont="1" applyFill="1" applyBorder="1"/>
    <xf numFmtId="164" fontId="25" fillId="4" borderId="11" xfId="2" applyNumberFormat="1" applyFont="1" applyFill="1" applyBorder="1" applyAlignment="1">
      <alignment horizontal="center"/>
    </xf>
    <xf numFmtId="0" fontId="23" fillId="3" borderId="12" xfId="2" applyFont="1" applyFill="1" applyBorder="1"/>
    <xf numFmtId="0" fontId="17" fillId="5" borderId="12" xfId="2" applyFont="1" applyFill="1" applyBorder="1"/>
    <xf numFmtId="164" fontId="17" fillId="5" borderId="13" xfId="2" applyNumberFormat="1" applyFont="1" applyFill="1" applyBorder="1" applyAlignment="1">
      <alignment horizontal="center"/>
    </xf>
    <xf numFmtId="0" fontId="23" fillId="3" borderId="13" xfId="2" applyFont="1" applyFill="1" applyBorder="1"/>
    <xf numFmtId="0" fontId="26" fillId="0" borderId="3" xfId="2" applyFont="1" applyBorder="1" applyAlignment="1">
      <alignment horizontal="center"/>
    </xf>
    <xf numFmtId="4" fontId="28" fillId="0" borderId="5" xfId="2" applyNumberFormat="1" applyFont="1" applyBorder="1" applyAlignment="1">
      <alignment horizontal="center"/>
    </xf>
    <xf numFmtId="165" fontId="28" fillId="0" borderId="6" xfId="2" applyNumberFormat="1" applyFont="1" applyBorder="1" applyAlignment="1">
      <alignment horizontal="center"/>
    </xf>
    <xf numFmtId="0" fontId="27" fillId="0" borderId="4" xfId="2" applyFont="1" applyBorder="1" applyAlignment="1">
      <alignment horizontal="left" vertical="center" wrapText="1"/>
    </xf>
    <xf numFmtId="0" fontId="29" fillId="0" borderId="4" xfId="2" quotePrefix="1" applyFont="1" applyBorder="1" applyAlignment="1">
      <alignment horizontal="left" vertical="center" wrapText="1"/>
    </xf>
    <xf numFmtId="0" fontId="26" fillId="0" borderId="1" xfId="2" applyFont="1" applyBorder="1" applyAlignment="1">
      <alignment horizontal="center"/>
    </xf>
    <xf numFmtId="0" fontId="27" fillId="0" borderId="0" xfId="2" applyFont="1" applyAlignment="1">
      <alignment horizontal="left" vertical="center" wrapText="1"/>
    </xf>
    <xf numFmtId="4" fontId="29" fillId="0" borderId="0" xfId="2" applyNumberFormat="1" applyFont="1" applyAlignment="1">
      <alignment horizontal="center"/>
    </xf>
    <xf numFmtId="164" fontId="29" fillId="0" borderId="0" xfId="2" applyNumberFormat="1" applyFont="1" applyAlignment="1">
      <alignment horizontal="center"/>
    </xf>
    <xf numFmtId="0" fontId="14" fillId="0" borderId="0" xfId="2" applyFont="1"/>
    <xf numFmtId="0" fontId="11" fillId="0" borderId="21" xfId="6" applyFont="1" applyBorder="1" applyAlignment="1" applyProtection="1">
      <alignment horizontal="left" vertical="top" wrapText="1"/>
      <protection locked="0"/>
    </xf>
    <xf numFmtId="166" fontId="12" fillId="13" borderId="6" xfId="8" applyFont="1" applyFill="1" applyBorder="1" applyAlignment="1">
      <alignment horizontal="left" vertical="top"/>
    </xf>
    <xf numFmtId="166" fontId="13" fillId="14" borderId="0" xfId="8" applyFont="1" applyFill="1" applyAlignment="1">
      <alignment horizontal="left" vertical="top"/>
    </xf>
    <xf numFmtId="166" fontId="13" fillId="14" borderId="6" xfId="8" applyFont="1" applyFill="1" applyBorder="1" applyAlignment="1">
      <alignment horizontal="left" vertical="top"/>
    </xf>
    <xf numFmtId="1" fontId="11" fillId="14" borderId="6" xfId="6" applyNumberFormat="1" applyFont="1" applyFill="1" applyBorder="1" applyAlignment="1">
      <alignment horizontal="left" vertical="top"/>
    </xf>
    <xf numFmtId="0" fontId="0" fillId="0" borderId="0" xfId="0" applyAlignment="1">
      <alignment horizontal="left"/>
    </xf>
    <xf numFmtId="166" fontId="12" fillId="14" borderId="6" xfId="8" applyFont="1" applyFill="1" applyBorder="1" applyAlignment="1">
      <alignment horizontal="left" vertical="top"/>
    </xf>
    <xf numFmtId="0" fontId="17" fillId="0" borderId="0" xfId="0" applyFont="1"/>
    <xf numFmtId="0" fontId="0" fillId="16" borderId="0" xfId="0" applyFont="1" applyFill="1"/>
    <xf numFmtId="0" fontId="30" fillId="2" borderId="1" xfId="2" applyFont="1" applyFill="1" applyBorder="1" applyAlignment="1">
      <alignment vertical="top" wrapText="1"/>
    </xf>
    <xf numFmtId="0" fontId="18" fillId="2" borderId="0" xfId="2" applyFont="1" applyFill="1" applyAlignment="1">
      <alignment horizontal="center" vertical="top" wrapText="1"/>
    </xf>
    <xf numFmtId="44" fontId="18" fillId="2" borderId="0" xfId="1" applyFont="1" applyFill="1" applyAlignment="1">
      <alignment horizontal="center" vertical="top" wrapText="1"/>
    </xf>
    <xf numFmtId="0" fontId="18" fillId="9" borderId="0" xfId="2" applyFont="1" applyFill="1" applyAlignment="1">
      <alignment horizontal="center" vertical="top" wrapText="1"/>
    </xf>
    <xf numFmtId="0" fontId="15" fillId="16" borderId="6" xfId="0" applyFont="1" applyFill="1" applyBorder="1" applyAlignment="1">
      <alignment vertical="top" wrapText="1"/>
    </xf>
    <xf numFmtId="0" fontId="0" fillId="0" borderId="0" xfId="0" applyFont="1" applyAlignment="1">
      <alignment wrapText="1"/>
    </xf>
    <xf numFmtId="0" fontId="15" fillId="0" borderId="3" xfId="2" applyFont="1" applyBorder="1" applyAlignment="1">
      <alignment horizontal="center"/>
    </xf>
    <xf numFmtId="0" fontId="31" fillId="0" borderId="4" xfId="2" applyFont="1" applyBorder="1" applyAlignment="1">
      <alignment vertical="top" wrapText="1"/>
    </xf>
    <xf numFmtId="4" fontId="0" fillId="9" borderId="5" xfId="2" applyNumberFormat="1" applyFont="1" applyFill="1" applyBorder="1" applyAlignment="1">
      <alignment horizontal="center"/>
    </xf>
    <xf numFmtId="44" fontId="0" fillId="9" borderId="5" xfId="1" applyFont="1" applyFill="1" applyBorder="1" applyAlignment="1">
      <alignment horizontal="center"/>
    </xf>
    <xf numFmtId="4" fontId="0" fillId="0" borderId="5" xfId="2" applyNumberFormat="1" applyFont="1" applyBorder="1" applyAlignment="1">
      <alignment horizontal="center"/>
    </xf>
    <xf numFmtId="44" fontId="0" fillId="11" borderId="5" xfId="1" applyFont="1" applyFill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16" borderId="0" xfId="0" applyNumberFormat="1" applyFont="1" applyFill="1"/>
    <xf numFmtId="0" fontId="15" fillId="6" borderId="3" xfId="2" applyFont="1" applyFill="1" applyBorder="1" applyAlignment="1">
      <alignment horizontal="center"/>
    </xf>
    <xf numFmtId="0" fontId="31" fillId="6" borderId="4" xfId="2" applyFont="1" applyFill="1" applyBorder="1" applyAlignment="1">
      <alignment vertical="top" wrapText="1"/>
    </xf>
    <xf numFmtId="4" fontId="0" fillId="6" borderId="5" xfId="2" applyNumberFormat="1" applyFont="1" applyFill="1" applyBorder="1" applyAlignment="1">
      <alignment horizontal="center"/>
    </xf>
    <xf numFmtId="44" fontId="0" fillId="6" borderId="5" xfId="1" applyFont="1" applyFill="1" applyBorder="1" applyAlignment="1">
      <alignment horizontal="center"/>
    </xf>
    <xf numFmtId="0" fontId="19" fillId="6" borderId="4" xfId="2" applyFont="1" applyFill="1" applyBorder="1" applyAlignment="1">
      <alignment vertical="top" wrapText="1"/>
    </xf>
    <xf numFmtId="44" fontId="15" fillId="0" borderId="0" xfId="1" applyFont="1"/>
    <xf numFmtId="44" fontId="15" fillId="0" borderId="0" xfId="0" applyNumberFormat="1" applyFont="1"/>
    <xf numFmtId="0" fontId="18" fillId="2" borderId="19" xfId="2" applyFont="1" applyFill="1" applyBorder="1" applyAlignment="1">
      <alignment horizontal="center" vertical="top" wrapText="1"/>
    </xf>
    <xf numFmtId="4" fontId="0" fillId="9" borderId="6" xfId="2" applyNumberFormat="1" applyFont="1" applyFill="1" applyBorder="1" applyAlignment="1">
      <alignment horizontal="center"/>
    </xf>
    <xf numFmtId="44" fontId="0" fillId="0" borderId="0" xfId="1" applyFont="1" applyBorder="1" applyAlignment="1">
      <alignment horizontal="center"/>
    </xf>
    <xf numFmtId="0" fontId="15" fillId="0" borderId="3" xfId="2" applyFont="1" applyFill="1" applyBorder="1" applyAlignment="1">
      <alignment horizontal="center"/>
    </xf>
    <xf numFmtId="0" fontId="31" fillId="0" borderId="4" xfId="2" applyFont="1" applyFill="1" applyBorder="1" applyAlignment="1">
      <alignment vertical="top" wrapText="1"/>
    </xf>
    <xf numFmtId="0" fontId="15" fillId="0" borderId="0" xfId="0" applyFont="1" applyBorder="1"/>
    <xf numFmtId="0" fontId="0" fillId="0" borderId="0" xfId="0" applyFont="1" applyBorder="1"/>
    <xf numFmtId="0" fontId="0" fillId="0" borderId="0" xfId="0" applyFont="1" applyBorder="1" applyAlignment="1"/>
    <xf numFmtId="44" fontId="0" fillId="0" borderId="0" xfId="1" applyFont="1"/>
    <xf numFmtId="0" fontId="14" fillId="0" borderId="6" xfId="0" applyFont="1" applyBorder="1"/>
    <xf numFmtId="164" fontId="14" fillId="0" borderId="6" xfId="0" applyNumberFormat="1" applyFont="1" applyBorder="1"/>
    <xf numFmtId="4" fontId="28" fillId="20" borderId="5" xfId="2" applyNumberFormat="1" applyFont="1" applyFill="1" applyBorder="1" applyAlignment="1">
      <alignment horizontal="center"/>
    </xf>
    <xf numFmtId="165" fontId="28" fillId="20" borderId="6" xfId="2" applyNumberFormat="1" applyFont="1" applyFill="1" applyBorder="1" applyAlignment="1">
      <alignment horizontal="center"/>
    </xf>
    <xf numFmtId="0" fontId="23" fillId="20" borderId="6" xfId="2" applyFont="1" applyFill="1" applyBorder="1"/>
    <xf numFmtId="165" fontId="23" fillId="20" borderId="6" xfId="2" applyNumberFormat="1" applyFont="1" applyFill="1" applyBorder="1"/>
    <xf numFmtId="164" fontId="14" fillId="4" borderId="27" xfId="0" applyNumberFormat="1" applyFont="1" applyFill="1" applyBorder="1"/>
    <xf numFmtId="0" fontId="16" fillId="5" borderId="27" xfId="0" applyFont="1" applyFill="1" applyBorder="1"/>
    <xf numFmtId="165" fontId="2" fillId="11" borderId="6" xfId="2" applyNumberFormat="1" applyFont="1" applyFill="1" applyBorder="1" applyAlignment="1">
      <alignment horizontal="center"/>
    </xf>
    <xf numFmtId="1" fontId="2" fillId="11" borderId="6" xfId="2" applyNumberFormat="1" applyFont="1" applyFill="1" applyBorder="1" applyAlignment="1">
      <alignment horizontal="center"/>
    </xf>
    <xf numFmtId="0" fontId="25" fillId="0" borderId="15" xfId="4" applyFont="1" applyBorder="1" applyAlignment="1">
      <alignment horizontal="left"/>
    </xf>
    <xf numFmtId="0" fontId="25" fillId="0" borderId="4" xfId="4" applyFont="1" applyBorder="1" applyAlignment="1">
      <alignment horizontal="left"/>
    </xf>
    <xf numFmtId="0" fontId="25" fillId="0" borderId="6" xfId="2" applyFont="1" applyBorder="1" applyAlignment="1">
      <alignment horizontal="left"/>
    </xf>
    <xf numFmtId="0" fontId="25" fillId="0" borderId="6" xfId="2" applyFont="1" applyBorder="1" applyAlignment="1">
      <alignment horizontal="left" vertical="center"/>
    </xf>
    <xf numFmtId="2" fontId="25" fillId="0" borderId="6" xfId="2" applyNumberFormat="1" applyFont="1" applyBorder="1" applyAlignment="1">
      <alignment horizontal="center" vertical="center"/>
    </xf>
    <xf numFmtId="0" fontId="25" fillId="0" borderId="6" xfId="2" applyFont="1" applyBorder="1" applyAlignment="1">
      <alignment horizontal="center"/>
    </xf>
    <xf numFmtId="0" fontId="25" fillId="0" borderId="6" xfId="2" applyFont="1" applyBorder="1" applyAlignment="1">
      <alignment horizontal="right"/>
    </xf>
    <xf numFmtId="0" fontId="25" fillId="6" borderId="6" xfId="4" applyFont="1" applyFill="1" applyBorder="1" applyAlignment="1">
      <alignment horizontal="left"/>
    </xf>
    <xf numFmtId="0" fontId="25" fillId="6" borderId="4" xfId="4" applyFont="1" applyFill="1" applyBorder="1" applyAlignment="1">
      <alignment horizontal="left"/>
    </xf>
    <xf numFmtId="0" fontId="25" fillId="0" borderId="4" xfId="4" applyFont="1" applyBorder="1" applyAlignment="1">
      <alignment horizontal="center"/>
    </xf>
    <xf numFmtId="1" fontId="25" fillId="0" borderId="6" xfId="2" applyNumberFormat="1" applyFont="1" applyBorder="1" applyAlignment="1">
      <alignment horizontal="center"/>
    </xf>
    <xf numFmtId="165" fontId="25" fillId="0" borderId="6" xfId="2" applyNumberFormat="1" applyFont="1" applyBorder="1" applyAlignment="1">
      <alignment horizontal="center"/>
    </xf>
    <xf numFmtId="2" fontId="25" fillId="0" borderId="6" xfId="2" applyNumberFormat="1" applyFont="1" applyBorder="1" applyAlignment="1">
      <alignment horizontal="center"/>
    </xf>
    <xf numFmtId="0" fontId="25" fillId="0" borderId="0" xfId="2" applyFont="1" applyAlignment="1">
      <alignment horizontal="center"/>
    </xf>
    <xf numFmtId="0" fontId="32" fillId="0" borderId="15" xfId="4" applyFont="1" applyBorder="1" applyAlignment="1">
      <alignment horizontal="left"/>
    </xf>
    <xf numFmtId="0" fontId="32" fillId="0" borderId="4" xfId="4" applyFont="1" applyBorder="1" applyAlignment="1">
      <alignment horizontal="left"/>
    </xf>
    <xf numFmtId="0" fontId="32" fillId="0" borderId="6" xfId="2" applyFont="1" applyBorder="1" applyAlignment="1">
      <alignment horizontal="left"/>
    </xf>
    <xf numFmtId="0" fontId="32" fillId="6" borderId="6" xfId="2" applyFont="1" applyFill="1" applyBorder="1" applyAlignment="1">
      <alignment horizontal="left" vertical="center"/>
    </xf>
    <xf numFmtId="0" fontId="32" fillId="0" borderId="6" xfId="2" applyFont="1" applyBorder="1" applyAlignment="1">
      <alignment horizontal="center"/>
    </xf>
    <xf numFmtId="1" fontId="32" fillId="0" borderId="6" xfId="2" applyNumberFormat="1" applyFont="1" applyBorder="1" applyAlignment="1">
      <alignment horizontal="center"/>
    </xf>
    <xf numFmtId="165" fontId="32" fillId="0" borderId="6" xfId="2" applyNumberFormat="1" applyFont="1" applyBorder="1" applyAlignment="1">
      <alignment horizontal="center"/>
    </xf>
    <xf numFmtId="2" fontId="32" fillId="0" borderId="6" xfId="2" applyNumberFormat="1" applyFont="1" applyBorder="1" applyAlignment="1">
      <alignment horizontal="center"/>
    </xf>
    <xf numFmtId="0" fontId="32" fillId="0" borderId="0" xfId="2" applyFont="1" applyAlignment="1">
      <alignment horizontal="center"/>
    </xf>
    <xf numFmtId="0" fontId="25" fillId="6" borderId="6" xfId="2" applyFont="1" applyFill="1" applyBorder="1" applyAlignment="1">
      <alignment horizontal="left" vertical="center"/>
    </xf>
    <xf numFmtId="2" fontId="25" fillId="6" borderId="6" xfId="2" quotePrefix="1" applyNumberFormat="1" applyFont="1" applyFill="1" applyBorder="1" applyAlignment="1">
      <alignment horizontal="center" vertical="center"/>
    </xf>
    <xf numFmtId="2" fontId="25" fillId="6" borderId="6" xfId="2" quotePrefix="1" applyNumberFormat="1" applyFont="1" applyFill="1" applyBorder="1" applyAlignment="1">
      <alignment horizontal="right" vertical="center"/>
    </xf>
    <xf numFmtId="2" fontId="25" fillId="6" borderId="6" xfId="2" applyNumberFormat="1" applyFont="1" applyFill="1" applyBorder="1" applyAlignment="1">
      <alignment horizontal="center" vertical="center"/>
    </xf>
    <xf numFmtId="2" fontId="25" fillId="6" borderId="6" xfId="2" applyNumberFormat="1" applyFont="1" applyFill="1" applyBorder="1" applyAlignment="1">
      <alignment horizontal="right" vertical="center"/>
    </xf>
    <xf numFmtId="2" fontId="32" fillId="6" borderId="6" xfId="2" applyNumberFormat="1" applyFont="1" applyFill="1" applyBorder="1" applyAlignment="1">
      <alignment horizontal="center" vertical="center"/>
    </xf>
    <xf numFmtId="0" fontId="25" fillId="0" borderId="4" xfId="4" applyFont="1" applyBorder="1" applyAlignment="1">
      <alignment horizontal="right"/>
    </xf>
    <xf numFmtId="0" fontId="25" fillId="0" borderId="4" xfId="2" applyFont="1" applyBorder="1" applyAlignment="1">
      <alignment horizontal="left"/>
    </xf>
    <xf numFmtId="2" fontId="25" fillId="0" borderId="6" xfId="2" applyNumberFormat="1" applyFont="1" applyBorder="1" applyAlignment="1">
      <alignment horizontal="right" vertical="center"/>
    </xf>
    <xf numFmtId="2" fontId="32" fillId="6" borderId="6" xfId="2" applyNumberFormat="1" applyFont="1" applyFill="1" applyBorder="1" applyAlignment="1">
      <alignment horizontal="right" vertical="center"/>
    </xf>
    <xf numFmtId="2" fontId="25" fillId="6" borderId="4" xfId="2" quotePrefix="1" applyNumberFormat="1" applyFont="1" applyFill="1" applyBorder="1" applyAlignment="1">
      <alignment horizontal="center" vertical="center"/>
    </xf>
    <xf numFmtId="2" fontId="25" fillId="6" borderId="4" xfId="2" quotePrefix="1" applyNumberFormat="1" applyFont="1" applyFill="1" applyBorder="1" applyAlignment="1">
      <alignment horizontal="right" vertical="center"/>
    </xf>
    <xf numFmtId="2" fontId="25" fillId="0" borderId="6" xfId="2" applyNumberFormat="1" applyFont="1" applyFill="1" applyBorder="1" applyAlignment="1">
      <alignment horizontal="center" vertical="center"/>
    </xf>
    <xf numFmtId="2" fontId="25" fillId="0" borderId="4" xfId="2" applyNumberFormat="1" applyFont="1" applyFill="1" applyBorder="1" applyAlignment="1">
      <alignment horizontal="right" vertical="center"/>
    </xf>
    <xf numFmtId="0" fontId="25" fillId="0" borderId="4" xfId="4" applyFont="1" applyFill="1" applyBorder="1" applyAlignment="1">
      <alignment horizontal="left"/>
    </xf>
    <xf numFmtId="0" fontId="25" fillId="0" borderId="6" xfId="4" applyFont="1" applyBorder="1" applyAlignment="1">
      <alignment horizontal="center"/>
    </xf>
    <xf numFmtId="0" fontId="25" fillId="0" borderId="6" xfId="4" applyFont="1" applyBorder="1" applyAlignment="1">
      <alignment horizontal="right"/>
    </xf>
    <xf numFmtId="2" fontId="25" fillId="6" borderId="4" xfId="2" applyNumberFormat="1" applyFont="1" applyFill="1" applyBorder="1" applyAlignment="1">
      <alignment horizontal="center" vertical="center"/>
    </xf>
    <xf numFmtId="0" fontId="25" fillId="6" borderId="4" xfId="2" applyFont="1" applyFill="1" applyBorder="1" applyAlignment="1">
      <alignment horizontal="left" vertical="center"/>
    </xf>
    <xf numFmtId="0" fontId="25" fillId="6" borderId="4" xfId="4" applyFont="1" applyFill="1" applyBorder="1" applyAlignment="1">
      <alignment horizontal="center"/>
    </xf>
    <xf numFmtId="0" fontId="25" fillId="6" borderId="4" xfId="4" applyFont="1" applyFill="1" applyBorder="1" applyAlignment="1">
      <alignment horizontal="right"/>
    </xf>
    <xf numFmtId="2" fontId="25" fillId="0" borderId="6" xfId="4" applyNumberFormat="1" applyFont="1" applyBorder="1" applyAlignment="1">
      <alignment horizontal="center"/>
    </xf>
    <xf numFmtId="0" fontId="25" fillId="0" borderId="6" xfId="4" applyFont="1" applyBorder="1" applyAlignment="1">
      <alignment horizontal="left"/>
    </xf>
    <xf numFmtId="2" fontId="25" fillId="0" borderId="4" xfId="4" applyNumberFormat="1" applyFont="1" applyBorder="1" applyAlignment="1">
      <alignment horizontal="center"/>
    </xf>
    <xf numFmtId="4" fontId="28" fillId="20" borderId="6" xfId="2" applyNumberFormat="1" applyFont="1" applyFill="1" applyBorder="1" applyAlignment="1">
      <alignment horizontal="center"/>
    </xf>
    <xf numFmtId="0" fontId="17" fillId="0" borderId="1" xfId="2" applyFont="1" applyBorder="1" applyAlignment="1">
      <alignment horizontal="center"/>
    </xf>
    <xf numFmtId="0" fontId="25" fillId="0" borderId="0" xfId="2" quotePrefix="1" applyFont="1" applyBorder="1" applyAlignment="1">
      <alignment horizontal="left" vertical="center" wrapText="1"/>
    </xf>
    <xf numFmtId="165" fontId="17" fillId="0" borderId="0" xfId="2" applyNumberFormat="1" applyFont="1" applyBorder="1"/>
    <xf numFmtId="0" fontId="17" fillId="0" borderId="0" xfId="2" applyFont="1" applyBorder="1"/>
    <xf numFmtId="0" fontId="17" fillId="0" borderId="0" xfId="2" applyFont="1"/>
    <xf numFmtId="4" fontId="17" fillId="0" borderId="0" xfId="2" applyNumberFormat="1" applyFont="1" applyBorder="1" applyAlignment="1">
      <alignment horizontal="center"/>
    </xf>
    <xf numFmtId="167" fontId="2" fillId="6" borderId="6" xfId="2" applyNumberFormat="1" applyFont="1" applyFill="1" applyBorder="1" applyAlignment="1">
      <alignment horizontal="center"/>
    </xf>
    <xf numFmtId="0" fontId="25" fillId="0" borderId="15" xfId="4" applyFont="1" applyFill="1" applyBorder="1" applyAlignment="1">
      <alignment horizontal="left"/>
    </xf>
    <xf numFmtId="0" fontId="25" fillId="0" borderId="6" xfId="2" applyFont="1" applyFill="1" applyBorder="1" applyAlignment="1">
      <alignment horizontal="left"/>
    </xf>
    <xf numFmtId="0" fontId="25" fillId="0" borderId="6" xfId="2" applyFont="1" applyFill="1" applyBorder="1" applyAlignment="1">
      <alignment horizontal="left" vertical="center"/>
    </xf>
    <xf numFmtId="2" fontId="25" fillId="0" borderId="4" xfId="2" applyNumberFormat="1" applyFont="1" applyFill="1" applyBorder="1" applyAlignment="1">
      <alignment horizontal="center" vertical="center"/>
    </xf>
    <xf numFmtId="0" fontId="27" fillId="0" borderId="5" xfId="2" applyFont="1" applyBorder="1" applyAlignment="1">
      <alignment vertical="top" wrapText="1"/>
    </xf>
    <xf numFmtId="165" fontId="28" fillId="0" borderId="29" xfId="2" applyNumberFormat="1" applyFont="1" applyBorder="1" applyAlignment="1">
      <alignment horizontal="center"/>
    </xf>
    <xf numFmtId="0" fontId="20" fillId="2" borderId="29" xfId="2" applyFont="1" applyFill="1" applyBorder="1" applyAlignment="1">
      <alignment horizontal="center" vertical="top"/>
    </xf>
    <xf numFmtId="0" fontId="20" fillId="2" borderId="29" xfId="2" applyFont="1" applyFill="1" applyBorder="1" applyAlignment="1">
      <alignment horizontal="center" vertical="top" wrapText="1"/>
    </xf>
    <xf numFmtId="44" fontId="0" fillId="0" borderId="6" xfId="1" applyFont="1" applyBorder="1" applyAlignment="1">
      <alignment horizontal="center"/>
    </xf>
    <xf numFmtId="0" fontId="23" fillId="3" borderId="7" xfId="2" applyFont="1" applyFill="1" applyBorder="1"/>
    <xf numFmtId="0" fontId="23" fillId="3" borderId="8" xfId="2" applyFont="1" applyFill="1" applyBorder="1"/>
    <xf numFmtId="0" fontId="23" fillId="3" borderId="9" xfId="2" applyFont="1" applyFill="1" applyBorder="1"/>
    <xf numFmtId="0" fontId="23" fillId="3" borderId="0" xfId="2" applyFont="1" applyFill="1" applyBorder="1"/>
    <xf numFmtId="165" fontId="2" fillId="0" borderId="6" xfId="2" applyNumberFormat="1" applyFont="1" applyFill="1" applyBorder="1" applyAlignment="1">
      <alignment horizontal="center"/>
    </xf>
    <xf numFmtId="165" fontId="25" fillId="0" borderId="6" xfId="2" applyNumberFormat="1" applyFont="1" applyFill="1" applyBorder="1" applyAlignment="1">
      <alignment horizontal="center"/>
    </xf>
    <xf numFmtId="0" fontId="22" fillId="2" borderId="10" xfId="2" applyFont="1" applyFill="1" applyBorder="1" applyAlignment="1">
      <alignment horizontal="left" vertical="top"/>
    </xf>
    <xf numFmtId="0" fontId="22" fillId="2" borderId="28" xfId="2" applyFont="1" applyFill="1" applyBorder="1" applyAlignment="1">
      <alignment horizontal="left" vertical="top"/>
    </xf>
    <xf numFmtId="0" fontId="22" fillId="2" borderId="11" xfId="2" applyFont="1" applyFill="1" applyBorder="1" applyAlignment="1">
      <alignment horizontal="left" vertical="top"/>
    </xf>
    <xf numFmtId="0" fontId="22" fillId="2" borderId="10" xfId="2" applyFont="1" applyFill="1" applyBorder="1" applyAlignment="1">
      <alignment horizontal="center" vertical="top"/>
    </xf>
    <xf numFmtId="0" fontId="22" fillId="2" borderId="28" xfId="2" applyFont="1" applyFill="1" applyBorder="1" applyAlignment="1">
      <alignment horizontal="center" vertical="top"/>
    </xf>
    <xf numFmtId="0" fontId="22" fillId="2" borderId="11" xfId="2" applyFont="1" applyFill="1" applyBorder="1" applyAlignment="1">
      <alignment horizontal="center" vertical="top"/>
    </xf>
    <xf numFmtId="0" fontId="0" fillId="10" borderId="4" xfId="0" applyFont="1" applyFill="1" applyBorder="1" applyAlignment="1">
      <alignment horizontal="center"/>
    </xf>
    <xf numFmtId="0" fontId="0" fillId="10" borderId="15" xfId="0" applyFont="1" applyFill="1" applyBorder="1" applyAlignment="1">
      <alignment horizontal="center"/>
    </xf>
    <xf numFmtId="0" fontId="0" fillId="10" borderId="14" xfId="0" applyFont="1" applyFill="1" applyBorder="1" applyAlignment="1">
      <alignment horizontal="center"/>
    </xf>
    <xf numFmtId="0" fontId="15" fillId="8" borderId="24" xfId="0" applyFont="1" applyFill="1" applyBorder="1" applyAlignment="1">
      <alignment horizontal="center"/>
    </xf>
    <xf numFmtId="0" fontId="15" fillId="8" borderId="25" xfId="0" applyFont="1" applyFill="1" applyBorder="1" applyAlignment="1">
      <alignment horizontal="center"/>
    </xf>
    <xf numFmtId="0" fontId="15" fillId="8" borderId="26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/>
    </xf>
    <xf numFmtId="44" fontId="15" fillId="4" borderId="10" xfId="0" applyNumberFormat="1" applyFont="1" applyFill="1" applyBorder="1" applyAlignment="1">
      <alignment horizontal="center"/>
    </xf>
    <xf numFmtId="0" fontId="15" fillId="4" borderId="28" xfId="0" applyFont="1" applyFill="1" applyBorder="1" applyAlignment="1">
      <alignment horizontal="center"/>
    </xf>
    <xf numFmtId="0" fontId="15" fillId="4" borderId="11" xfId="0" applyFont="1" applyFill="1" applyBorder="1" applyAlignment="1">
      <alignment horizontal="center"/>
    </xf>
    <xf numFmtId="44" fontId="0" fillId="5" borderId="10" xfId="0" applyNumberFormat="1" applyFont="1" applyFill="1" applyBorder="1" applyAlignment="1">
      <alignment horizontal="center"/>
    </xf>
    <xf numFmtId="0" fontId="0" fillId="5" borderId="28" xfId="0" applyFont="1" applyFill="1" applyBorder="1" applyAlignment="1">
      <alignment horizontal="center"/>
    </xf>
    <xf numFmtId="0" fontId="0" fillId="5" borderId="11" xfId="0" applyFont="1" applyFill="1" applyBorder="1" applyAlignment="1">
      <alignment horizontal="center"/>
    </xf>
    <xf numFmtId="0" fontId="0" fillId="8" borderId="25" xfId="0" applyFont="1" applyFill="1" applyBorder="1" applyAlignment="1">
      <alignment horizontal="center"/>
    </xf>
    <xf numFmtId="0" fontId="0" fillId="8" borderId="26" xfId="0" applyFont="1" applyFill="1" applyBorder="1" applyAlignment="1">
      <alignment horizontal="center"/>
    </xf>
    <xf numFmtId="0" fontId="0" fillId="10" borderId="21" xfId="0" applyFont="1" applyFill="1" applyBorder="1" applyAlignment="1">
      <alignment horizontal="center"/>
    </xf>
    <xf numFmtId="0" fontId="0" fillId="10" borderId="0" xfId="0" applyFont="1" applyFill="1" applyBorder="1" applyAlignment="1">
      <alignment horizontal="center"/>
    </xf>
    <xf numFmtId="0" fontId="8" fillId="2" borderId="4" xfId="6" applyFont="1" applyFill="1" applyBorder="1" applyAlignment="1">
      <alignment horizontal="center" vertical="top"/>
    </xf>
    <xf numFmtId="0" fontId="8" fillId="2" borderId="15" xfId="6" applyFont="1" applyFill="1" applyBorder="1" applyAlignment="1">
      <alignment horizontal="center" vertical="top"/>
    </xf>
    <xf numFmtId="0" fontId="13" fillId="14" borderId="4" xfId="6" applyFont="1" applyFill="1" applyBorder="1" applyAlignment="1" applyProtection="1">
      <alignment horizontal="center" vertical="top"/>
      <protection locked="0"/>
    </xf>
    <xf numFmtId="0" fontId="13" fillId="14" borderId="15" xfId="6" applyFont="1" applyFill="1" applyBorder="1" applyAlignment="1" applyProtection="1">
      <alignment horizontal="center" vertical="top"/>
      <protection locked="0"/>
    </xf>
    <xf numFmtId="0" fontId="12" fillId="14" borderId="21" xfId="6" applyFont="1" applyFill="1" applyBorder="1" applyAlignment="1" applyProtection="1">
      <alignment horizontal="center" vertical="top"/>
      <protection locked="0"/>
    </xf>
    <xf numFmtId="0" fontId="12" fillId="14" borderId="0" xfId="6" applyFont="1" applyFill="1" applyAlignment="1" applyProtection="1">
      <alignment horizontal="center" vertical="top"/>
      <protection locked="0"/>
    </xf>
    <xf numFmtId="0" fontId="12" fillId="14" borderId="5" xfId="6" applyFont="1" applyFill="1" applyBorder="1" applyAlignment="1" applyProtection="1">
      <alignment horizontal="center" vertical="top"/>
      <protection locked="0"/>
    </xf>
    <xf numFmtId="0" fontId="12" fillId="14" borderId="18" xfId="6" applyFont="1" applyFill="1" applyBorder="1" applyAlignment="1" applyProtection="1">
      <alignment horizontal="center" vertical="top"/>
      <protection locked="0"/>
    </xf>
    <xf numFmtId="0" fontId="0" fillId="6" borderId="6" xfId="2" quotePrefix="1" applyFont="1" applyFill="1" applyBorder="1" applyAlignment="1">
      <alignment horizontal="left" vertical="center"/>
    </xf>
  </cellXfs>
  <cellStyles count="9">
    <cellStyle name="Euro" xfId="8"/>
    <cellStyle name="Komma 5" xfId="3"/>
    <cellStyle name="Standaard" xfId="0" builtinId="0"/>
    <cellStyle name="Standaard 2" xfId="6"/>
    <cellStyle name="Standaard 3" xfId="2"/>
    <cellStyle name="Standaard 4" xfId="7"/>
    <cellStyle name="Standaard_Blad1" xfId="4"/>
    <cellStyle name="Standaard_Blad1_1" xfId="5"/>
    <cellStyle name="Valuta" xfId="1" builtinId="4"/>
  </cellStyles>
  <dxfs count="0"/>
  <tableStyles count="0" defaultTableStyle="TableStyleMedium2" defaultPivotStyle="PivotStyleLight16"/>
  <colors>
    <mruColors>
      <color rgb="FFCCFFFF"/>
      <color rgb="FF44546A"/>
      <color rgb="FF0093C9"/>
      <color rgb="FF6666FF"/>
      <color rgb="FFCCCCFF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0</xdr:row>
      <xdr:rowOff>66675</xdr:rowOff>
    </xdr:from>
    <xdr:to>
      <xdr:col>3</xdr:col>
      <xdr:colOff>800100</xdr:colOff>
      <xdr:row>1</xdr:row>
      <xdr:rowOff>543983</xdr:rowOff>
    </xdr:to>
    <xdr:pic>
      <xdr:nvPicPr>
        <xdr:cNvPr id="2" name="Afbeelding 1" descr="kindante-klein-bg_wit.jpg">
          <a:extLst>
            <a:ext uri="{FF2B5EF4-FFF2-40B4-BE49-F238E27FC236}">
              <a16:creationId xmlns:a16="http://schemas.microsoft.com/office/drawing/2014/main" xmlns="" id="{9AB7D659-F749-44C7-A707-941BFE864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2520" y="66675"/>
          <a:ext cx="0" cy="748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Sales\Archief%202000\afgewezen%20offertes\Ahold%20te%20Zaandam\versie%201\Calculatie%20NIC,%20Ahol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fs02\sjablonen$\Voor..van\meten%20glas\meten%20glas\meten%20glas\meten%20glas\meten%20glas\meten%20glas\meten%20glas\meten%20glas\ati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\Documents%20and%20Settings\Naomi\Local%20Settings\Temporary%20Internet%20Files\Content.Outlook\ILGDZFKW\HD%20MBP%20Erik%20ATIR%20Werkdocumenten\%20%20ATIR%20in%20%20behandeling\Tarieven%202004\atir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koop\Facilitair%20Bedrijf\Facilitair%20Bedrijf%20(Vastgoed%20&amp;%20Milieu)\Projecten%20afgehandeld\Catering\Aanbesteding%202008\Projecten\Catering\981.035Fuji\corresp\Model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Psychiatrie"/>
      <sheetName val="Blad3 (3)"/>
      <sheetName val="Blad3 (2)"/>
      <sheetName val="Blad2"/>
      <sheetName val="Blad3"/>
      <sheetName val="Blad4"/>
      <sheetName val="Nummers"/>
      <sheetName val="Menu"/>
      <sheetName val="Tijdnormen"/>
      <sheetName val="Frekwenties"/>
      <sheetName val="Vloeren"/>
      <sheetName val="Uitgangspunten"/>
      <sheetName val="hiddenSheet"/>
      <sheetName val="dv_info"/>
      <sheetName val="Blad3_(3)"/>
      <sheetName val="Blad3_(2)"/>
      <sheetName val="Kalender"/>
      <sheetName val="Normen"/>
      <sheetName val="Kalender (2)"/>
      <sheetName val="Opzoeklijst"/>
      <sheetName val="01.255"/>
      <sheetName val="02.255"/>
      <sheetName val="04.255"/>
      <sheetName val="AZR psychiatrie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  <sheetName val="Blad3_(3)1"/>
      <sheetName val="Blad3_(2)1"/>
      <sheetName val="Kalender_(2)"/>
      <sheetName val="01_255"/>
      <sheetName val="02_255"/>
      <sheetName val="04_25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e (nieuw)"/>
      <sheetName val="Calculatie (oud)"/>
      <sheetName val="avondopenstelling"/>
      <sheetName val="Personeelsinzet"/>
      <sheetName val="lunches"/>
      <sheetName val="snackprijzen"/>
      <sheetName val="Calculatie (st)"/>
      <sheetName val="Alg. kosten"/>
      <sheetName val="Offerteformulier 1"/>
      <sheetName val="Offerteformulier 2"/>
      <sheetName val="Werkrooster"/>
      <sheetName val="Uitgangspunten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  <sheetName val="atir_xls"/>
      <sheetName val="3-Basis_ruimtestaa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  <sheetName val="Omreken"/>
      <sheetName val="Tabelle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ekeningen"/>
      <sheetName val="ow"/>
      <sheetName val="ort"/>
      <sheetName val="Kengetallen"/>
      <sheetName val="modelpt"/>
      <sheetName val="Matrix"/>
      <sheetName val="soc.lst."/>
      <sheetName val="MATRIX NLG"/>
      <sheetName val="voorbeeld"/>
      <sheetName val="Offerteformulier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H907"/>
  <sheetViews>
    <sheetView tabSelected="1" zoomScaleNormal="10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I620" sqref="I620"/>
    </sheetView>
  </sheetViews>
  <sheetFormatPr defaultColWidth="9" defaultRowHeight="11.25" x14ac:dyDescent="0.15"/>
  <cols>
    <col min="1" max="1" width="19.25" style="120" customWidth="1"/>
    <col min="2" max="2" width="13.25" style="120" customWidth="1"/>
    <col min="3" max="3" width="13" style="120" customWidth="1"/>
    <col min="4" max="4" width="15.375" style="120" customWidth="1"/>
    <col min="5" max="5" width="21.625" style="120" customWidth="1"/>
    <col min="6" max="6" width="16.125" style="131" customWidth="1"/>
    <col min="7" max="7" width="16.75" style="131" customWidth="1"/>
    <col min="8" max="8" width="17.125" style="131" customWidth="1"/>
    <col min="9" max="9" width="15.5" style="120" customWidth="1"/>
    <col min="10" max="10" width="23.75" style="120" customWidth="1"/>
    <col min="11" max="11" width="15" style="121" customWidth="1"/>
    <col min="12" max="12" width="21" style="121" customWidth="1"/>
    <col min="13" max="13" width="14.125" style="121" customWidth="1"/>
    <col min="14" max="14" width="16.625" style="121" customWidth="1"/>
    <col min="15" max="15" width="18.75" style="121" customWidth="1"/>
    <col min="16" max="16" width="21.875" style="121" bestFit="1" customWidth="1"/>
    <col min="17" max="19" width="21.5" style="121" customWidth="1"/>
    <col min="20" max="21" width="19.5" style="121" customWidth="1"/>
    <col min="22" max="22" width="14.875" style="121" customWidth="1"/>
    <col min="23" max="16384" width="9" style="121"/>
  </cols>
  <sheetData>
    <row r="1" spans="1:22" s="65" customFormat="1" ht="45" x14ac:dyDescent="0.15">
      <c r="A1" s="56" t="s">
        <v>0</v>
      </c>
      <c r="B1" s="57" t="s">
        <v>29</v>
      </c>
      <c r="C1" s="57" t="s">
        <v>30</v>
      </c>
      <c r="D1" s="58" t="s">
        <v>31</v>
      </c>
      <c r="E1" s="59" t="s">
        <v>32</v>
      </c>
      <c r="F1" s="60" t="s">
        <v>711</v>
      </c>
      <c r="G1" s="60" t="s">
        <v>33</v>
      </c>
      <c r="H1" s="61" t="s">
        <v>712</v>
      </c>
      <c r="I1" s="59" t="s">
        <v>34</v>
      </c>
      <c r="J1" s="59" t="s">
        <v>35</v>
      </c>
      <c r="K1" s="62" t="s">
        <v>736</v>
      </c>
      <c r="L1" s="63" t="s">
        <v>715</v>
      </c>
      <c r="M1" s="64" t="s">
        <v>37</v>
      </c>
      <c r="N1" s="64" t="s">
        <v>735</v>
      </c>
      <c r="O1" s="63" t="s">
        <v>737</v>
      </c>
      <c r="P1" s="64" t="s">
        <v>732</v>
      </c>
      <c r="Q1" s="64" t="s">
        <v>741</v>
      </c>
      <c r="R1" s="64" t="s">
        <v>742</v>
      </c>
      <c r="S1" s="64" t="s">
        <v>740</v>
      </c>
      <c r="T1" s="64" t="s">
        <v>734</v>
      </c>
      <c r="U1" s="64" t="s">
        <v>733</v>
      </c>
      <c r="V1" s="64" t="s">
        <v>620</v>
      </c>
    </row>
    <row r="2" spans="1:22" s="77" customFormat="1" ht="12.75" customHeight="1" x14ac:dyDescent="0.15">
      <c r="A2" s="66" t="s">
        <v>2</v>
      </c>
      <c r="B2" s="67" t="s">
        <v>38</v>
      </c>
      <c r="C2" s="68" t="s">
        <v>39</v>
      </c>
      <c r="D2" s="69" t="s">
        <v>40</v>
      </c>
      <c r="E2" s="69" t="s">
        <v>41</v>
      </c>
      <c r="F2" s="122">
        <v>29</v>
      </c>
      <c r="G2" s="122"/>
      <c r="H2" s="70"/>
      <c r="I2" s="71" t="s">
        <v>42</v>
      </c>
      <c r="J2" s="67" t="s">
        <v>43</v>
      </c>
      <c r="K2" s="72">
        <v>255</v>
      </c>
      <c r="L2" s="223"/>
      <c r="M2" s="222"/>
      <c r="N2" s="278">
        <f t="shared" ref="N2:N15" si="0">(F2*K2)</f>
        <v>7395</v>
      </c>
      <c r="O2" s="76" t="e">
        <f>N2/L2</f>
        <v>#DIV/0!</v>
      </c>
      <c r="P2" s="75" t="e">
        <f>M2*O2</f>
        <v>#DIV/0!</v>
      </c>
      <c r="Q2" s="222"/>
      <c r="R2" s="222"/>
      <c r="S2" s="292">
        <f>((Q2*3)+(R2*1))/4</f>
        <v>0</v>
      </c>
      <c r="T2" s="75"/>
      <c r="U2" s="75" t="e">
        <f>SUM(P2+S2+T2)</f>
        <v>#DIV/0!</v>
      </c>
      <c r="V2" s="75" t="e">
        <f t="shared" ref="V2:V15" si="1">U2/F2</f>
        <v>#DIV/0!</v>
      </c>
    </row>
    <row r="3" spans="1:22" s="77" customFormat="1" ht="12.75" customHeight="1" x14ac:dyDescent="0.15">
      <c r="A3" s="66" t="s">
        <v>2</v>
      </c>
      <c r="B3" s="67" t="s">
        <v>44</v>
      </c>
      <c r="C3" s="68" t="s">
        <v>45</v>
      </c>
      <c r="D3" s="71" t="s">
        <v>46</v>
      </c>
      <c r="E3" s="71" t="s">
        <v>47</v>
      </c>
      <c r="F3" s="123">
        <v>16</v>
      </c>
      <c r="G3" s="132"/>
      <c r="H3" s="79"/>
      <c r="I3" s="71" t="s">
        <v>42</v>
      </c>
      <c r="J3" s="67" t="s">
        <v>48</v>
      </c>
      <c r="K3" s="72">
        <v>52</v>
      </c>
      <c r="L3" s="223"/>
      <c r="M3" s="222"/>
      <c r="N3" s="278">
        <f t="shared" si="0"/>
        <v>832</v>
      </c>
      <c r="O3" s="76" t="e">
        <f t="shared" ref="O3:O15" si="2">N3/L3</f>
        <v>#DIV/0!</v>
      </c>
      <c r="P3" s="75" t="e">
        <f t="shared" ref="P3:P15" si="3">M3*O3</f>
        <v>#DIV/0!</v>
      </c>
      <c r="Q3" s="222"/>
      <c r="R3" s="222"/>
      <c r="S3" s="292">
        <f t="shared" ref="S3:S4" si="4">((Q3*3)+(R3*1))/4</f>
        <v>0</v>
      </c>
      <c r="T3" s="75"/>
      <c r="U3" s="75" t="e">
        <f t="shared" ref="U3:U15" si="5">SUM(P3+S3+T3)</f>
        <v>#DIV/0!</v>
      </c>
      <c r="V3" s="75" t="e">
        <f t="shared" si="1"/>
        <v>#DIV/0!</v>
      </c>
    </row>
    <row r="4" spans="1:22" s="77" customFormat="1" ht="12.75" customHeight="1" x14ac:dyDescent="0.15">
      <c r="A4" s="66" t="s">
        <v>2</v>
      </c>
      <c r="B4" s="67" t="s">
        <v>49</v>
      </c>
      <c r="C4" s="68" t="s">
        <v>45</v>
      </c>
      <c r="D4" s="71" t="s">
        <v>50</v>
      </c>
      <c r="E4" s="71" t="s">
        <v>51</v>
      </c>
      <c r="F4" s="123">
        <v>51</v>
      </c>
      <c r="G4" s="132"/>
      <c r="H4" s="79"/>
      <c r="I4" s="71" t="s">
        <v>42</v>
      </c>
      <c r="J4" s="67" t="s">
        <v>52</v>
      </c>
      <c r="K4" s="72">
        <v>104</v>
      </c>
      <c r="L4" s="223"/>
      <c r="M4" s="222"/>
      <c r="N4" s="278">
        <f t="shared" si="0"/>
        <v>5304</v>
      </c>
      <c r="O4" s="76" t="e">
        <f t="shared" si="2"/>
        <v>#DIV/0!</v>
      </c>
      <c r="P4" s="75" t="e">
        <f t="shared" si="3"/>
        <v>#DIV/0!</v>
      </c>
      <c r="Q4" s="222"/>
      <c r="R4" s="222"/>
      <c r="S4" s="292">
        <f t="shared" si="4"/>
        <v>0</v>
      </c>
      <c r="T4" s="75"/>
      <c r="U4" s="75" t="e">
        <f t="shared" si="5"/>
        <v>#DIV/0!</v>
      </c>
      <c r="V4" s="75" t="e">
        <f t="shared" si="1"/>
        <v>#DIV/0!</v>
      </c>
    </row>
    <row r="5" spans="1:22" s="77" customFormat="1" ht="12.75" customHeight="1" x14ac:dyDescent="0.15">
      <c r="A5" s="66" t="s">
        <v>2</v>
      </c>
      <c r="B5" s="67" t="s">
        <v>49</v>
      </c>
      <c r="C5" s="68" t="s">
        <v>45</v>
      </c>
      <c r="D5" s="71" t="s">
        <v>53</v>
      </c>
      <c r="E5" s="71" t="s">
        <v>54</v>
      </c>
      <c r="F5" s="123">
        <v>9</v>
      </c>
      <c r="G5" s="133"/>
      <c r="H5" s="80"/>
      <c r="I5" s="71" t="s">
        <v>55</v>
      </c>
      <c r="J5" s="67" t="s">
        <v>56</v>
      </c>
      <c r="K5" s="72">
        <v>255</v>
      </c>
      <c r="L5" s="223"/>
      <c r="M5" s="222"/>
      <c r="N5" s="278">
        <f t="shared" si="0"/>
        <v>2295</v>
      </c>
      <c r="O5" s="76" t="e">
        <f t="shared" si="2"/>
        <v>#DIV/0!</v>
      </c>
      <c r="P5" s="75" t="e">
        <f t="shared" si="3"/>
        <v>#DIV/0!</v>
      </c>
      <c r="Q5" s="75"/>
      <c r="R5" s="75"/>
      <c r="S5" s="292"/>
      <c r="T5" s="75"/>
      <c r="U5" s="75" t="e">
        <f t="shared" si="5"/>
        <v>#DIV/0!</v>
      </c>
      <c r="V5" s="75" t="e">
        <f t="shared" si="1"/>
        <v>#DIV/0!</v>
      </c>
    </row>
    <row r="6" spans="1:22" s="77" customFormat="1" ht="12.75" customHeight="1" x14ac:dyDescent="0.15">
      <c r="A6" s="66" t="s">
        <v>2</v>
      </c>
      <c r="B6" s="67" t="s">
        <v>49</v>
      </c>
      <c r="C6" s="68" t="s">
        <v>45</v>
      </c>
      <c r="D6" s="71" t="s">
        <v>57</v>
      </c>
      <c r="E6" s="71" t="s">
        <v>51</v>
      </c>
      <c r="F6" s="123">
        <v>51</v>
      </c>
      <c r="G6" s="134"/>
      <c r="H6" s="81"/>
      <c r="I6" s="71" t="s">
        <v>42</v>
      </c>
      <c r="J6" s="67" t="s">
        <v>52</v>
      </c>
      <c r="K6" s="72">
        <v>104</v>
      </c>
      <c r="L6" s="223"/>
      <c r="M6" s="222"/>
      <c r="N6" s="278">
        <f t="shared" si="0"/>
        <v>5304</v>
      </c>
      <c r="O6" s="76" t="e">
        <f t="shared" si="2"/>
        <v>#DIV/0!</v>
      </c>
      <c r="P6" s="75" t="e">
        <f t="shared" si="3"/>
        <v>#DIV/0!</v>
      </c>
      <c r="Q6" s="222"/>
      <c r="R6" s="222"/>
      <c r="S6" s="292">
        <f>((Q6*3)+(R6*1))/4</f>
        <v>0</v>
      </c>
      <c r="T6" s="75"/>
      <c r="U6" s="75" t="e">
        <f t="shared" si="5"/>
        <v>#DIV/0!</v>
      </c>
      <c r="V6" s="75" t="e">
        <f t="shared" si="1"/>
        <v>#DIV/0!</v>
      </c>
    </row>
    <row r="7" spans="1:22" s="77" customFormat="1" ht="12.75" customHeight="1" x14ac:dyDescent="0.15">
      <c r="A7" s="66" t="s">
        <v>2</v>
      </c>
      <c r="B7" s="67" t="s">
        <v>49</v>
      </c>
      <c r="C7" s="68" t="s">
        <v>45</v>
      </c>
      <c r="D7" s="71" t="s">
        <v>58</v>
      </c>
      <c r="E7" s="71" t="s">
        <v>54</v>
      </c>
      <c r="F7" s="123">
        <v>9</v>
      </c>
      <c r="G7" s="134"/>
      <c r="H7" s="81"/>
      <c r="I7" s="71" t="s">
        <v>55</v>
      </c>
      <c r="J7" s="67" t="s">
        <v>56</v>
      </c>
      <c r="K7" s="72">
        <v>255</v>
      </c>
      <c r="L7" s="223"/>
      <c r="M7" s="222"/>
      <c r="N7" s="278">
        <f t="shared" si="0"/>
        <v>2295</v>
      </c>
      <c r="O7" s="76" t="e">
        <f t="shared" si="2"/>
        <v>#DIV/0!</v>
      </c>
      <c r="P7" s="75" t="e">
        <f t="shared" si="3"/>
        <v>#DIV/0!</v>
      </c>
      <c r="Q7" s="75"/>
      <c r="R7" s="75"/>
      <c r="S7" s="292"/>
      <c r="T7" s="75"/>
      <c r="U7" s="75" t="e">
        <f t="shared" si="5"/>
        <v>#DIV/0!</v>
      </c>
      <c r="V7" s="75" t="e">
        <f t="shared" si="1"/>
        <v>#DIV/0!</v>
      </c>
    </row>
    <row r="8" spans="1:22" s="77" customFormat="1" ht="12.75" customHeight="1" x14ac:dyDescent="0.15">
      <c r="A8" s="66" t="s">
        <v>2</v>
      </c>
      <c r="B8" s="67" t="s">
        <v>49</v>
      </c>
      <c r="C8" s="68" t="s">
        <v>45</v>
      </c>
      <c r="D8" s="71" t="s">
        <v>59</v>
      </c>
      <c r="E8" s="71" t="s">
        <v>60</v>
      </c>
      <c r="F8" s="123">
        <v>7</v>
      </c>
      <c r="G8" s="73"/>
      <c r="H8" s="82"/>
      <c r="I8" s="71" t="s">
        <v>42</v>
      </c>
      <c r="J8" s="67" t="s">
        <v>52</v>
      </c>
      <c r="K8" s="72">
        <v>104</v>
      </c>
      <c r="L8" s="223"/>
      <c r="M8" s="222"/>
      <c r="N8" s="278">
        <f t="shared" si="0"/>
        <v>728</v>
      </c>
      <c r="O8" s="76" t="e">
        <f t="shared" si="2"/>
        <v>#DIV/0!</v>
      </c>
      <c r="P8" s="75" t="e">
        <f t="shared" si="3"/>
        <v>#DIV/0!</v>
      </c>
      <c r="Q8" s="222"/>
      <c r="R8" s="222"/>
      <c r="S8" s="292">
        <f t="shared" ref="S8:S15" si="6">((Q8*3)+(R8*1))/4</f>
        <v>0</v>
      </c>
      <c r="T8" s="75"/>
      <c r="U8" s="75" t="e">
        <f t="shared" si="5"/>
        <v>#DIV/0!</v>
      </c>
      <c r="V8" s="75" t="e">
        <f t="shared" si="1"/>
        <v>#DIV/0!</v>
      </c>
    </row>
    <row r="9" spans="1:22" s="77" customFormat="1" ht="12.75" customHeight="1" x14ac:dyDescent="0.15">
      <c r="A9" s="66" t="s">
        <v>2</v>
      </c>
      <c r="B9" s="67" t="s">
        <v>49</v>
      </c>
      <c r="C9" s="68" t="s">
        <v>45</v>
      </c>
      <c r="D9" s="71" t="s">
        <v>61</v>
      </c>
      <c r="E9" s="71" t="s">
        <v>60</v>
      </c>
      <c r="F9" s="123">
        <v>7</v>
      </c>
      <c r="G9" s="113"/>
      <c r="H9" s="83"/>
      <c r="I9" s="71" t="s">
        <v>42</v>
      </c>
      <c r="J9" s="67" t="s">
        <v>52</v>
      </c>
      <c r="K9" s="72">
        <v>104</v>
      </c>
      <c r="L9" s="223"/>
      <c r="M9" s="222"/>
      <c r="N9" s="278">
        <f t="shared" si="0"/>
        <v>728</v>
      </c>
      <c r="O9" s="76" t="e">
        <f t="shared" si="2"/>
        <v>#DIV/0!</v>
      </c>
      <c r="P9" s="75" t="e">
        <f t="shared" si="3"/>
        <v>#DIV/0!</v>
      </c>
      <c r="Q9" s="222"/>
      <c r="R9" s="222"/>
      <c r="S9" s="292">
        <f t="shared" si="6"/>
        <v>0</v>
      </c>
      <c r="T9" s="75"/>
      <c r="U9" s="75" t="e">
        <f t="shared" si="5"/>
        <v>#DIV/0!</v>
      </c>
      <c r="V9" s="75" t="e">
        <f t="shared" si="1"/>
        <v>#DIV/0!</v>
      </c>
    </row>
    <row r="10" spans="1:22" s="77" customFormat="1" ht="12.75" customHeight="1" x14ac:dyDescent="0.15">
      <c r="A10" s="66" t="s">
        <v>2</v>
      </c>
      <c r="B10" s="67" t="s">
        <v>49</v>
      </c>
      <c r="C10" s="68" t="s">
        <v>45</v>
      </c>
      <c r="D10" s="71" t="s">
        <v>62</v>
      </c>
      <c r="E10" s="71" t="s">
        <v>60</v>
      </c>
      <c r="F10" s="123">
        <v>7</v>
      </c>
      <c r="G10" s="113"/>
      <c r="H10" s="83"/>
      <c r="I10" s="71" t="s">
        <v>42</v>
      </c>
      <c r="J10" s="67" t="s">
        <v>52</v>
      </c>
      <c r="K10" s="72">
        <v>104</v>
      </c>
      <c r="L10" s="223"/>
      <c r="M10" s="222"/>
      <c r="N10" s="278">
        <f t="shared" si="0"/>
        <v>728</v>
      </c>
      <c r="O10" s="76" t="e">
        <f t="shared" si="2"/>
        <v>#DIV/0!</v>
      </c>
      <c r="P10" s="75" t="e">
        <f t="shared" si="3"/>
        <v>#DIV/0!</v>
      </c>
      <c r="Q10" s="222"/>
      <c r="R10" s="222"/>
      <c r="S10" s="292">
        <f t="shared" si="6"/>
        <v>0</v>
      </c>
      <c r="T10" s="75"/>
      <c r="U10" s="75" t="e">
        <f t="shared" si="5"/>
        <v>#DIV/0!</v>
      </c>
      <c r="V10" s="75" t="e">
        <f t="shared" si="1"/>
        <v>#DIV/0!</v>
      </c>
    </row>
    <row r="11" spans="1:22" s="77" customFormat="1" ht="12.75" customHeight="1" x14ac:dyDescent="0.15">
      <c r="A11" s="66" t="s">
        <v>2</v>
      </c>
      <c r="B11" s="67" t="s">
        <v>49</v>
      </c>
      <c r="C11" s="68" t="s">
        <v>45</v>
      </c>
      <c r="D11" s="71" t="s">
        <v>63</v>
      </c>
      <c r="E11" s="71" t="s">
        <v>60</v>
      </c>
      <c r="F11" s="124">
        <v>7</v>
      </c>
      <c r="G11" s="135"/>
      <c r="H11" s="85"/>
      <c r="I11" s="71" t="s">
        <v>42</v>
      </c>
      <c r="J11" s="67" t="s">
        <v>52</v>
      </c>
      <c r="K11" s="72">
        <v>104</v>
      </c>
      <c r="L11" s="223"/>
      <c r="M11" s="222"/>
      <c r="N11" s="278">
        <f t="shared" si="0"/>
        <v>728</v>
      </c>
      <c r="O11" s="76" t="e">
        <f t="shared" si="2"/>
        <v>#DIV/0!</v>
      </c>
      <c r="P11" s="75" t="e">
        <f t="shared" si="3"/>
        <v>#DIV/0!</v>
      </c>
      <c r="Q11" s="222"/>
      <c r="R11" s="222"/>
      <c r="S11" s="292">
        <f t="shared" si="6"/>
        <v>0</v>
      </c>
      <c r="T11" s="75"/>
      <c r="U11" s="75" t="e">
        <f t="shared" si="5"/>
        <v>#DIV/0!</v>
      </c>
      <c r="V11" s="75" t="e">
        <f t="shared" si="1"/>
        <v>#DIV/0!</v>
      </c>
    </row>
    <row r="12" spans="1:22" s="77" customFormat="1" ht="12.75" customHeight="1" x14ac:dyDescent="0.15">
      <c r="A12" s="66" t="s">
        <v>2</v>
      </c>
      <c r="B12" s="67" t="s">
        <v>38</v>
      </c>
      <c r="C12" s="68" t="s">
        <v>39</v>
      </c>
      <c r="D12" s="69" t="s">
        <v>64</v>
      </c>
      <c r="E12" s="86" t="s">
        <v>65</v>
      </c>
      <c r="F12" s="122">
        <v>55</v>
      </c>
      <c r="G12" s="136"/>
      <c r="H12" s="87"/>
      <c r="I12" s="71" t="s">
        <v>42</v>
      </c>
      <c r="J12" s="67" t="s">
        <v>66</v>
      </c>
      <c r="K12" s="72">
        <v>104</v>
      </c>
      <c r="L12" s="223"/>
      <c r="M12" s="222"/>
      <c r="N12" s="278">
        <f t="shared" si="0"/>
        <v>5720</v>
      </c>
      <c r="O12" s="76" t="e">
        <f t="shared" si="2"/>
        <v>#DIV/0!</v>
      </c>
      <c r="P12" s="75" t="e">
        <f t="shared" si="3"/>
        <v>#DIV/0!</v>
      </c>
      <c r="Q12" s="222"/>
      <c r="R12" s="222"/>
      <c r="S12" s="292">
        <f t="shared" si="6"/>
        <v>0</v>
      </c>
      <c r="T12" s="75"/>
      <c r="U12" s="75" t="e">
        <f t="shared" si="5"/>
        <v>#DIV/0!</v>
      </c>
      <c r="V12" s="75" t="e">
        <f t="shared" si="1"/>
        <v>#DIV/0!</v>
      </c>
    </row>
    <row r="13" spans="1:22" s="77" customFormat="1" ht="12.75" customHeight="1" x14ac:dyDescent="0.15">
      <c r="A13" s="66" t="s">
        <v>2</v>
      </c>
      <c r="B13" s="67" t="s">
        <v>38</v>
      </c>
      <c r="C13" s="68" t="s">
        <v>39</v>
      </c>
      <c r="D13" s="71" t="s">
        <v>67</v>
      </c>
      <c r="E13" s="71" t="s">
        <v>65</v>
      </c>
      <c r="F13" s="122">
        <v>55</v>
      </c>
      <c r="G13" s="136"/>
      <c r="H13" s="87"/>
      <c r="I13" s="71" t="s">
        <v>42</v>
      </c>
      <c r="J13" s="67" t="s">
        <v>66</v>
      </c>
      <c r="K13" s="72">
        <v>104</v>
      </c>
      <c r="L13" s="223"/>
      <c r="M13" s="222"/>
      <c r="N13" s="278">
        <f t="shared" si="0"/>
        <v>5720</v>
      </c>
      <c r="O13" s="76" t="e">
        <f t="shared" si="2"/>
        <v>#DIV/0!</v>
      </c>
      <c r="P13" s="75" t="e">
        <f t="shared" si="3"/>
        <v>#DIV/0!</v>
      </c>
      <c r="Q13" s="222"/>
      <c r="R13" s="222"/>
      <c r="S13" s="292">
        <f t="shared" si="6"/>
        <v>0</v>
      </c>
      <c r="T13" s="75"/>
      <c r="U13" s="75" t="e">
        <f t="shared" si="5"/>
        <v>#DIV/0!</v>
      </c>
      <c r="V13" s="75" t="e">
        <f t="shared" si="1"/>
        <v>#DIV/0!</v>
      </c>
    </row>
    <row r="14" spans="1:22" s="77" customFormat="1" ht="12.75" customHeight="1" x14ac:dyDescent="0.15">
      <c r="A14" s="66" t="s">
        <v>2</v>
      </c>
      <c r="B14" s="67" t="s">
        <v>44</v>
      </c>
      <c r="C14" s="68" t="s">
        <v>45</v>
      </c>
      <c r="D14" s="71" t="s">
        <v>68</v>
      </c>
      <c r="E14" s="71" t="s">
        <v>69</v>
      </c>
      <c r="F14" s="123">
        <v>62</v>
      </c>
      <c r="G14" s="73"/>
      <c r="H14" s="82"/>
      <c r="I14" s="71" t="s">
        <v>42</v>
      </c>
      <c r="J14" s="67" t="s">
        <v>66</v>
      </c>
      <c r="K14" s="72">
        <v>104</v>
      </c>
      <c r="L14" s="223"/>
      <c r="M14" s="222"/>
      <c r="N14" s="278">
        <f t="shared" si="0"/>
        <v>6448</v>
      </c>
      <c r="O14" s="76" t="e">
        <f t="shared" si="2"/>
        <v>#DIV/0!</v>
      </c>
      <c r="P14" s="75" t="e">
        <f t="shared" si="3"/>
        <v>#DIV/0!</v>
      </c>
      <c r="Q14" s="222"/>
      <c r="R14" s="222"/>
      <c r="S14" s="292">
        <f t="shared" si="6"/>
        <v>0</v>
      </c>
      <c r="T14" s="75"/>
      <c r="U14" s="75" t="e">
        <f t="shared" si="5"/>
        <v>#DIV/0!</v>
      </c>
      <c r="V14" s="75" t="e">
        <f t="shared" si="1"/>
        <v>#DIV/0!</v>
      </c>
    </row>
    <row r="15" spans="1:22" s="77" customFormat="1" ht="12.75" customHeight="1" x14ac:dyDescent="0.15">
      <c r="A15" s="66" t="s">
        <v>2</v>
      </c>
      <c r="B15" s="67" t="s">
        <v>44</v>
      </c>
      <c r="C15" s="68" t="s">
        <v>45</v>
      </c>
      <c r="D15" s="71" t="s">
        <v>70</v>
      </c>
      <c r="E15" s="71" t="s">
        <v>71</v>
      </c>
      <c r="F15" s="123">
        <v>16</v>
      </c>
      <c r="G15" s="73"/>
      <c r="H15" s="82"/>
      <c r="I15" s="71" t="s">
        <v>42</v>
      </c>
      <c r="J15" s="67" t="s">
        <v>72</v>
      </c>
      <c r="K15" s="72">
        <v>255</v>
      </c>
      <c r="L15" s="223"/>
      <c r="M15" s="222"/>
      <c r="N15" s="278">
        <f t="shared" si="0"/>
        <v>4080</v>
      </c>
      <c r="O15" s="76" t="e">
        <f t="shared" si="2"/>
        <v>#DIV/0!</v>
      </c>
      <c r="P15" s="75" t="e">
        <f t="shared" si="3"/>
        <v>#DIV/0!</v>
      </c>
      <c r="Q15" s="222"/>
      <c r="R15" s="222"/>
      <c r="S15" s="292">
        <f t="shared" si="6"/>
        <v>0</v>
      </c>
      <c r="T15" s="75"/>
      <c r="U15" s="75" t="e">
        <f t="shared" si="5"/>
        <v>#DIV/0!</v>
      </c>
      <c r="V15" s="75" t="e">
        <f t="shared" si="1"/>
        <v>#DIV/0!</v>
      </c>
    </row>
    <row r="16" spans="1:22" s="77" customFormat="1" ht="12.75" customHeight="1" x14ac:dyDescent="0.15">
      <c r="A16" s="66" t="s">
        <v>2</v>
      </c>
      <c r="B16" s="67" t="s">
        <v>44</v>
      </c>
      <c r="C16" s="68" t="s">
        <v>45</v>
      </c>
      <c r="D16" s="71" t="s">
        <v>73</v>
      </c>
      <c r="E16" s="71" t="s">
        <v>74</v>
      </c>
      <c r="F16" s="123"/>
      <c r="G16" s="137">
        <v>12</v>
      </c>
      <c r="H16" s="137"/>
      <c r="I16" s="71" t="s">
        <v>42</v>
      </c>
      <c r="J16" s="67"/>
      <c r="K16" s="72"/>
      <c r="L16" s="74"/>
      <c r="M16" s="75"/>
      <c r="N16" s="75"/>
      <c r="O16" s="76"/>
      <c r="P16" s="75"/>
      <c r="Q16" s="75"/>
      <c r="R16" s="75"/>
      <c r="S16" s="75"/>
      <c r="T16" s="75"/>
      <c r="U16" s="75"/>
      <c r="V16" s="75"/>
    </row>
    <row r="17" spans="1:22" s="77" customFormat="1" ht="12.75" customHeight="1" x14ac:dyDescent="0.15">
      <c r="A17" s="66" t="s">
        <v>2</v>
      </c>
      <c r="B17" s="67" t="s">
        <v>44</v>
      </c>
      <c r="C17" s="89" t="s">
        <v>45</v>
      </c>
      <c r="D17" s="71" t="s">
        <v>75</v>
      </c>
      <c r="E17" s="71" t="s">
        <v>76</v>
      </c>
      <c r="F17" s="123">
        <v>4</v>
      </c>
      <c r="G17" s="132"/>
      <c r="H17" s="79"/>
      <c r="I17" s="71" t="s">
        <v>42</v>
      </c>
      <c r="J17" s="67" t="s">
        <v>43</v>
      </c>
      <c r="K17" s="72">
        <v>255</v>
      </c>
      <c r="L17" s="223"/>
      <c r="M17" s="222"/>
      <c r="N17" s="278">
        <f>(F17*K17)</f>
        <v>1020</v>
      </c>
      <c r="O17" s="76" t="e">
        <f t="shared" ref="O17:O18" si="7">N17/L17</f>
        <v>#DIV/0!</v>
      </c>
      <c r="P17" s="75" t="e">
        <f t="shared" ref="P17:P18" si="8">M17*O17</f>
        <v>#DIV/0!</v>
      </c>
      <c r="Q17" s="222"/>
      <c r="R17" s="222"/>
      <c r="S17" s="292">
        <f>((Q17*3)+(R17*1))/4</f>
        <v>0</v>
      </c>
      <c r="T17" s="75"/>
      <c r="U17" s="75" t="e">
        <f t="shared" ref="U17:U18" si="9">SUM(P17+S17+T17)</f>
        <v>#DIV/0!</v>
      </c>
      <c r="V17" s="75" t="e">
        <f>U17/F17</f>
        <v>#DIV/0!</v>
      </c>
    </row>
    <row r="18" spans="1:22" s="77" customFormat="1" ht="12.75" customHeight="1" x14ac:dyDescent="0.15">
      <c r="A18" s="66" t="s">
        <v>2</v>
      </c>
      <c r="B18" s="67" t="s">
        <v>44</v>
      </c>
      <c r="C18" s="68" t="s">
        <v>45</v>
      </c>
      <c r="D18" s="71" t="s">
        <v>77</v>
      </c>
      <c r="E18" s="71" t="s">
        <v>78</v>
      </c>
      <c r="F18" s="123">
        <v>5</v>
      </c>
      <c r="G18" s="132"/>
      <c r="H18" s="79"/>
      <c r="I18" s="71" t="s">
        <v>55</v>
      </c>
      <c r="J18" s="67" t="s">
        <v>56</v>
      </c>
      <c r="K18" s="72">
        <v>255</v>
      </c>
      <c r="L18" s="223"/>
      <c r="M18" s="222"/>
      <c r="N18" s="278">
        <f>(F18*K18)</f>
        <v>1275</v>
      </c>
      <c r="O18" s="76" t="e">
        <f t="shared" si="7"/>
        <v>#DIV/0!</v>
      </c>
      <c r="P18" s="75" t="e">
        <f t="shared" si="8"/>
        <v>#DIV/0!</v>
      </c>
      <c r="Q18" s="75"/>
      <c r="R18" s="75"/>
      <c r="S18" s="292"/>
      <c r="T18" s="75"/>
      <c r="U18" s="75" t="e">
        <f t="shared" si="9"/>
        <v>#DIV/0!</v>
      </c>
      <c r="V18" s="75" t="e">
        <f>U18/F18</f>
        <v>#DIV/0!</v>
      </c>
    </row>
    <row r="19" spans="1:22" s="77" customFormat="1" ht="12.75" customHeight="1" x14ac:dyDescent="0.15">
      <c r="A19" s="66" t="s">
        <v>2</v>
      </c>
      <c r="B19" s="67" t="s">
        <v>44</v>
      </c>
      <c r="C19" s="68" t="s">
        <v>45</v>
      </c>
      <c r="D19" s="71" t="s">
        <v>79</v>
      </c>
      <c r="E19" s="71" t="s">
        <v>80</v>
      </c>
      <c r="F19" s="123"/>
      <c r="G19" s="138">
        <v>2</v>
      </c>
      <c r="H19" s="138"/>
      <c r="I19" s="71" t="s">
        <v>55</v>
      </c>
      <c r="J19" s="67"/>
      <c r="K19" s="72"/>
      <c r="L19" s="74"/>
      <c r="M19" s="75"/>
      <c r="N19" s="75"/>
      <c r="O19" s="76"/>
      <c r="P19" s="75"/>
      <c r="Q19" s="75"/>
      <c r="R19" s="75"/>
      <c r="S19" s="75"/>
      <c r="T19" s="75"/>
      <c r="U19" s="75"/>
      <c r="V19" s="75"/>
    </row>
    <row r="20" spans="1:22" s="77" customFormat="1" ht="12.75" customHeight="1" x14ac:dyDescent="0.15">
      <c r="A20" s="66" t="s">
        <v>2</v>
      </c>
      <c r="B20" s="67" t="s">
        <v>44</v>
      </c>
      <c r="C20" s="68" t="s">
        <v>45</v>
      </c>
      <c r="D20" s="69" t="s">
        <v>81</v>
      </c>
      <c r="E20" s="86" t="s">
        <v>82</v>
      </c>
      <c r="F20" s="122">
        <v>10</v>
      </c>
      <c r="G20" s="136"/>
      <c r="H20" s="87"/>
      <c r="I20" s="71" t="s">
        <v>83</v>
      </c>
      <c r="J20" s="67" t="s">
        <v>84</v>
      </c>
      <c r="K20" s="72">
        <v>255</v>
      </c>
      <c r="L20" s="223"/>
      <c r="M20" s="222"/>
      <c r="N20" s="278">
        <f>(F20*K20)</f>
        <v>2550</v>
      </c>
      <c r="O20" s="76" t="e">
        <f t="shared" ref="O20:O21" si="10">N20/L20</f>
        <v>#DIV/0!</v>
      </c>
      <c r="P20" s="75" t="e">
        <f t="shared" ref="P20:P21" si="11">M20*O20</f>
        <v>#DIV/0!</v>
      </c>
      <c r="Q20" s="75"/>
      <c r="R20" s="75"/>
      <c r="S20" s="292"/>
      <c r="T20" s="222"/>
      <c r="U20" s="75" t="e">
        <f t="shared" ref="U20:U21" si="12">SUM(P20+S20+T20)</f>
        <v>#DIV/0!</v>
      </c>
      <c r="V20" s="75" t="e">
        <f>U20/F20</f>
        <v>#DIV/0!</v>
      </c>
    </row>
    <row r="21" spans="1:22" s="77" customFormat="1" ht="12.75" customHeight="1" x14ac:dyDescent="0.15">
      <c r="A21" s="66" t="s">
        <v>2</v>
      </c>
      <c r="B21" s="67" t="s">
        <v>85</v>
      </c>
      <c r="C21" s="89" t="s">
        <v>45</v>
      </c>
      <c r="D21" s="71" t="s">
        <v>86</v>
      </c>
      <c r="E21" s="71" t="s">
        <v>87</v>
      </c>
      <c r="F21" s="123">
        <v>58</v>
      </c>
      <c r="G21" s="73"/>
      <c r="H21" s="82"/>
      <c r="I21" s="71" t="s">
        <v>42</v>
      </c>
      <c r="J21" s="67" t="s">
        <v>66</v>
      </c>
      <c r="K21" s="72">
        <v>104</v>
      </c>
      <c r="L21" s="223"/>
      <c r="M21" s="222"/>
      <c r="N21" s="278">
        <f>(F21*K21)</f>
        <v>6032</v>
      </c>
      <c r="O21" s="76" t="e">
        <f t="shared" si="10"/>
        <v>#DIV/0!</v>
      </c>
      <c r="P21" s="75" t="e">
        <f t="shared" si="11"/>
        <v>#DIV/0!</v>
      </c>
      <c r="Q21" s="222"/>
      <c r="R21" s="222"/>
      <c r="S21" s="292">
        <f>((Q21*3)+(R21*1))/4</f>
        <v>0</v>
      </c>
      <c r="T21" s="75"/>
      <c r="U21" s="75" t="e">
        <f t="shared" si="12"/>
        <v>#DIV/0!</v>
      </c>
      <c r="V21" s="75" t="e">
        <f>U21/F21</f>
        <v>#DIV/0!</v>
      </c>
    </row>
    <row r="22" spans="1:22" s="77" customFormat="1" ht="12.75" customHeight="1" x14ac:dyDescent="0.15">
      <c r="A22" s="66" t="s">
        <v>2</v>
      </c>
      <c r="B22" s="67" t="s">
        <v>85</v>
      </c>
      <c r="C22" s="68" t="s">
        <v>45</v>
      </c>
      <c r="D22" s="90" t="s">
        <v>88</v>
      </c>
      <c r="E22" s="71" t="s">
        <v>74</v>
      </c>
      <c r="F22" s="123"/>
      <c r="G22" s="137">
        <v>3</v>
      </c>
      <c r="H22" s="137"/>
      <c r="I22" s="71" t="s">
        <v>42</v>
      </c>
      <c r="J22" s="67"/>
      <c r="K22" s="72"/>
      <c r="L22" s="74"/>
      <c r="M22" s="75"/>
      <c r="N22" s="75"/>
      <c r="O22" s="76"/>
      <c r="P22" s="75"/>
      <c r="Q22" s="75"/>
      <c r="R22" s="75"/>
      <c r="S22" s="75"/>
      <c r="T22" s="75"/>
      <c r="U22" s="75"/>
      <c r="V22" s="75"/>
    </row>
    <row r="23" spans="1:22" s="77" customFormat="1" ht="12.75" customHeight="1" x14ac:dyDescent="0.15">
      <c r="A23" s="66" t="s">
        <v>2</v>
      </c>
      <c r="B23" s="67" t="s">
        <v>85</v>
      </c>
      <c r="C23" s="89" t="s">
        <v>45</v>
      </c>
      <c r="D23" s="71" t="s">
        <v>89</v>
      </c>
      <c r="E23" s="71" t="s">
        <v>78</v>
      </c>
      <c r="F23" s="123">
        <v>9</v>
      </c>
      <c r="G23" s="73"/>
      <c r="H23" s="82"/>
      <c r="I23" s="71" t="s">
        <v>55</v>
      </c>
      <c r="J23" s="67" t="s">
        <v>56</v>
      </c>
      <c r="K23" s="72">
        <v>255</v>
      </c>
      <c r="L23" s="223"/>
      <c r="M23" s="222"/>
      <c r="N23" s="278">
        <f>(F23*K23)</f>
        <v>2295</v>
      </c>
      <c r="O23" s="76" t="e">
        <f t="shared" ref="O23:O25" si="13">N23/L23</f>
        <v>#DIV/0!</v>
      </c>
      <c r="P23" s="75" t="e">
        <f t="shared" ref="P23:P25" si="14">M23*O23</f>
        <v>#DIV/0!</v>
      </c>
      <c r="Q23" s="75"/>
      <c r="R23" s="75"/>
      <c r="S23" s="292"/>
      <c r="T23" s="75"/>
      <c r="U23" s="75" t="e">
        <f t="shared" ref="U23:U26" si="15">SUM(P23+S23+T23)</f>
        <v>#DIV/0!</v>
      </c>
      <c r="V23" s="75" t="e">
        <f>U23/F23</f>
        <v>#DIV/0!</v>
      </c>
    </row>
    <row r="24" spans="1:22" s="77" customFormat="1" ht="12.75" customHeight="1" x14ac:dyDescent="0.15">
      <c r="A24" s="66" t="s">
        <v>2</v>
      </c>
      <c r="B24" s="67" t="s">
        <v>85</v>
      </c>
      <c r="C24" s="68" t="s">
        <v>45</v>
      </c>
      <c r="D24" s="69" t="s">
        <v>90</v>
      </c>
      <c r="E24" s="69" t="s">
        <v>91</v>
      </c>
      <c r="F24" s="122">
        <v>9</v>
      </c>
      <c r="G24" s="73"/>
      <c r="H24" s="82"/>
      <c r="I24" s="71" t="s">
        <v>83</v>
      </c>
      <c r="J24" s="67" t="s">
        <v>84</v>
      </c>
      <c r="K24" s="72">
        <v>255</v>
      </c>
      <c r="L24" s="223"/>
      <c r="M24" s="222"/>
      <c r="N24" s="278">
        <f>(F24*K24)</f>
        <v>2295</v>
      </c>
      <c r="O24" s="76" t="e">
        <f t="shared" si="13"/>
        <v>#DIV/0!</v>
      </c>
      <c r="P24" s="75" t="e">
        <f t="shared" si="14"/>
        <v>#DIV/0!</v>
      </c>
      <c r="Q24" s="75"/>
      <c r="R24" s="75"/>
      <c r="S24" s="292"/>
      <c r="T24" s="222"/>
      <c r="U24" s="75" t="e">
        <f t="shared" si="15"/>
        <v>#DIV/0!</v>
      </c>
      <c r="V24" s="75" t="e">
        <f>U24/F24</f>
        <v>#DIV/0!</v>
      </c>
    </row>
    <row r="25" spans="1:22" s="93" customFormat="1" ht="12.75" customHeight="1" x14ac:dyDescent="0.15">
      <c r="A25" s="91" t="s">
        <v>2</v>
      </c>
      <c r="B25" s="89" t="s">
        <v>38</v>
      </c>
      <c r="C25" s="68"/>
      <c r="D25" s="69"/>
      <c r="E25" s="69" t="s">
        <v>92</v>
      </c>
      <c r="F25" s="122">
        <v>12.600000000000001</v>
      </c>
      <c r="G25" s="139"/>
      <c r="H25" s="92"/>
      <c r="I25" s="145" t="s">
        <v>83</v>
      </c>
      <c r="J25" s="145" t="s">
        <v>84</v>
      </c>
      <c r="K25" s="72">
        <v>255</v>
      </c>
      <c r="L25" s="223"/>
      <c r="M25" s="222"/>
      <c r="N25" s="278">
        <f>(F25*K25)</f>
        <v>3213.0000000000005</v>
      </c>
      <c r="O25" s="76" t="e">
        <f t="shared" si="13"/>
        <v>#DIV/0!</v>
      </c>
      <c r="P25" s="75" t="e">
        <f t="shared" si="14"/>
        <v>#DIV/0!</v>
      </c>
      <c r="Q25" s="75"/>
      <c r="R25" s="75"/>
      <c r="S25" s="292"/>
      <c r="T25" s="222"/>
      <c r="U25" s="75" t="e">
        <f t="shared" si="15"/>
        <v>#DIV/0!</v>
      </c>
      <c r="V25" s="75" t="e">
        <f>U25/F25</f>
        <v>#DIV/0!</v>
      </c>
    </row>
    <row r="26" spans="1:22" s="237" customFormat="1" ht="12.75" customHeight="1" x14ac:dyDescent="0.2">
      <c r="A26" s="224"/>
      <c r="B26" s="225"/>
      <c r="C26" s="226"/>
      <c r="D26" s="227"/>
      <c r="E26" s="227"/>
      <c r="F26" s="228">
        <f>SUM(F2:F25)</f>
        <v>488.6</v>
      </c>
      <c r="G26" s="229"/>
      <c r="H26" s="230"/>
      <c r="I26" s="231"/>
      <c r="J26" s="232"/>
      <c r="K26" s="229"/>
      <c r="L26" s="234"/>
      <c r="M26" s="235"/>
      <c r="N26" s="235"/>
      <c r="O26" s="236"/>
      <c r="P26" s="235" t="e">
        <f>SUM(P2:P25)</f>
        <v>#DIV/0!</v>
      </c>
      <c r="Q26" s="235">
        <f>SUM(Q2:Q25)</f>
        <v>0</v>
      </c>
      <c r="R26" s="235">
        <f t="shared" ref="R26:S26" si="16">SUM(R2:R25)</f>
        <v>0</v>
      </c>
      <c r="S26" s="293">
        <f t="shared" si="16"/>
        <v>0</v>
      </c>
      <c r="T26" s="235">
        <f>SUM(T2:T25)</f>
        <v>0</v>
      </c>
      <c r="U26" s="75" t="e">
        <f t="shared" si="15"/>
        <v>#DIV/0!</v>
      </c>
      <c r="V26" s="235"/>
    </row>
    <row r="27" spans="1:22" s="77" customFormat="1" ht="12.75" customHeight="1" x14ac:dyDescent="0.15">
      <c r="A27" s="66" t="s">
        <v>3</v>
      </c>
      <c r="B27" s="67" t="s">
        <v>93</v>
      </c>
      <c r="C27" s="68" t="s">
        <v>45</v>
      </c>
      <c r="D27" s="69" t="s">
        <v>94</v>
      </c>
      <c r="E27" s="86" t="s">
        <v>95</v>
      </c>
      <c r="F27" s="122"/>
      <c r="G27" s="122">
        <v>9</v>
      </c>
      <c r="H27" s="122"/>
      <c r="I27" s="71" t="s">
        <v>96</v>
      </c>
      <c r="J27" s="67"/>
      <c r="K27" s="72"/>
      <c r="L27" s="74"/>
      <c r="M27" s="75"/>
      <c r="N27" s="75"/>
      <c r="O27" s="76"/>
      <c r="P27" s="75"/>
      <c r="Q27" s="75"/>
      <c r="R27" s="75"/>
      <c r="S27" s="75"/>
      <c r="T27" s="75"/>
      <c r="U27" s="75"/>
      <c r="V27" s="75"/>
    </row>
    <row r="28" spans="1:22" s="77" customFormat="1" ht="12.75" customHeight="1" x14ac:dyDescent="0.15">
      <c r="A28" s="66" t="s">
        <v>3</v>
      </c>
      <c r="B28" s="67" t="s">
        <v>97</v>
      </c>
      <c r="C28" s="68" t="s">
        <v>45</v>
      </c>
      <c r="D28" s="71" t="s">
        <v>98</v>
      </c>
      <c r="E28" s="71" t="s">
        <v>99</v>
      </c>
      <c r="F28" s="122">
        <v>58</v>
      </c>
      <c r="G28" s="122"/>
      <c r="H28" s="70"/>
      <c r="I28" s="71" t="s">
        <v>42</v>
      </c>
      <c r="J28" s="67" t="s">
        <v>66</v>
      </c>
      <c r="K28" s="72">
        <v>104</v>
      </c>
      <c r="L28" s="223"/>
      <c r="M28" s="222"/>
      <c r="N28" s="278">
        <f>(F28*K28)</f>
        <v>6032</v>
      </c>
      <c r="O28" s="76" t="e">
        <f t="shared" ref="O28:O32" si="17">N28/L28</f>
        <v>#DIV/0!</v>
      </c>
      <c r="P28" s="75" t="e">
        <f t="shared" ref="P28:P32" si="18">M28*O28</f>
        <v>#DIV/0!</v>
      </c>
      <c r="Q28" s="222"/>
      <c r="R28" s="222"/>
      <c r="S28" s="292">
        <f t="shared" ref="S28:S29" si="19">((Q28*3)+(R28*1))/4</f>
        <v>0</v>
      </c>
      <c r="T28" s="75"/>
      <c r="U28" s="75" t="e">
        <f t="shared" ref="U28:U32" si="20">SUM(P28+S28+T28)</f>
        <v>#DIV/0!</v>
      </c>
      <c r="V28" s="75" t="e">
        <f>U28/F28</f>
        <v>#DIV/0!</v>
      </c>
    </row>
    <row r="29" spans="1:22" s="77" customFormat="1" ht="12.75" customHeight="1" x14ac:dyDescent="0.15">
      <c r="A29" s="66" t="s">
        <v>3</v>
      </c>
      <c r="B29" s="67" t="s">
        <v>38</v>
      </c>
      <c r="C29" s="68" t="s">
        <v>45</v>
      </c>
      <c r="D29" s="69" t="s">
        <v>100</v>
      </c>
      <c r="E29" s="69" t="s">
        <v>101</v>
      </c>
      <c r="F29" s="122">
        <v>59</v>
      </c>
      <c r="G29" s="122"/>
      <c r="H29" s="70"/>
      <c r="I29" s="71" t="s">
        <v>42</v>
      </c>
      <c r="J29" s="67" t="s">
        <v>66</v>
      </c>
      <c r="K29" s="72">
        <v>104</v>
      </c>
      <c r="L29" s="223"/>
      <c r="M29" s="222"/>
      <c r="N29" s="278">
        <f>(F29*K29)</f>
        <v>6136</v>
      </c>
      <c r="O29" s="76" t="e">
        <f t="shared" si="17"/>
        <v>#DIV/0!</v>
      </c>
      <c r="P29" s="75" t="e">
        <f t="shared" si="18"/>
        <v>#DIV/0!</v>
      </c>
      <c r="Q29" s="222"/>
      <c r="R29" s="222"/>
      <c r="S29" s="292">
        <f t="shared" si="19"/>
        <v>0</v>
      </c>
      <c r="T29" s="75"/>
      <c r="U29" s="75" t="e">
        <f t="shared" si="20"/>
        <v>#DIV/0!</v>
      </c>
      <c r="V29" s="75" t="e">
        <f>U29/F29</f>
        <v>#DIV/0!</v>
      </c>
    </row>
    <row r="30" spans="1:22" s="77" customFormat="1" ht="12.75" customHeight="1" x14ac:dyDescent="0.15">
      <c r="A30" s="66" t="s">
        <v>3</v>
      </c>
      <c r="B30" s="67" t="s">
        <v>97</v>
      </c>
      <c r="C30" s="68" t="s">
        <v>45</v>
      </c>
      <c r="D30" s="69" t="s">
        <v>102</v>
      </c>
      <c r="E30" s="86" t="s">
        <v>103</v>
      </c>
      <c r="F30" s="122">
        <v>5</v>
      </c>
      <c r="G30" s="122"/>
      <c r="H30" s="70"/>
      <c r="I30" s="71" t="s">
        <v>104</v>
      </c>
      <c r="J30" s="67" t="s">
        <v>56</v>
      </c>
      <c r="K30" s="72">
        <v>220</v>
      </c>
      <c r="L30" s="223"/>
      <c r="M30" s="222"/>
      <c r="N30" s="278">
        <f>(F30*K30)</f>
        <v>1100</v>
      </c>
      <c r="O30" s="76" t="e">
        <f t="shared" si="17"/>
        <v>#DIV/0!</v>
      </c>
      <c r="P30" s="75" t="e">
        <f t="shared" si="18"/>
        <v>#DIV/0!</v>
      </c>
      <c r="Q30" s="75"/>
      <c r="R30" s="75"/>
      <c r="S30" s="292"/>
      <c r="T30" s="75"/>
      <c r="U30" s="75" t="e">
        <f t="shared" si="20"/>
        <v>#DIV/0!</v>
      </c>
      <c r="V30" s="75" t="e">
        <f>U30/F30</f>
        <v>#DIV/0!</v>
      </c>
    </row>
    <row r="31" spans="1:22" s="77" customFormat="1" ht="12.75" customHeight="1" x14ac:dyDescent="0.15">
      <c r="A31" s="66" t="s">
        <v>3</v>
      </c>
      <c r="B31" s="67" t="s">
        <v>97</v>
      </c>
      <c r="C31" s="68" t="s">
        <v>45</v>
      </c>
      <c r="D31" s="71" t="s">
        <v>105</v>
      </c>
      <c r="E31" s="71" t="s">
        <v>103</v>
      </c>
      <c r="F31" s="123">
        <v>5</v>
      </c>
      <c r="G31" s="73"/>
      <c r="H31" s="82"/>
      <c r="I31" s="71" t="s">
        <v>104</v>
      </c>
      <c r="J31" s="67" t="s">
        <v>56</v>
      </c>
      <c r="K31" s="72">
        <v>220</v>
      </c>
      <c r="L31" s="223"/>
      <c r="M31" s="222"/>
      <c r="N31" s="278">
        <f>(F31*K31)</f>
        <v>1100</v>
      </c>
      <c r="O31" s="76" t="e">
        <f t="shared" si="17"/>
        <v>#DIV/0!</v>
      </c>
      <c r="P31" s="75" t="e">
        <f t="shared" si="18"/>
        <v>#DIV/0!</v>
      </c>
      <c r="Q31" s="75"/>
      <c r="R31" s="75"/>
      <c r="S31" s="292"/>
      <c r="T31" s="75"/>
      <c r="U31" s="75" t="e">
        <f t="shared" si="20"/>
        <v>#DIV/0!</v>
      </c>
      <c r="V31" s="75" t="e">
        <f>U31/F31</f>
        <v>#DIV/0!</v>
      </c>
    </row>
    <row r="32" spans="1:22" s="77" customFormat="1" ht="12.75" customHeight="1" x14ac:dyDescent="0.15">
      <c r="A32" s="66" t="s">
        <v>3</v>
      </c>
      <c r="B32" s="67" t="s">
        <v>93</v>
      </c>
      <c r="C32" s="68" t="s">
        <v>45</v>
      </c>
      <c r="D32" s="71" t="s">
        <v>106</v>
      </c>
      <c r="E32" s="71" t="s">
        <v>82</v>
      </c>
      <c r="F32" s="123">
        <v>5</v>
      </c>
      <c r="G32" s="73"/>
      <c r="H32" s="82"/>
      <c r="I32" s="71" t="s">
        <v>83</v>
      </c>
      <c r="J32" s="67" t="s">
        <v>84</v>
      </c>
      <c r="K32" s="72">
        <v>220</v>
      </c>
      <c r="L32" s="223"/>
      <c r="M32" s="222"/>
      <c r="N32" s="278">
        <f>(F32*K32)</f>
        <v>1100</v>
      </c>
      <c r="O32" s="76" t="e">
        <f t="shared" si="17"/>
        <v>#DIV/0!</v>
      </c>
      <c r="P32" s="75" t="e">
        <f t="shared" si="18"/>
        <v>#DIV/0!</v>
      </c>
      <c r="Q32" s="75"/>
      <c r="R32" s="75"/>
      <c r="S32" s="292"/>
      <c r="T32" s="222"/>
      <c r="U32" s="75" t="e">
        <f t="shared" si="20"/>
        <v>#DIV/0!</v>
      </c>
      <c r="V32" s="75" t="e">
        <f>U32/F32</f>
        <v>#DIV/0!</v>
      </c>
    </row>
    <row r="33" spans="1:22" s="77" customFormat="1" ht="12.75" customHeight="1" x14ac:dyDescent="0.15">
      <c r="A33" s="66" t="s">
        <v>3</v>
      </c>
      <c r="B33" s="67" t="s">
        <v>93</v>
      </c>
      <c r="C33" s="68" t="s">
        <v>45</v>
      </c>
      <c r="D33" s="71" t="s">
        <v>107</v>
      </c>
      <c r="E33" s="71" t="s">
        <v>74</v>
      </c>
      <c r="F33" s="123"/>
      <c r="G33" s="137">
        <v>5</v>
      </c>
      <c r="H33" s="137"/>
      <c r="I33" s="71" t="s">
        <v>42</v>
      </c>
      <c r="J33" s="67"/>
      <c r="K33" s="72"/>
      <c r="L33" s="74"/>
      <c r="M33" s="75"/>
      <c r="N33" s="75"/>
      <c r="O33" s="76"/>
      <c r="P33" s="75"/>
      <c r="Q33" s="75"/>
      <c r="R33" s="75"/>
      <c r="S33" s="75"/>
      <c r="T33" s="75"/>
      <c r="U33" s="75"/>
      <c r="V33" s="75"/>
    </row>
    <row r="34" spans="1:22" s="77" customFormat="1" ht="12.75" customHeight="1" x14ac:dyDescent="0.15">
      <c r="A34" s="66" t="s">
        <v>3</v>
      </c>
      <c r="B34" s="67" t="s">
        <v>93</v>
      </c>
      <c r="C34" s="68" t="s">
        <v>45</v>
      </c>
      <c r="D34" s="71" t="s">
        <v>108</v>
      </c>
      <c r="E34" s="71" t="s">
        <v>69</v>
      </c>
      <c r="F34" s="123">
        <v>57</v>
      </c>
      <c r="G34" s="73"/>
      <c r="H34" s="82"/>
      <c r="I34" s="71" t="s">
        <v>42</v>
      </c>
      <c r="J34" s="67" t="s">
        <v>66</v>
      </c>
      <c r="K34" s="72">
        <v>104</v>
      </c>
      <c r="L34" s="223"/>
      <c r="M34" s="222"/>
      <c r="N34" s="278">
        <f t="shared" ref="N34:N44" si="21">(F34*K34)</f>
        <v>5928</v>
      </c>
      <c r="O34" s="76" t="e">
        <f t="shared" ref="O34:O44" si="22">N34/L34</f>
        <v>#DIV/0!</v>
      </c>
      <c r="P34" s="75" t="e">
        <f t="shared" ref="P34:P44" si="23">M34*O34</f>
        <v>#DIV/0!</v>
      </c>
      <c r="Q34" s="222"/>
      <c r="R34" s="222"/>
      <c r="S34" s="292">
        <f>((Q34*3)+(R34*1))/4</f>
        <v>0</v>
      </c>
      <c r="T34" s="75"/>
      <c r="U34" s="75" t="e">
        <f t="shared" ref="U34:U47" si="24">SUM(P34+S34+T34)</f>
        <v>#DIV/0!</v>
      </c>
      <c r="V34" s="75" t="e">
        <f t="shared" ref="V34:V44" si="25">U34/F34</f>
        <v>#DIV/0!</v>
      </c>
    </row>
    <row r="35" spans="1:22" s="77" customFormat="1" ht="12.75" customHeight="1" x14ac:dyDescent="0.15">
      <c r="A35" s="66" t="s">
        <v>3</v>
      </c>
      <c r="B35" s="67" t="s">
        <v>93</v>
      </c>
      <c r="C35" s="89" t="s">
        <v>45</v>
      </c>
      <c r="D35" s="71" t="s">
        <v>109</v>
      </c>
      <c r="E35" s="71" t="s">
        <v>110</v>
      </c>
      <c r="F35" s="123">
        <v>2</v>
      </c>
      <c r="G35" s="73"/>
      <c r="H35" s="82"/>
      <c r="I35" s="71" t="s">
        <v>104</v>
      </c>
      <c r="J35" s="67" t="s">
        <v>56</v>
      </c>
      <c r="K35" s="72">
        <v>220</v>
      </c>
      <c r="L35" s="223"/>
      <c r="M35" s="222"/>
      <c r="N35" s="278">
        <f t="shared" si="21"/>
        <v>440</v>
      </c>
      <c r="O35" s="76" t="e">
        <f t="shared" si="22"/>
        <v>#DIV/0!</v>
      </c>
      <c r="P35" s="75" t="e">
        <f t="shared" si="23"/>
        <v>#DIV/0!</v>
      </c>
      <c r="Q35" s="75"/>
      <c r="R35" s="75"/>
      <c r="S35" s="292"/>
      <c r="T35" s="75"/>
      <c r="U35" s="75" t="e">
        <f t="shared" si="24"/>
        <v>#DIV/0!</v>
      </c>
      <c r="V35" s="75" t="e">
        <f t="shared" si="25"/>
        <v>#DIV/0!</v>
      </c>
    </row>
    <row r="36" spans="1:22" s="77" customFormat="1" ht="12.75" customHeight="1" x14ac:dyDescent="0.15">
      <c r="A36" s="66" t="s">
        <v>3</v>
      </c>
      <c r="B36" s="67" t="s">
        <v>93</v>
      </c>
      <c r="C36" s="68" t="s">
        <v>45</v>
      </c>
      <c r="D36" s="71" t="s">
        <v>111</v>
      </c>
      <c r="E36" s="71" t="s">
        <v>112</v>
      </c>
      <c r="F36" s="123">
        <v>6</v>
      </c>
      <c r="G36" s="73"/>
      <c r="H36" s="82"/>
      <c r="I36" s="71" t="s">
        <v>104</v>
      </c>
      <c r="J36" s="67" t="s">
        <v>56</v>
      </c>
      <c r="K36" s="72">
        <v>220</v>
      </c>
      <c r="L36" s="223"/>
      <c r="M36" s="222"/>
      <c r="N36" s="278">
        <f t="shared" si="21"/>
        <v>1320</v>
      </c>
      <c r="O36" s="76" t="e">
        <f t="shared" si="22"/>
        <v>#DIV/0!</v>
      </c>
      <c r="P36" s="75" t="e">
        <f t="shared" si="23"/>
        <v>#DIV/0!</v>
      </c>
      <c r="Q36" s="75"/>
      <c r="R36" s="75"/>
      <c r="S36" s="292"/>
      <c r="T36" s="75"/>
      <c r="U36" s="75" t="e">
        <f t="shared" si="24"/>
        <v>#DIV/0!</v>
      </c>
      <c r="V36" s="75" t="e">
        <f t="shared" si="25"/>
        <v>#DIV/0!</v>
      </c>
    </row>
    <row r="37" spans="1:22" s="77" customFormat="1" ht="12.75" customHeight="1" x14ac:dyDescent="0.15">
      <c r="A37" s="66" t="s">
        <v>3</v>
      </c>
      <c r="B37" s="67" t="s">
        <v>49</v>
      </c>
      <c r="C37" s="68" t="s">
        <v>45</v>
      </c>
      <c r="D37" s="71" t="s">
        <v>113</v>
      </c>
      <c r="E37" s="71" t="s">
        <v>60</v>
      </c>
      <c r="F37" s="123">
        <v>9</v>
      </c>
      <c r="G37" s="73"/>
      <c r="H37" s="82"/>
      <c r="I37" s="71" t="s">
        <v>42</v>
      </c>
      <c r="J37" s="67" t="s">
        <v>52</v>
      </c>
      <c r="K37" s="72">
        <v>104</v>
      </c>
      <c r="L37" s="223"/>
      <c r="M37" s="222"/>
      <c r="N37" s="278">
        <f t="shared" si="21"/>
        <v>936</v>
      </c>
      <c r="O37" s="76" t="e">
        <f t="shared" si="22"/>
        <v>#DIV/0!</v>
      </c>
      <c r="P37" s="75" t="e">
        <f t="shared" si="23"/>
        <v>#DIV/0!</v>
      </c>
      <c r="Q37" s="222"/>
      <c r="R37" s="222"/>
      <c r="S37" s="292">
        <f t="shared" ref="S37:S39" si="26">((Q37*3)+(R37*1))/4</f>
        <v>0</v>
      </c>
      <c r="T37" s="75"/>
      <c r="U37" s="75" t="e">
        <f t="shared" si="24"/>
        <v>#DIV/0!</v>
      </c>
      <c r="V37" s="75" t="e">
        <f t="shared" si="25"/>
        <v>#DIV/0!</v>
      </c>
    </row>
    <row r="38" spans="1:22" s="77" customFormat="1" ht="12.75" customHeight="1" x14ac:dyDescent="0.15">
      <c r="A38" s="66" t="s">
        <v>3</v>
      </c>
      <c r="B38" s="67" t="s">
        <v>49</v>
      </c>
      <c r="C38" s="68" t="s">
        <v>45</v>
      </c>
      <c r="D38" s="90" t="s">
        <v>114</v>
      </c>
      <c r="E38" s="71" t="s">
        <v>60</v>
      </c>
      <c r="F38" s="123">
        <v>8</v>
      </c>
      <c r="G38" s="73"/>
      <c r="H38" s="82"/>
      <c r="I38" s="71" t="s">
        <v>42</v>
      </c>
      <c r="J38" s="67" t="s">
        <v>52</v>
      </c>
      <c r="K38" s="72">
        <v>104</v>
      </c>
      <c r="L38" s="223"/>
      <c r="M38" s="222"/>
      <c r="N38" s="278">
        <f t="shared" si="21"/>
        <v>832</v>
      </c>
      <c r="O38" s="76" t="e">
        <f t="shared" si="22"/>
        <v>#DIV/0!</v>
      </c>
      <c r="P38" s="75" t="e">
        <f t="shared" si="23"/>
        <v>#DIV/0!</v>
      </c>
      <c r="Q38" s="222"/>
      <c r="R38" s="222"/>
      <c r="S38" s="292">
        <f t="shared" si="26"/>
        <v>0</v>
      </c>
      <c r="T38" s="75"/>
      <c r="U38" s="75" t="e">
        <f t="shared" si="24"/>
        <v>#DIV/0!</v>
      </c>
      <c r="V38" s="75" t="e">
        <f t="shared" si="25"/>
        <v>#DIV/0!</v>
      </c>
    </row>
    <row r="39" spans="1:22" s="77" customFormat="1" ht="12.75" customHeight="1" x14ac:dyDescent="0.15">
      <c r="A39" s="66" t="s">
        <v>3</v>
      </c>
      <c r="B39" s="67" t="s">
        <v>49</v>
      </c>
      <c r="C39" s="68" t="s">
        <v>45</v>
      </c>
      <c r="D39" s="71" t="s">
        <v>115</v>
      </c>
      <c r="E39" s="71" t="s">
        <v>51</v>
      </c>
      <c r="F39" s="123">
        <v>48</v>
      </c>
      <c r="G39" s="73"/>
      <c r="H39" s="82"/>
      <c r="I39" s="71" t="s">
        <v>42</v>
      </c>
      <c r="J39" s="67" t="s">
        <v>52</v>
      </c>
      <c r="K39" s="72">
        <v>104</v>
      </c>
      <c r="L39" s="223"/>
      <c r="M39" s="222"/>
      <c r="N39" s="278">
        <f t="shared" si="21"/>
        <v>4992</v>
      </c>
      <c r="O39" s="76" t="e">
        <f t="shared" si="22"/>
        <v>#DIV/0!</v>
      </c>
      <c r="P39" s="75" t="e">
        <f t="shared" si="23"/>
        <v>#DIV/0!</v>
      </c>
      <c r="Q39" s="222"/>
      <c r="R39" s="222"/>
      <c r="S39" s="292">
        <f t="shared" si="26"/>
        <v>0</v>
      </c>
      <c r="T39" s="75"/>
      <c r="U39" s="75" t="e">
        <f t="shared" si="24"/>
        <v>#DIV/0!</v>
      </c>
      <c r="V39" s="75" t="e">
        <f t="shared" si="25"/>
        <v>#DIV/0!</v>
      </c>
    </row>
    <row r="40" spans="1:22" s="77" customFormat="1" ht="12.75" customHeight="1" x14ac:dyDescent="0.15">
      <c r="A40" s="66" t="s">
        <v>3</v>
      </c>
      <c r="B40" s="67" t="s">
        <v>49</v>
      </c>
      <c r="C40" s="68" t="s">
        <v>45</v>
      </c>
      <c r="D40" s="71" t="s">
        <v>116</v>
      </c>
      <c r="E40" s="71" t="s">
        <v>54</v>
      </c>
      <c r="F40" s="123">
        <v>11</v>
      </c>
      <c r="G40" s="73"/>
      <c r="H40" s="82"/>
      <c r="I40" s="71" t="s">
        <v>104</v>
      </c>
      <c r="J40" s="67" t="s">
        <v>56</v>
      </c>
      <c r="K40" s="72">
        <v>220</v>
      </c>
      <c r="L40" s="223"/>
      <c r="M40" s="222"/>
      <c r="N40" s="278">
        <f t="shared" si="21"/>
        <v>2420</v>
      </c>
      <c r="O40" s="76" t="e">
        <f t="shared" si="22"/>
        <v>#DIV/0!</v>
      </c>
      <c r="P40" s="75" t="e">
        <f t="shared" si="23"/>
        <v>#DIV/0!</v>
      </c>
      <c r="Q40" s="75"/>
      <c r="R40" s="75"/>
      <c r="S40" s="292"/>
      <c r="T40" s="75"/>
      <c r="U40" s="75" t="e">
        <f t="shared" si="24"/>
        <v>#DIV/0!</v>
      </c>
      <c r="V40" s="75" t="e">
        <f t="shared" si="25"/>
        <v>#DIV/0!</v>
      </c>
    </row>
    <row r="41" spans="1:22" s="77" customFormat="1" ht="12.75" customHeight="1" x14ac:dyDescent="0.15">
      <c r="A41" s="66" t="s">
        <v>3</v>
      </c>
      <c r="B41" s="67" t="s">
        <v>49</v>
      </c>
      <c r="C41" s="68" t="s">
        <v>45</v>
      </c>
      <c r="D41" s="69" t="s">
        <v>117</v>
      </c>
      <c r="E41" s="69" t="s">
        <v>51</v>
      </c>
      <c r="F41" s="122">
        <v>47</v>
      </c>
      <c r="G41" s="73"/>
      <c r="H41" s="82"/>
      <c r="I41" s="71" t="s">
        <v>42</v>
      </c>
      <c r="J41" s="67" t="s">
        <v>52</v>
      </c>
      <c r="K41" s="72">
        <v>104</v>
      </c>
      <c r="L41" s="223"/>
      <c r="M41" s="222"/>
      <c r="N41" s="278">
        <f t="shared" si="21"/>
        <v>4888</v>
      </c>
      <c r="O41" s="76" t="e">
        <f t="shared" si="22"/>
        <v>#DIV/0!</v>
      </c>
      <c r="P41" s="75" t="e">
        <f t="shared" si="23"/>
        <v>#DIV/0!</v>
      </c>
      <c r="Q41" s="222"/>
      <c r="R41" s="222"/>
      <c r="S41" s="292">
        <f t="shared" ref="S41:S44" si="27">((Q41*3)+(R41*1))/4</f>
        <v>0</v>
      </c>
      <c r="T41" s="75"/>
      <c r="U41" s="75" t="e">
        <f t="shared" si="24"/>
        <v>#DIV/0!</v>
      </c>
      <c r="V41" s="75" t="e">
        <f t="shared" si="25"/>
        <v>#DIV/0!</v>
      </c>
    </row>
    <row r="42" spans="1:22" s="77" customFormat="1" ht="12.75" customHeight="1" x14ac:dyDescent="0.15">
      <c r="A42" s="66" t="s">
        <v>3</v>
      </c>
      <c r="B42" s="67" t="s">
        <v>49</v>
      </c>
      <c r="C42" s="68" t="s">
        <v>45</v>
      </c>
      <c r="D42" s="71" t="s">
        <v>118</v>
      </c>
      <c r="E42" s="71" t="s">
        <v>60</v>
      </c>
      <c r="F42" s="123">
        <v>8</v>
      </c>
      <c r="G42" s="123"/>
      <c r="H42" s="78"/>
      <c r="I42" s="71" t="s">
        <v>42</v>
      </c>
      <c r="J42" s="67" t="s">
        <v>52</v>
      </c>
      <c r="K42" s="72">
        <v>104</v>
      </c>
      <c r="L42" s="223"/>
      <c r="M42" s="222"/>
      <c r="N42" s="278">
        <f t="shared" si="21"/>
        <v>832</v>
      </c>
      <c r="O42" s="76" t="e">
        <f t="shared" si="22"/>
        <v>#DIV/0!</v>
      </c>
      <c r="P42" s="75" t="e">
        <f t="shared" si="23"/>
        <v>#DIV/0!</v>
      </c>
      <c r="Q42" s="222"/>
      <c r="R42" s="222"/>
      <c r="S42" s="292">
        <f t="shared" si="27"/>
        <v>0</v>
      </c>
      <c r="T42" s="75"/>
      <c r="U42" s="75" t="e">
        <f t="shared" si="24"/>
        <v>#DIV/0!</v>
      </c>
      <c r="V42" s="75" t="e">
        <f t="shared" si="25"/>
        <v>#DIV/0!</v>
      </c>
    </row>
    <row r="43" spans="1:22" s="77" customFormat="1" ht="12.75" customHeight="1" x14ac:dyDescent="0.15">
      <c r="A43" s="66" t="s">
        <v>3</v>
      </c>
      <c r="B43" s="67" t="s">
        <v>49</v>
      </c>
      <c r="C43" s="68" t="s">
        <v>45</v>
      </c>
      <c r="D43" s="71" t="s">
        <v>119</v>
      </c>
      <c r="E43" s="71" t="s">
        <v>60</v>
      </c>
      <c r="F43" s="123">
        <v>8</v>
      </c>
      <c r="G43" s="123"/>
      <c r="H43" s="78"/>
      <c r="I43" s="71" t="s">
        <v>42</v>
      </c>
      <c r="J43" s="67" t="s">
        <v>52</v>
      </c>
      <c r="K43" s="72">
        <v>104</v>
      </c>
      <c r="L43" s="223"/>
      <c r="M43" s="222"/>
      <c r="N43" s="278">
        <f t="shared" si="21"/>
        <v>832</v>
      </c>
      <c r="O43" s="76" t="e">
        <f t="shared" si="22"/>
        <v>#DIV/0!</v>
      </c>
      <c r="P43" s="75" t="e">
        <f t="shared" si="23"/>
        <v>#DIV/0!</v>
      </c>
      <c r="Q43" s="222"/>
      <c r="R43" s="222"/>
      <c r="S43" s="292">
        <f t="shared" si="27"/>
        <v>0</v>
      </c>
      <c r="T43" s="75"/>
      <c r="U43" s="75" t="e">
        <f t="shared" si="24"/>
        <v>#DIV/0!</v>
      </c>
      <c r="V43" s="75" t="e">
        <f t="shared" si="25"/>
        <v>#DIV/0!</v>
      </c>
    </row>
    <row r="44" spans="1:22" s="77" customFormat="1" ht="12.75" customHeight="1" x14ac:dyDescent="0.15">
      <c r="A44" s="66" t="s">
        <v>3</v>
      </c>
      <c r="B44" s="67" t="s">
        <v>93</v>
      </c>
      <c r="C44" s="68" t="s">
        <v>45</v>
      </c>
      <c r="D44" s="71" t="s">
        <v>120</v>
      </c>
      <c r="E44" s="71" t="s">
        <v>47</v>
      </c>
      <c r="F44" s="124">
        <v>11</v>
      </c>
      <c r="G44" s="124"/>
      <c r="H44" s="84"/>
      <c r="I44" s="71" t="s">
        <v>42</v>
      </c>
      <c r="J44" s="67" t="s">
        <v>48</v>
      </c>
      <c r="K44" s="72">
        <v>52</v>
      </c>
      <c r="L44" s="223"/>
      <c r="M44" s="222"/>
      <c r="N44" s="278">
        <f t="shared" si="21"/>
        <v>572</v>
      </c>
      <c r="O44" s="76" t="e">
        <f t="shared" si="22"/>
        <v>#DIV/0!</v>
      </c>
      <c r="P44" s="75" t="e">
        <f t="shared" si="23"/>
        <v>#DIV/0!</v>
      </c>
      <c r="Q44" s="222"/>
      <c r="R44" s="222"/>
      <c r="S44" s="292">
        <f t="shared" si="27"/>
        <v>0</v>
      </c>
      <c r="T44" s="75"/>
      <c r="U44" s="75" t="e">
        <f t="shared" si="24"/>
        <v>#DIV/0!</v>
      </c>
      <c r="V44" s="75" t="e">
        <f t="shared" si="25"/>
        <v>#DIV/0!</v>
      </c>
    </row>
    <row r="45" spans="1:22" s="237" customFormat="1" ht="12.75" customHeight="1" x14ac:dyDescent="0.2">
      <c r="A45" s="224"/>
      <c r="B45" s="225"/>
      <c r="C45" s="226"/>
      <c r="D45" s="247"/>
      <c r="E45" s="247"/>
      <c r="F45" s="248">
        <f>SUM(F28:F44)</f>
        <v>347</v>
      </c>
      <c r="G45" s="248"/>
      <c r="H45" s="249"/>
      <c r="I45" s="247"/>
      <c r="J45" s="225"/>
      <c r="K45" s="229"/>
      <c r="L45" s="234"/>
      <c r="M45" s="235"/>
      <c r="N45" s="235"/>
      <c r="O45" s="236"/>
      <c r="P45" s="235" t="e">
        <f>SUM(P28:P44)</f>
        <v>#DIV/0!</v>
      </c>
      <c r="Q45" s="235">
        <f>SUM(Q27:Q44)</f>
        <v>0</v>
      </c>
      <c r="R45" s="235">
        <f t="shared" ref="R45:S45" si="28">SUM(R27:R44)</f>
        <v>0</v>
      </c>
      <c r="S45" s="293">
        <f t="shared" si="28"/>
        <v>0</v>
      </c>
      <c r="T45" s="235">
        <f>SUM(T27:T44)</f>
        <v>0</v>
      </c>
      <c r="U45" s="75" t="e">
        <f t="shared" si="24"/>
        <v>#DIV/0!</v>
      </c>
      <c r="V45" s="235"/>
    </row>
    <row r="46" spans="1:22" s="77" customFormat="1" ht="12.75" customHeight="1" x14ac:dyDescent="0.15">
      <c r="A46" s="66" t="s">
        <v>4</v>
      </c>
      <c r="B46" s="67" t="s">
        <v>121</v>
      </c>
      <c r="C46" s="68" t="s">
        <v>45</v>
      </c>
      <c r="D46" s="71" t="s">
        <v>122</v>
      </c>
      <c r="E46" s="71" t="s">
        <v>82</v>
      </c>
      <c r="F46" s="123">
        <v>5.18</v>
      </c>
      <c r="G46" s="123"/>
      <c r="H46" s="78"/>
      <c r="I46" s="71" t="s">
        <v>123</v>
      </c>
      <c r="J46" s="67" t="s">
        <v>84</v>
      </c>
      <c r="K46" s="72">
        <v>255</v>
      </c>
      <c r="L46" s="223"/>
      <c r="M46" s="222"/>
      <c r="N46" s="278">
        <f>(F46*K46)</f>
        <v>1320.8999999999999</v>
      </c>
      <c r="O46" s="76" t="e">
        <f t="shared" ref="O46:O47" si="29">N46/L46</f>
        <v>#DIV/0!</v>
      </c>
      <c r="P46" s="75" t="e">
        <f t="shared" ref="P46:P47" si="30">M46*O46</f>
        <v>#DIV/0!</v>
      </c>
      <c r="Q46" s="75"/>
      <c r="R46" s="75"/>
      <c r="S46" s="292"/>
      <c r="T46" s="222"/>
      <c r="U46" s="75" t="e">
        <f t="shared" si="24"/>
        <v>#DIV/0!</v>
      </c>
      <c r="V46" s="75" t="e">
        <f>U46/F46</f>
        <v>#DIV/0!</v>
      </c>
    </row>
    <row r="47" spans="1:22" s="77" customFormat="1" ht="12.75" customHeight="1" x14ac:dyDescent="0.15">
      <c r="A47" s="66" t="s">
        <v>4</v>
      </c>
      <c r="B47" s="67" t="s">
        <v>121</v>
      </c>
      <c r="C47" s="68" t="s">
        <v>45</v>
      </c>
      <c r="D47" s="69" t="s">
        <v>124</v>
      </c>
      <c r="E47" s="69" t="s">
        <v>78</v>
      </c>
      <c r="F47" s="122">
        <v>2.48</v>
      </c>
      <c r="G47" s="122"/>
      <c r="H47" s="70"/>
      <c r="I47" s="71" t="s">
        <v>125</v>
      </c>
      <c r="J47" s="67" t="s">
        <v>56</v>
      </c>
      <c r="K47" s="72">
        <v>255</v>
      </c>
      <c r="L47" s="223"/>
      <c r="M47" s="222"/>
      <c r="N47" s="278">
        <f>(F47*K47)</f>
        <v>632.4</v>
      </c>
      <c r="O47" s="76" t="e">
        <f t="shared" si="29"/>
        <v>#DIV/0!</v>
      </c>
      <c r="P47" s="75" t="e">
        <f t="shared" si="30"/>
        <v>#DIV/0!</v>
      </c>
      <c r="Q47" s="75"/>
      <c r="R47" s="75"/>
      <c r="S47" s="292"/>
      <c r="T47" s="75"/>
      <c r="U47" s="75" t="e">
        <f t="shared" si="24"/>
        <v>#DIV/0!</v>
      </c>
      <c r="V47" s="75" t="e">
        <f>U47/F47</f>
        <v>#DIV/0!</v>
      </c>
    </row>
    <row r="48" spans="1:22" s="77" customFormat="1" ht="12.75" customHeight="1" x14ac:dyDescent="0.15">
      <c r="A48" s="66" t="s">
        <v>4</v>
      </c>
      <c r="B48" s="67" t="s">
        <v>121</v>
      </c>
      <c r="C48" s="68" t="s">
        <v>45</v>
      </c>
      <c r="D48" s="71" t="s">
        <v>126</v>
      </c>
      <c r="E48" s="71" t="s">
        <v>127</v>
      </c>
      <c r="F48" s="123"/>
      <c r="G48" s="123">
        <v>2.1</v>
      </c>
      <c r="H48" s="123"/>
      <c r="I48" s="71" t="s">
        <v>128</v>
      </c>
      <c r="J48" s="67"/>
      <c r="K48" s="72"/>
      <c r="L48" s="74"/>
      <c r="M48" s="75"/>
      <c r="N48" s="75"/>
      <c r="O48" s="76"/>
      <c r="P48" s="75"/>
      <c r="Q48" s="75"/>
      <c r="R48" s="75"/>
      <c r="S48" s="75"/>
      <c r="T48" s="75"/>
      <c r="U48" s="75"/>
      <c r="V48" s="75"/>
    </row>
    <row r="49" spans="1:22" s="77" customFormat="1" ht="12.75" customHeight="1" x14ac:dyDescent="0.15">
      <c r="A49" s="66" t="s">
        <v>4</v>
      </c>
      <c r="B49" s="67" t="s">
        <v>121</v>
      </c>
      <c r="C49" s="68" t="s">
        <v>45</v>
      </c>
      <c r="D49" s="71" t="s">
        <v>129</v>
      </c>
      <c r="E49" s="71" t="s">
        <v>80</v>
      </c>
      <c r="F49" s="123"/>
      <c r="G49" s="123">
        <v>2.2999999999999998</v>
      </c>
      <c r="H49" s="123"/>
      <c r="I49" s="71" t="s">
        <v>125</v>
      </c>
      <c r="J49" s="67"/>
      <c r="K49" s="72"/>
      <c r="L49" s="74"/>
      <c r="M49" s="75"/>
      <c r="N49" s="75"/>
      <c r="O49" s="76"/>
      <c r="P49" s="75"/>
      <c r="Q49" s="75"/>
      <c r="R49" s="75"/>
      <c r="S49" s="75"/>
      <c r="T49" s="75"/>
      <c r="U49" s="75"/>
      <c r="V49" s="75"/>
    </row>
    <row r="50" spans="1:22" s="77" customFormat="1" ht="12.75" customHeight="1" x14ac:dyDescent="0.15">
      <c r="A50" s="66" t="s">
        <v>4</v>
      </c>
      <c r="B50" s="67" t="s">
        <v>121</v>
      </c>
      <c r="C50" s="68" t="s">
        <v>45</v>
      </c>
      <c r="D50" s="71" t="s">
        <v>130</v>
      </c>
      <c r="E50" s="71" t="s">
        <v>74</v>
      </c>
      <c r="F50" s="124"/>
      <c r="G50" s="135">
        <v>5.84</v>
      </c>
      <c r="H50" s="135"/>
      <c r="I50" s="71" t="s">
        <v>131</v>
      </c>
      <c r="J50" s="67"/>
      <c r="K50" s="72"/>
      <c r="L50" s="74"/>
      <c r="M50" s="75"/>
      <c r="N50" s="75"/>
      <c r="O50" s="76"/>
      <c r="P50" s="75"/>
      <c r="Q50" s="75"/>
      <c r="R50" s="75"/>
      <c r="S50" s="75"/>
      <c r="T50" s="75"/>
      <c r="U50" s="75"/>
      <c r="V50" s="75"/>
    </row>
    <row r="51" spans="1:22" s="77" customFormat="1" ht="12.75" customHeight="1" x14ac:dyDescent="0.15">
      <c r="A51" s="66" t="s">
        <v>4</v>
      </c>
      <c r="B51" s="67" t="s">
        <v>121</v>
      </c>
      <c r="C51" s="68" t="s">
        <v>45</v>
      </c>
      <c r="D51" s="71" t="s">
        <v>132</v>
      </c>
      <c r="E51" s="71" t="s">
        <v>133</v>
      </c>
      <c r="F51" s="123">
        <v>17.670000000000002</v>
      </c>
      <c r="G51" s="73"/>
      <c r="H51" s="82"/>
      <c r="I51" s="71" t="s">
        <v>131</v>
      </c>
      <c r="J51" s="67" t="s">
        <v>52</v>
      </c>
      <c r="K51" s="72">
        <v>104</v>
      </c>
      <c r="L51" s="223"/>
      <c r="M51" s="222"/>
      <c r="N51" s="278">
        <f t="shared" ref="N51:N83" si="31">(F51*K51)</f>
        <v>1837.6800000000003</v>
      </c>
      <c r="O51" s="76" t="e">
        <f t="shared" ref="O51:O83" si="32">N51/L51</f>
        <v>#DIV/0!</v>
      </c>
      <c r="P51" s="75" t="e">
        <f t="shared" ref="P51:P83" si="33">M51*O51</f>
        <v>#DIV/0!</v>
      </c>
      <c r="Q51" s="222"/>
      <c r="R51" s="222"/>
      <c r="S51" s="292">
        <f t="shared" ref="S51:S54" si="34">((Q51*3)+(R51*1))/4</f>
        <v>0</v>
      </c>
      <c r="T51" s="75"/>
      <c r="U51" s="75" t="e">
        <f t="shared" ref="U51:U91" si="35">SUM(P51+S51+T51)</f>
        <v>#DIV/0!</v>
      </c>
      <c r="V51" s="75" t="e">
        <f t="shared" ref="V51:V83" si="36">U51/F51</f>
        <v>#DIV/0!</v>
      </c>
    </row>
    <row r="52" spans="1:22" s="77" customFormat="1" ht="12.75" customHeight="1" x14ac:dyDescent="0.15">
      <c r="A52" s="66" t="s">
        <v>4</v>
      </c>
      <c r="B52" s="67" t="s">
        <v>121</v>
      </c>
      <c r="C52" s="68" t="s">
        <v>45</v>
      </c>
      <c r="D52" s="71" t="s">
        <v>134</v>
      </c>
      <c r="E52" s="71" t="s">
        <v>135</v>
      </c>
      <c r="F52" s="123">
        <v>6.24</v>
      </c>
      <c r="G52" s="113"/>
      <c r="H52" s="83"/>
      <c r="I52" s="71" t="s">
        <v>131</v>
      </c>
      <c r="J52" s="67" t="s">
        <v>52</v>
      </c>
      <c r="K52" s="72">
        <v>104</v>
      </c>
      <c r="L52" s="223"/>
      <c r="M52" s="222"/>
      <c r="N52" s="278">
        <f t="shared" si="31"/>
        <v>648.96</v>
      </c>
      <c r="O52" s="76" t="e">
        <f t="shared" si="32"/>
        <v>#DIV/0!</v>
      </c>
      <c r="P52" s="75" t="e">
        <f t="shared" si="33"/>
        <v>#DIV/0!</v>
      </c>
      <c r="Q52" s="222"/>
      <c r="R52" s="222"/>
      <c r="S52" s="292">
        <f t="shared" si="34"/>
        <v>0</v>
      </c>
      <c r="T52" s="75"/>
      <c r="U52" s="75" t="e">
        <f t="shared" si="35"/>
        <v>#DIV/0!</v>
      </c>
      <c r="V52" s="75" t="e">
        <f t="shared" si="36"/>
        <v>#DIV/0!</v>
      </c>
    </row>
    <row r="53" spans="1:22" s="77" customFormat="1" ht="12.75" customHeight="1" x14ac:dyDescent="0.15">
      <c r="A53" s="66" t="s">
        <v>4</v>
      </c>
      <c r="B53" s="67" t="s">
        <v>121</v>
      </c>
      <c r="C53" s="68" t="s">
        <v>45</v>
      </c>
      <c r="D53" s="71" t="s">
        <v>136</v>
      </c>
      <c r="E53" s="71" t="s">
        <v>135</v>
      </c>
      <c r="F53" s="125">
        <v>6.24</v>
      </c>
      <c r="G53" s="113"/>
      <c r="H53" s="83"/>
      <c r="I53" s="71" t="s">
        <v>131</v>
      </c>
      <c r="J53" s="67" t="s">
        <v>52</v>
      </c>
      <c r="K53" s="72">
        <v>104</v>
      </c>
      <c r="L53" s="223"/>
      <c r="M53" s="222"/>
      <c r="N53" s="278">
        <f t="shared" si="31"/>
        <v>648.96</v>
      </c>
      <c r="O53" s="76" t="e">
        <f t="shared" si="32"/>
        <v>#DIV/0!</v>
      </c>
      <c r="P53" s="75" t="e">
        <f t="shared" si="33"/>
        <v>#DIV/0!</v>
      </c>
      <c r="Q53" s="222"/>
      <c r="R53" s="222"/>
      <c r="S53" s="292">
        <f t="shared" si="34"/>
        <v>0</v>
      </c>
      <c r="T53" s="75"/>
      <c r="U53" s="75" t="e">
        <f t="shared" si="35"/>
        <v>#DIV/0!</v>
      </c>
      <c r="V53" s="75" t="e">
        <f t="shared" si="36"/>
        <v>#DIV/0!</v>
      </c>
    </row>
    <row r="54" spans="1:22" s="77" customFormat="1" ht="12.75" customHeight="1" x14ac:dyDescent="0.15">
      <c r="A54" s="66" t="s">
        <v>4</v>
      </c>
      <c r="B54" s="67" t="s">
        <v>121</v>
      </c>
      <c r="C54" s="68" t="s">
        <v>45</v>
      </c>
      <c r="D54" s="71" t="s">
        <v>137</v>
      </c>
      <c r="E54" s="71" t="s">
        <v>82</v>
      </c>
      <c r="F54" s="123">
        <v>3.82</v>
      </c>
      <c r="G54" s="113"/>
      <c r="H54" s="83"/>
      <c r="I54" s="71" t="s">
        <v>131</v>
      </c>
      <c r="J54" s="67" t="s">
        <v>84</v>
      </c>
      <c r="K54" s="72">
        <v>255</v>
      </c>
      <c r="L54" s="223"/>
      <c r="M54" s="222"/>
      <c r="N54" s="278">
        <f t="shared" si="31"/>
        <v>974.09999999999991</v>
      </c>
      <c r="O54" s="76" t="e">
        <f t="shared" si="32"/>
        <v>#DIV/0!</v>
      </c>
      <c r="P54" s="75" t="e">
        <f t="shared" si="33"/>
        <v>#DIV/0!</v>
      </c>
      <c r="Q54" s="222"/>
      <c r="R54" s="222"/>
      <c r="S54" s="292">
        <f t="shared" si="34"/>
        <v>0</v>
      </c>
      <c r="T54" s="75"/>
      <c r="U54" s="75" t="e">
        <f t="shared" si="35"/>
        <v>#DIV/0!</v>
      </c>
      <c r="V54" s="75" t="e">
        <f t="shared" si="36"/>
        <v>#DIV/0!</v>
      </c>
    </row>
    <row r="55" spans="1:22" s="77" customFormat="1" ht="12.75" customHeight="1" x14ac:dyDescent="0.15">
      <c r="A55" s="66" t="s">
        <v>4</v>
      </c>
      <c r="B55" s="67" t="s">
        <v>121</v>
      </c>
      <c r="C55" s="68" t="s">
        <v>45</v>
      </c>
      <c r="D55" s="69" t="s">
        <v>138</v>
      </c>
      <c r="E55" s="86" t="s">
        <v>78</v>
      </c>
      <c r="F55" s="122">
        <v>4.96</v>
      </c>
      <c r="G55" s="136"/>
      <c r="H55" s="87"/>
      <c r="I55" s="71" t="s">
        <v>125</v>
      </c>
      <c r="J55" s="67" t="s">
        <v>56</v>
      </c>
      <c r="K55" s="72">
        <v>255</v>
      </c>
      <c r="L55" s="223"/>
      <c r="M55" s="222"/>
      <c r="N55" s="278">
        <f t="shared" si="31"/>
        <v>1264.8</v>
      </c>
      <c r="O55" s="76" t="e">
        <f t="shared" si="32"/>
        <v>#DIV/0!</v>
      </c>
      <c r="P55" s="75" t="e">
        <f t="shared" si="33"/>
        <v>#DIV/0!</v>
      </c>
      <c r="Q55" s="75"/>
      <c r="R55" s="75"/>
      <c r="S55" s="292"/>
      <c r="T55" s="75"/>
      <c r="U55" s="75" t="e">
        <f t="shared" si="35"/>
        <v>#DIV/0!</v>
      </c>
      <c r="V55" s="75" t="e">
        <f t="shared" si="36"/>
        <v>#DIV/0!</v>
      </c>
    </row>
    <row r="56" spans="1:22" s="77" customFormat="1" ht="12.75" customHeight="1" x14ac:dyDescent="0.15">
      <c r="A56" s="66" t="s">
        <v>4</v>
      </c>
      <c r="B56" s="67" t="s">
        <v>121</v>
      </c>
      <c r="C56" s="68" t="s">
        <v>45</v>
      </c>
      <c r="D56" s="71" t="s">
        <v>139</v>
      </c>
      <c r="E56" s="71" t="s">
        <v>140</v>
      </c>
      <c r="F56" s="123">
        <v>50.76</v>
      </c>
      <c r="G56" s="113"/>
      <c r="H56" s="83"/>
      <c r="I56" s="71" t="s">
        <v>131</v>
      </c>
      <c r="J56" s="67" t="s">
        <v>52</v>
      </c>
      <c r="K56" s="72">
        <v>104</v>
      </c>
      <c r="L56" s="223"/>
      <c r="M56" s="222"/>
      <c r="N56" s="278">
        <f t="shared" si="31"/>
        <v>5279.04</v>
      </c>
      <c r="O56" s="76" t="e">
        <f t="shared" si="32"/>
        <v>#DIV/0!</v>
      </c>
      <c r="P56" s="75" t="e">
        <f t="shared" si="33"/>
        <v>#DIV/0!</v>
      </c>
      <c r="Q56" s="222"/>
      <c r="R56" s="222"/>
      <c r="S56" s="292">
        <f t="shared" ref="S56:S57" si="37">((Q56*3)+(R56*1))/4</f>
        <v>0</v>
      </c>
      <c r="T56" s="75"/>
      <c r="U56" s="75" t="e">
        <f t="shared" si="35"/>
        <v>#DIV/0!</v>
      </c>
      <c r="V56" s="75" t="e">
        <f t="shared" si="36"/>
        <v>#DIV/0!</v>
      </c>
    </row>
    <row r="57" spans="1:22" s="77" customFormat="1" ht="12.75" customHeight="1" x14ac:dyDescent="0.15">
      <c r="A57" s="66" t="s">
        <v>4</v>
      </c>
      <c r="B57" s="67" t="s">
        <v>121</v>
      </c>
      <c r="C57" s="68" t="s">
        <v>45</v>
      </c>
      <c r="D57" s="71" t="s">
        <v>141</v>
      </c>
      <c r="E57" s="71" t="s">
        <v>142</v>
      </c>
      <c r="F57" s="123">
        <v>3.35</v>
      </c>
      <c r="G57" s="73"/>
      <c r="H57" s="82"/>
      <c r="I57" s="71" t="s">
        <v>131</v>
      </c>
      <c r="J57" s="67" t="s">
        <v>56</v>
      </c>
      <c r="K57" s="72">
        <v>255</v>
      </c>
      <c r="L57" s="223"/>
      <c r="M57" s="222"/>
      <c r="N57" s="278">
        <f t="shared" si="31"/>
        <v>854.25</v>
      </c>
      <c r="O57" s="76" t="e">
        <f t="shared" si="32"/>
        <v>#DIV/0!</v>
      </c>
      <c r="P57" s="75" t="e">
        <f t="shared" si="33"/>
        <v>#DIV/0!</v>
      </c>
      <c r="Q57" s="222"/>
      <c r="R57" s="222"/>
      <c r="S57" s="292">
        <f t="shared" si="37"/>
        <v>0</v>
      </c>
      <c r="T57" s="75"/>
      <c r="U57" s="75" t="e">
        <f t="shared" si="35"/>
        <v>#DIV/0!</v>
      </c>
      <c r="V57" s="75" t="e">
        <f t="shared" si="36"/>
        <v>#DIV/0!</v>
      </c>
    </row>
    <row r="58" spans="1:22" s="77" customFormat="1" ht="12.75" customHeight="1" x14ac:dyDescent="0.15">
      <c r="A58" s="66" t="s">
        <v>4</v>
      </c>
      <c r="B58" s="67" t="s">
        <v>121</v>
      </c>
      <c r="C58" s="68" t="s">
        <v>45</v>
      </c>
      <c r="D58" s="71" t="s">
        <v>143</v>
      </c>
      <c r="E58" s="71" t="s">
        <v>78</v>
      </c>
      <c r="F58" s="123">
        <v>1.5</v>
      </c>
      <c r="G58" s="73"/>
      <c r="H58" s="82"/>
      <c r="I58" s="71" t="s">
        <v>125</v>
      </c>
      <c r="J58" s="67" t="s">
        <v>56</v>
      </c>
      <c r="K58" s="72">
        <v>255</v>
      </c>
      <c r="L58" s="223"/>
      <c r="M58" s="222"/>
      <c r="N58" s="278">
        <f t="shared" si="31"/>
        <v>382.5</v>
      </c>
      <c r="O58" s="76" t="e">
        <f t="shared" si="32"/>
        <v>#DIV/0!</v>
      </c>
      <c r="P58" s="75" t="e">
        <f t="shared" si="33"/>
        <v>#DIV/0!</v>
      </c>
      <c r="Q58" s="75"/>
      <c r="R58" s="75"/>
      <c r="S58" s="292"/>
      <c r="T58" s="75"/>
      <c r="U58" s="75" t="e">
        <f t="shared" si="35"/>
        <v>#DIV/0!</v>
      </c>
      <c r="V58" s="75" t="e">
        <f t="shared" si="36"/>
        <v>#DIV/0!</v>
      </c>
    </row>
    <row r="59" spans="1:22" s="77" customFormat="1" ht="12.75" customHeight="1" x14ac:dyDescent="0.15">
      <c r="A59" s="66" t="s">
        <v>4</v>
      </c>
      <c r="B59" s="67" t="s">
        <v>121</v>
      </c>
      <c r="C59" s="68" t="s">
        <v>45</v>
      </c>
      <c r="D59" s="71" t="s">
        <v>144</v>
      </c>
      <c r="E59" s="71" t="s">
        <v>78</v>
      </c>
      <c r="F59" s="123">
        <v>1.5</v>
      </c>
      <c r="G59" s="73"/>
      <c r="H59" s="82"/>
      <c r="I59" s="71" t="s">
        <v>125</v>
      </c>
      <c r="J59" s="67" t="s">
        <v>56</v>
      </c>
      <c r="K59" s="72">
        <v>255</v>
      </c>
      <c r="L59" s="223"/>
      <c r="M59" s="222"/>
      <c r="N59" s="278">
        <f t="shared" si="31"/>
        <v>382.5</v>
      </c>
      <c r="O59" s="76" t="e">
        <f t="shared" si="32"/>
        <v>#DIV/0!</v>
      </c>
      <c r="P59" s="75" t="e">
        <f t="shared" si="33"/>
        <v>#DIV/0!</v>
      </c>
      <c r="Q59" s="75"/>
      <c r="R59" s="75"/>
      <c r="S59" s="292"/>
      <c r="T59" s="75"/>
      <c r="U59" s="75" t="e">
        <f t="shared" si="35"/>
        <v>#DIV/0!</v>
      </c>
      <c r="V59" s="75" t="e">
        <f t="shared" si="36"/>
        <v>#DIV/0!</v>
      </c>
    </row>
    <row r="60" spans="1:22" s="77" customFormat="1" ht="12.75" customHeight="1" x14ac:dyDescent="0.15">
      <c r="A60" s="66" t="s">
        <v>4</v>
      </c>
      <c r="B60" s="67" t="s">
        <v>121</v>
      </c>
      <c r="C60" s="68" t="s">
        <v>45</v>
      </c>
      <c r="D60" s="71" t="s">
        <v>145</v>
      </c>
      <c r="E60" s="71" t="s">
        <v>78</v>
      </c>
      <c r="F60" s="123">
        <v>3</v>
      </c>
      <c r="G60" s="113"/>
      <c r="H60" s="83"/>
      <c r="I60" s="71" t="s">
        <v>131</v>
      </c>
      <c r="J60" s="67" t="s">
        <v>56</v>
      </c>
      <c r="K60" s="72">
        <v>255</v>
      </c>
      <c r="L60" s="223"/>
      <c r="M60" s="222"/>
      <c r="N60" s="278">
        <f t="shared" si="31"/>
        <v>765</v>
      </c>
      <c r="O60" s="76" t="e">
        <f t="shared" si="32"/>
        <v>#DIV/0!</v>
      </c>
      <c r="P60" s="75" t="e">
        <f t="shared" si="33"/>
        <v>#DIV/0!</v>
      </c>
      <c r="Q60" s="222"/>
      <c r="R60" s="222"/>
      <c r="S60" s="292">
        <f t="shared" ref="S60:S63" si="38">((Q60*3)+(R60*1))/4</f>
        <v>0</v>
      </c>
      <c r="T60" s="75"/>
      <c r="U60" s="75" t="e">
        <f t="shared" si="35"/>
        <v>#DIV/0!</v>
      </c>
      <c r="V60" s="75" t="e">
        <f t="shared" si="36"/>
        <v>#DIV/0!</v>
      </c>
    </row>
    <row r="61" spans="1:22" s="77" customFormat="1" ht="12.75" customHeight="1" x14ac:dyDescent="0.15">
      <c r="A61" s="66" t="s">
        <v>4</v>
      </c>
      <c r="B61" s="67" t="s">
        <v>121</v>
      </c>
      <c r="C61" s="68" t="s">
        <v>45</v>
      </c>
      <c r="D61" s="71" t="s">
        <v>146</v>
      </c>
      <c r="E61" s="71" t="s">
        <v>140</v>
      </c>
      <c r="F61" s="123">
        <v>50.9</v>
      </c>
      <c r="G61" s="113"/>
      <c r="H61" s="83"/>
      <c r="I61" s="71" t="s">
        <v>131</v>
      </c>
      <c r="J61" s="67" t="s">
        <v>52</v>
      </c>
      <c r="K61" s="72">
        <v>104</v>
      </c>
      <c r="L61" s="223"/>
      <c r="M61" s="222"/>
      <c r="N61" s="278">
        <f t="shared" si="31"/>
        <v>5293.5999999999995</v>
      </c>
      <c r="O61" s="76" t="e">
        <f t="shared" si="32"/>
        <v>#DIV/0!</v>
      </c>
      <c r="P61" s="75" t="e">
        <f t="shared" si="33"/>
        <v>#DIV/0!</v>
      </c>
      <c r="Q61" s="222"/>
      <c r="R61" s="222"/>
      <c r="S61" s="292">
        <f t="shared" si="38"/>
        <v>0</v>
      </c>
      <c r="T61" s="75"/>
      <c r="U61" s="75" t="e">
        <f t="shared" si="35"/>
        <v>#DIV/0!</v>
      </c>
      <c r="V61" s="75" t="e">
        <f t="shared" si="36"/>
        <v>#DIV/0!</v>
      </c>
    </row>
    <row r="62" spans="1:22" s="77" customFormat="1" ht="12.75" customHeight="1" x14ac:dyDescent="0.15">
      <c r="A62" s="66" t="s">
        <v>4</v>
      </c>
      <c r="B62" s="67" t="s">
        <v>121</v>
      </c>
      <c r="C62" s="68" t="s">
        <v>45</v>
      </c>
      <c r="D62" s="71" t="s">
        <v>147</v>
      </c>
      <c r="E62" s="71" t="s">
        <v>60</v>
      </c>
      <c r="F62" s="123">
        <v>11.93</v>
      </c>
      <c r="G62" s="113"/>
      <c r="H62" s="83"/>
      <c r="I62" s="71" t="s">
        <v>131</v>
      </c>
      <c r="J62" s="67" t="s">
        <v>52</v>
      </c>
      <c r="K62" s="72">
        <v>104</v>
      </c>
      <c r="L62" s="223"/>
      <c r="M62" s="222"/>
      <c r="N62" s="278">
        <f t="shared" si="31"/>
        <v>1240.72</v>
      </c>
      <c r="O62" s="76" t="e">
        <f t="shared" si="32"/>
        <v>#DIV/0!</v>
      </c>
      <c r="P62" s="75" t="e">
        <f t="shared" si="33"/>
        <v>#DIV/0!</v>
      </c>
      <c r="Q62" s="222"/>
      <c r="R62" s="222"/>
      <c r="S62" s="292">
        <f t="shared" si="38"/>
        <v>0</v>
      </c>
      <c r="T62" s="75"/>
      <c r="U62" s="75" t="e">
        <f t="shared" si="35"/>
        <v>#DIV/0!</v>
      </c>
      <c r="V62" s="75" t="e">
        <f t="shared" si="36"/>
        <v>#DIV/0!</v>
      </c>
    </row>
    <row r="63" spans="1:22" s="77" customFormat="1" ht="12.75" customHeight="1" x14ac:dyDescent="0.15">
      <c r="A63" s="66" t="s">
        <v>4</v>
      </c>
      <c r="B63" s="67" t="s">
        <v>121</v>
      </c>
      <c r="C63" s="68" t="s">
        <v>45</v>
      </c>
      <c r="D63" s="71" t="s">
        <v>148</v>
      </c>
      <c r="E63" s="71" t="s">
        <v>60</v>
      </c>
      <c r="F63" s="123">
        <v>8.66</v>
      </c>
      <c r="G63" s="132"/>
      <c r="H63" s="79"/>
      <c r="I63" s="71" t="s">
        <v>131</v>
      </c>
      <c r="J63" s="67" t="s">
        <v>52</v>
      </c>
      <c r="K63" s="72">
        <v>104</v>
      </c>
      <c r="L63" s="223"/>
      <c r="M63" s="222"/>
      <c r="N63" s="278">
        <f t="shared" si="31"/>
        <v>900.64</v>
      </c>
      <c r="O63" s="76" t="e">
        <f t="shared" si="32"/>
        <v>#DIV/0!</v>
      </c>
      <c r="P63" s="75" t="e">
        <f t="shared" si="33"/>
        <v>#DIV/0!</v>
      </c>
      <c r="Q63" s="222"/>
      <c r="R63" s="222"/>
      <c r="S63" s="292">
        <f t="shared" si="38"/>
        <v>0</v>
      </c>
      <c r="T63" s="75"/>
      <c r="U63" s="75" t="e">
        <f t="shared" si="35"/>
        <v>#DIV/0!</v>
      </c>
      <c r="V63" s="75" t="e">
        <f t="shared" si="36"/>
        <v>#DIV/0!</v>
      </c>
    </row>
    <row r="64" spans="1:22" s="77" customFormat="1" ht="12.75" customHeight="1" x14ac:dyDescent="0.15">
      <c r="A64" s="66" t="s">
        <v>4</v>
      </c>
      <c r="B64" s="67" t="s">
        <v>121</v>
      </c>
      <c r="C64" s="68" t="s">
        <v>45</v>
      </c>
      <c r="D64" s="71" t="s">
        <v>149</v>
      </c>
      <c r="E64" s="71" t="s">
        <v>78</v>
      </c>
      <c r="F64" s="123">
        <v>5.58</v>
      </c>
      <c r="G64" s="132"/>
      <c r="H64" s="79"/>
      <c r="I64" s="71" t="s">
        <v>125</v>
      </c>
      <c r="J64" s="67" t="s">
        <v>56</v>
      </c>
      <c r="K64" s="72">
        <v>255</v>
      </c>
      <c r="L64" s="223"/>
      <c r="M64" s="222"/>
      <c r="N64" s="278">
        <f t="shared" si="31"/>
        <v>1422.9</v>
      </c>
      <c r="O64" s="76" t="e">
        <f t="shared" si="32"/>
        <v>#DIV/0!</v>
      </c>
      <c r="P64" s="75" t="e">
        <f t="shared" si="33"/>
        <v>#DIV/0!</v>
      </c>
      <c r="Q64" s="75"/>
      <c r="R64" s="75"/>
      <c r="S64" s="292"/>
      <c r="T64" s="75"/>
      <c r="U64" s="75" t="e">
        <f t="shared" si="35"/>
        <v>#DIV/0!</v>
      </c>
      <c r="V64" s="75" t="e">
        <f t="shared" si="36"/>
        <v>#DIV/0!</v>
      </c>
    </row>
    <row r="65" spans="1:22" s="77" customFormat="1" ht="12.75" customHeight="1" x14ac:dyDescent="0.15">
      <c r="A65" s="66" t="s">
        <v>4</v>
      </c>
      <c r="B65" s="67" t="s">
        <v>121</v>
      </c>
      <c r="C65" s="68" t="s">
        <v>45</v>
      </c>
      <c r="D65" s="71" t="s">
        <v>150</v>
      </c>
      <c r="E65" s="71" t="s">
        <v>140</v>
      </c>
      <c r="F65" s="72">
        <v>45.82</v>
      </c>
      <c r="G65" s="123"/>
      <c r="H65" s="78"/>
      <c r="I65" s="71" t="s">
        <v>131</v>
      </c>
      <c r="J65" s="67" t="s">
        <v>52</v>
      </c>
      <c r="K65" s="72">
        <v>104</v>
      </c>
      <c r="L65" s="223"/>
      <c r="M65" s="222"/>
      <c r="N65" s="278">
        <f t="shared" si="31"/>
        <v>4765.28</v>
      </c>
      <c r="O65" s="76" t="e">
        <f t="shared" si="32"/>
        <v>#DIV/0!</v>
      </c>
      <c r="P65" s="75" t="e">
        <f t="shared" si="33"/>
        <v>#DIV/0!</v>
      </c>
      <c r="Q65" s="222"/>
      <c r="R65" s="222"/>
      <c r="S65" s="292">
        <f>((Q65*3)+(R65*1))/4</f>
        <v>0</v>
      </c>
      <c r="T65" s="75"/>
      <c r="U65" s="75" t="e">
        <f t="shared" si="35"/>
        <v>#DIV/0!</v>
      </c>
      <c r="V65" s="75" t="e">
        <f t="shared" si="36"/>
        <v>#DIV/0!</v>
      </c>
    </row>
    <row r="66" spans="1:22" s="77" customFormat="1" ht="12.75" customHeight="1" x14ac:dyDescent="0.15">
      <c r="A66" s="66" t="s">
        <v>4</v>
      </c>
      <c r="B66" s="67" t="s">
        <v>121</v>
      </c>
      <c r="C66" s="68" t="s">
        <v>45</v>
      </c>
      <c r="D66" s="71" t="s">
        <v>150</v>
      </c>
      <c r="E66" s="71" t="s">
        <v>140</v>
      </c>
      <c r="F66" s="123">
        <v>4.2</v>
      </c>
      <c r="G66" s="134"/>
      <c r="H66" s="81"/>
      <c r="I66" s="71" t="s">
        <v>123</v>
      </c>
      <c r="J66" s="67" t="s">
        <v>52</v>
      </c>
      <c r="K66" s="72">
        <v>104</v>
      </c>
      <c r="L66" s="223"/>
      <c r="M66" s="222"/>
      <c r="N66" s="278">
        <f t="shared" si="31"/>
        <v>436.8</v>
      </c>
      <c r="O66" s="76" t="e">
        <f t="shared" si="32"/>
        <v>#DIV/0!</v>
      </c>
      <c r="P66" s="75" t="e">
        <f t="shared" si="33"/>
        <v>#DIV/0!</v>
      </c>
      <c r="Q66" s="75"/>
      <c r="R66" s="75"/>
      <c r="S66" s="292"/>
      <c r="T66" s="222"/>
      <c r="U66" s="75" t="e">
        <f t="shared" si="35"/>
        <v>#DIV/0!</v>
      </c>
      <c r="V66" s="75" t="e">
        <f t="shared" si="36"/>
        <v>#DIV/0!</v>
      </c>
    </row>
    <row r="67" spans="1:22" s="77" customFormat="1" ht="12.75" customHeight="1" x14ac:dyDescent="0.15">
      <c r="A67" s="66" t="s">
        <v>4</v>
      </c>
      <c r="B67" s="67" t="s">
        <v>121</v>
      </c>
      <c r="C67" s="68" t="s">
        <v>45</v>
      </c>
      <c r="D67" s="69" t="s">
        <v>151</v>
      </c>
      <c r="E67" s="69" t="s">
        <v>60</v>
      </c>
      <c r="F67" s="122">
        <v>7.66</v>
      </c>
      <c r="G67" s="136"/>
      <c r="H67" s="87"/>
      <c r="I67" s="71" t="s">
        <v>131</v>
      </c>
      <c r="J67" s="67" t="s">
        <v>52</v>
      </c>
      <c r="K67" s="72">
        <v>104</v>
      </c>
      <c r="L67" s="223"/>
      <c r="M67" s="222"/>
      <c r="N67" s="278">
        <f t="shared" si="31"/>
        <v>796.64</v>
      </c>
      <c r="O67" s="76" t="e">
        <f t="shared" si="32"/>
        <v>#DIV/0!</v>
      </c>
      <c r="P67" s="75" t="e">
        <f t="shared" si="33"/>
        <v>#DIV/0!</v>
      </c>
      <c r="Q67" s="222"/>
      <c r="R67" s="222"/>
      <c r="S67" s="292">
        <f t="shared" ref="S67:S71" si="39">((Q67*3)+(R67*1))/4</f>
        <v>0</v>
      </c>
      <c r="T67" s="75"/>
      <c r="U67" s="75" t="e">
        <f t="shared" si="35"/>
        <v>#DIV/0!</v>
      </c>
      <c r="V67" s="75" t="e">
        <f t="shared" si="36"/>
        <v>#DIV/0!</v>
      </c>
    </row>
    <row r="68" spans="1:22" s="77" customFormat="1" ht="12.75" customHeight="1" x14ac:dyDescent="0.15">
      <c r="A68" s="66" t="s">
        <v>4</v>
      </c>
      <c r="B68" s="67" t="s">
        <v>121</v>
      </c>
      <c r="C68" s="68" t="s">
        <v>45</v>
      </c>
      <c r="D68" s="69" t="s">
        <v>152</v>
      </c>
      <c r="E68" s="69" t="s">
        <v>60</v>
      </c>
      <c r="F68" s="122">
        <v>7.66</v>
      </c>
      <c r="G68" s="136"/>
      <c r="H68" s="87"/>
      <c r="I68" s="71" t="s">
        <v>131</v>
      </c>
      <c r="J68" s="67" t="s">
        <v>52</v>
      </c>
      <c r="K68" s="72">
        <v>104</v>
      </c>
      <c r="L68" s="223"/>
      <c r="M68" s="222"/>
      <c r="N68" s="278">
        <f t="shared" si="31"/>
        <v>796.64</v>
      </c>
      <c r="O68" s="76" t="e">
        <f t="shared" si="32"/>
        <v>#DIV/0!</v>
      </c>
      <c r="P68" s="75" t="e">
        <f t="shared" si="33"/>
        <v>#DIV/0!</v>
      </c>
      <c r="Q68" s="222"/>
      <c r="R68" s="222"/>
      <c r="S68" s="292">
        <f t="shared" si="39"/>
        <v>0</v>
      </c>
      <c r="T68" s="75"/>
      <c r="U68" s="75" t="e">
        <f t="shared" si="35"/>
        <v>#DIV/0!</v>
      </c>
      <c r="V68" s="75" t="e">
        <f t="shared" si="36"/>
        <v>#DIV/0!</v>
      </c>
    </row>
    <row r="69" spans="1:22" s="77" customFormat="1" ht="12.75" customHeight="1" x14ac:dyDescent="0.15">
      <c r="A69" s="66" t="s">
        <v>4</v>
      </c>
      <c r="B69" s="67" t="s">
        <v>121</v>
      </c>
      <c r="C69" s="68" t="s">
        <v>45</v>
      </c>
      <c r="D69" s="71" t="s">
        <v>153</v>
      </c>
      <c r="E69" s="71" t="s">
        <v>60</v>
      </c>
      <c r="F69" s="123">
        <v>8.5399999999999991</v>
      </c>
      <c r="G69" s="134"/>
      <c r="H69" s="81"/>
      <c r="I69" s="71" t="s">
        <v>131</v>
      </c>
      <c r="J69" s="67" t="s">
        <v>52</v>
      </c>
      <c r="K69" s="72">
        <v>104</v>
      </c>
      <c r="L69" s="223"/>
      <c r="M69" s="222"/>
      <c r="N69" s="278">
        <f t="shared" si="31"/>
        <v>888.15999999999985</v>
      </c>
      <c r="O69" s="76" t="e">
        <f t="shared" si="32"/>
        <v>#DIV/0!</v>
      </c>
      <c r="P69" s="75" t="e">
        <f t="shared" si="33"/>
        <v>#DIV/0!</v>
      </c>
      <c r="Q69" s="222"/>
      <c r="R69" s="222"/>
      <c r="S69" s="292">
        <f t="shared" si="39"/>
        <v>0</v>
      </c>
      <c r="T69" s="75"/>
      <c r="U69" s="75" t="e">
        <f t="shared" si="35"/>
        <v>#DIV/0!</v>
      </c>
      <c r="V69" s="75" t="e">
        <f t="shared" si="36"/>
        <v>#DIV/0!</v>
      </c>
    </row>
    <row r="70" spans="1:22" s="77" customFormat="1" ht="12.75" customHeight="1" x14ac:dyDescent="0.15">
      <c r="A70" s="66" t="s">
        <v>4</v>
      </c>
      <c r="B70" s="67" t="s">
        <v>121</v>
      </c>
      <c r="C70" s="68" t="s">
        <v>45</v>
      </c>
      <c r="D70" s="71" t="s">
        <v>154</v>
      </c>
      <c r="E70" s="71" t="s">
        <v>140</v>
      </c>
      <c r="F70" s="123">
        <v>60.23</v>
      </c>
      <c r="G70" s="134"/>
      <c r="H70" s="81"/>
      <c r="I70" s="71" t="s">
        <v>131</v>
      </c>
      <c r="J70" s="67" t="s">
        <v>52</v>
      </c>
      <c r="K70" s="72">
        <v>104</v>
      </c>
      <c r="L70" s="223"/>
      <c r="M70" s="222"/>
      <c r="N70" s="278">
        <f t="shared" si="31"/>
        <v>6263.92</v>
      </c>
      <c r="O70" s="76" t="e">
        <f t="shared" si="32"/>
        <v>#DIV/0!</v>
      </c>
      <c r="P70" s="75" t="e">
        <f t="shared" si="33"/>
        <v>#DIV/0!</v>
      </c>
      <c r="Q70" s="222"/>
      <c r="R70" s="222"/>
      <c r="S70" s="292">
        <f t="shared" si="39"/>
        <v>0</v>
      </c>
      <c r="T70" s="75"/>
      <c r="U70" s="75" t="e">
        <f t="shared" si="35"/>
        <v>#DIV/0!</v>
      </c>
      <c r="V70" s="75" t="e">
        <f t="shared" si="36"/>
        <v>#DIV/0!</v>
      </c>
    </row>
    <row r="71" spans="1:22" s="77" customFormat="1" ht="12.75" customHeight="1" x14ac:dyDescent="0.15">
      <c r="A71" s="66" t="s">
        <v>4</v>
      </c>
      <c r="B71" s="67" t="s">
        <v>121</v>
      </c>
      <c r="C71" s="68" t="s">
        <v>45</v>
      </c>
      <c r="D71" s="71" t="s">
        <v>107</v>
      </c>
      <c r="E71" s="71" t="s">
        <v>54</v>
      </c>
      <c r="F71" s="123">
        <v>16.829999999999998</v>
      </c>
      <c r="G71" s="134"/>
      <c r="H71" s="81"/>
      <c r="I71" s="71" t="s">
        <v>131</v>
      </c>
      <c r="J71" s="67" t="s">
        <v>56</v>
      </c>
      <c r="K71" s="72">
        <v>255</v>
      </c>
      <c r="L71" s="223"/>
      <c r="M71" s="222"/>
      <c r="N71" s="278">
        <f t="shared" si="31"/>
        <v>4291.6499999999996</v>
      </c>
      <c r="O71" s="76" t="e">
        <f t="shared" si="32"/>
        <v>#DIV/0!</v>
      </c>
      <c r="P71" s="75" t="e">
        <f t="shared" si="33"/>
        <v>#DIV/0!</v>
      </c>
      <c r="Q71" s="222"/>
      <c r="R71" s="222"/>
      <c r="S71" s="292">
        <f t="shared" si="39"/>
        <v>0</v>
      </c>
      <c r="T71" s="75"/>
      <c r="U71" s="75" t="e">
        <f t="shared" si="35"/>
        <v>#DIV/0!</v>
      </c>
      <c r="V71" s="75" t="e">
        <f t="shared" si="36"/>
        <v>#DIV/0!</v>
      </c>
    </row>
    <row r="72" spans="1:22" s="77" customFormat="1" ht="12.75" customHeight="1" x14ac:dyDescent="0.15">
      <c r="A72" s="66" t="s">
        <v>4</v>
      </c>
      <c r="B72" s="67" t="s">
        <v>121</v>
      </c>
      <c r="C72" s="68" t="s">
        <v>45</v>
      </c>
      <c r="D72" s="71" t="s">
        <v>100</v>
      </c>
      <c r="E72" s="71" t="s">
        <v>78</v>
      </c>
      <c r="F72" s="123">
        <v>2.8100000000000005</v>
      </c>
      <c r="G72" s="73"/>
      <c r="H72" s="82"/>
      <c r="I72" s="71" t="s">
        <v>125</v>
      </c>
      <c r="J72" s="67" t="s">
        <v>56</v>
      </c>
      <c r="K72" s="72">
        <v>255</v>
      </c>
      <c r="L72" s="223"/>
      <c r="M72" s="222"/>
      <c r="N72" s="278">
        <f t="shared" si="31"/>
        <v>716.55000000000018</v>
      </c>
      <c r="O72" s="76" t="e">
        <f t="shared" si="32"/>
        <v>#DIV/0!</v>
      </c>
      <c r="P72" s="75" t="e">
        <f t="shared" si="33"/>
        <v>#DIV/0!</v>
      </c>
      <c r="Q72" s="75"/>
      <c r="R72" s="75"/>
      <c r="S72" s="292"/>
      <c r="T72" s="75"/>
      <c r="U72" s="75" t="e">
        <f t="shared" si="35"/>
        <v>#DIV/0!</v>
      </c>
      <c r="V72" s="75" t="e">
        <f t="shared" si="36"/>
        <v>#DIV/0!</v>
      </c>
    </row>
    <row r="73" spans="1:22" s="77" customFormat="1" ht="12.75" customHeight="1" x14ac:dyDescent="0.15">
      <c r="A73" s="66" t="s">
        <v>4</v>
      </c>
      <c r="B73" s="67" t="s">
        <v>121</v>
      </c>
      <c r="C73" s="68" t="s">
        <v>45</v>
      </c>
      <c r="D73" s="71" t="s">
        <v>100</v>
      </c>
      <c r="E73" s="71" t="s">
        <v>78</v>
      </c>
      <c r="F73" s="123">
        <v>3.8</v>
      </c>
      <c r="G73" s="134"/>
      <c r="H73" s="81"/>
      <c r="I73" s="71" t="s">
        <v>131</v>
      </c>
      <c r="J73" s="67" t="s">
        <v>56</v>
      </c>
      <c r="K73" s="72">
        <v>255</v>
      </c>
      <c r="L73" s="223"/>
      <c r="M73" s="222"/>
      <c r="N73" s="278">
        <f t="shared" si="31"/>
        <v>969</v>
      </c>
      <c r="O73" s="76" t="e">
        <f t="shared" si="32"/>
        <v>#DIV/0!</v>
      </c>
      <c r="P73" s="75" t="e">
        <f t="shared" si="33"/>
        <v>#DIV/0!</v>
      </c>
      <c r="Q73" s="222"/>
      <c r="R73" s="222"/>
      <c r="S73" s="292">
        <f t="shared" ref="S73:S75" si="40">((Q73*3)+(R73*1))/4</f>
        <v>0</v>
      </c>
      <c r="T73" s="75"/>
      <c r="U73" s="75" t="e">
        <f t="shared" si="35"/>
        <v>#DIV/0!</v>
      </c>
      <c r="V73" s="75" t="e">
        <f t="shared" si="36"/>
        <v>#DIV/0!</v>
      </c>
    </row>
    <row r="74" spans="1:22" s="77" customFormat="1" ht="12.75" customHeight="1" x14ac:dyDescent="0.15">
      <c r="A74" s="66" t="s">
        <v>4</v>
      </c>
      <c r="B74" s="67" t="s">
        <v>121</v>
      </c>
      <c r="C74" s="68" t="s">
        <v>45</v>
      </c>
      <c r="D74" s="71" t="s">
        <v>155</v>
      </c>
      <c r="E74" s="71" t="s">
        <v>69</v>
      </c>
      <c r="F74" s="123">
        <v>45</v>
      </c>
      <c r="G74" s="134"/>
      <c r="H74" s="81"/>
      <c r="I74" s="71" t="s">
        <v>131</v>
      </c>
      <c r="J74" s="67" t="s">
        <v>52</v>
      </c>
      <c r="K74" s="72">
        <v>104</v>
      </c>
      <c r="L74" s="223"/>
      <c r="M74" s="222"/>
      <c r="N74" s="278">
        <f t="shared" si="31"/>
        <v>4680</v>
      </c>
      <c r="O74" s="76" t="e">
        <f t="shared" si="32"/>
        <v>#DIV/0!</v>
      </c>
      <c r="P74" s="75" t="e">
        <f t="shared" si="33"/>
        <v>#DIV/0!</v>
      </c>
      <c r="Q74" s="222"/>
      <c r="R74" s="222"/>
      <c r="S74" s="292">
        <f t="shared" si="40"/>
        <v>0</v>
      </c>
      <c r="T74" s="75"/>
      <c r="U74" s="75" t="e">
        <f t="shared" si="35"/>
        <v>#DIV/0!</v>
      </c>
      <c r="V74" s="75" t="e">
        <f t="shared" si="36"/>
        <v>#DIV/0!</v>
      </c>
    </row>
    <row r="75" spans="1:22" s="77" customFormat="1" ht="12.75" customHeight="1" x14ac:dyDescent="0.15">
      <c r="A75" s="66" t="s">
        <v>4</v>
      </c>
      <c r="B75" s="67" t="s">
        <v>121</v>
      </c>
      <c r="C75" s="68" t="s">
        <v>45</v>
      </c>
      <c r="D75" s="90" t="s">
        <v>105</v>
      </c>
      <c r="E75" s="71" t="s">
        <v>54</v>
      </c>
      <c r="F75" s="126">
        <v>17.39</v>
      </c>
      <c r="G75" s="123"/>
      <c r="H75" s="78"/>
      <c r="I75" s="71" t="s">
        <v>131</v>
      </c>
      <c r="J75" s="67" t="s">
        <v>56</v>
      </c>
      <c r="K75" s="72">
        <v>255</v>
      </c>
      <c r="L75" s="223"/>
      <c r="M75" s="222"/>
      <c r="N75" s="278">
        <f t="shared" si="31"/>
        <v>4434.45</v>
      </c>
      <c r="O75" s="76" t="e">
        <f t="shared" si="32"/>
        <v>#DIV/0!</v>
      </c>
      <c r="P75" s="75" t="e">
        <f t="shared" si="33"/>
        <v>#DIV/0!</v>
      </c>
      <c r="Q75" s="222"/>
      <c r="R75" s="222"/>
      <c r="S75" s="292">
        <f t="shared" si="40"/>
        <v>0</v>
      </c>
      <c r="T75" s="75"/>
      <c r="U75" s="75" t="e">
        <f t="shared" si="35"/>
        <v>#DIV/0!</v>
      </c>
      <c r="V75" s="75" t="e">
        <f t="shared" si="36"/>
        <v>#DIV/0!</v>
      </c>
    </row>
    <row r="76" spans="1:22" s="77" customFormat="1" ht="12.75" customHeight="1" x14ac:dyDescent="0.15">
      <c r="A76" s="66" t="s">
        <v>4</v>
      </c>
      <c r="B76" s="67" t="s">
        <v>121</v>
      </c>
      <c r="C76" s="68" t="s">
        <v>45</v>
      </c>
      <c r="D76" s="71" t="s">
        <v>102</v>
      </c>
      <c r="E76" s="71" t="s">
        <v>78</v>
      </c>
      <c r="F76" s="123">
        <v>6.21</v>
      </c>
      <c r="G76" s="132"/>
      <c r="H76" s="79"/>
      <c r="I76" s="71" t="s">
        <v>125</v>
      </c>
      <c r="J76" s="67" t="s">
        <v>56</v>
      </c>
      <c r="K76" s="72">
        <v>255</v>
      </c>
      <c r="L76" s="223"/>
      <c r="M76" s="222"/>
      <c r="N76" s="278">
        <f t="shared" si="31"/>
        <v>1583.55</v>
      </c>
      <c r="O76" s="76" t="e">
        <f t="shared" si="32"/>
        <v>#DIV/0!</v>
      </c>
      <c r="P76" s="75" t="e">
        <f t="shared" si="33"/>
        <v>#DIV/0!</v>
      </c>
      <c r="Q76" s="75"/>
      <c r="R76" s="75"/>
      <c r="S76" s="292"/>
      <c r="T76" s="75"/>
      <c r="U76" s="75" t="e">
        <f t="shared" si="35"/>
        <v>#DIV/0!</v>
      </c>
      <c r="V76" s="75" t="e">
        <f t="shared" si="36"/>
        <v>#DIV/0!</v>
      </c>
    </row>
    <row r="77" spans="1:22" s="77" customFormat="1" ht="12.75" customHeight="1" x14ac:dyDescent="0.15">
      <c r="A77" s="66" t="s">
        <v>4</v>
      </c>
      <c r="B77" s="67" t="s">
        <v>121</v>
      </c>
      <c r="C77" s="68" t="s">
        <v>45</v>
      </c>
      <c r="D77" s="71" t="s">
        <v>98</v>
      </c>
      <c r="E77" s="71" t="s">
        <v>140</v>
      </c>
      <c r="F77" s="123">
        <v>58.17</v>
      </c>
      <c r="G77" s="123"/>
      <c r="H77" s="78"/>
      <c r="I77" s="71" t="s">
        <v>131</v>
      </c>
      <c r="J77" s="67" t="s">
        <v>52</v>
      </c>
      <c r="K77" s="72">
        <v>104</v>
      </c>
      <c r="L77" s="223"/>
      <c r="M77" s="222"/>
      <c r="N77" s="278">
        <f t="shared" si="31"/>
        <v>6049.68</v>
      </c>
      <c r="O77" s="76" t="e">
        <f t="shared" si="32"/>
        <v>#DIV/0!</v>
      </c>
      <c r="P77" s="75" t="e">
        <f t="shared" si="33"/>
        <v>#DIV/0!</v>
      </c>
      <c r="Q77" s="222"/>
      <c r="R77" s="222"/>
      <c r="S77" s="292">
        <f t="shared" ref="S77:S79" si="41">((Q77*3)+(R77*1))/4</f>
        <v>0</v>
      </c>
      <c r="T77" s="75"/>
      <c r="U77" s="75" t="e">
        <f t="shared" si="35"/>
        <v>#DIV/0!</v>
      </c>
      <c r="V77" s="75" t="e">
        <f t="shared" si="36"/>
        <v>#DIV/0!</v>
      </c>
    </row>
    <row r="78" spans="1:22" s="77" customFormat="1" ht="12.75" customHeight="1" x14ac:dyDescent="0.15">
      <c r="A78" s="66" t="s">
        <v>4</v>
      </c>
      <c r="B78" s="67" t="s">
        <v>121</v>
      </c>
      <c r="C78" s="68" t="s">
        <v>45</v>
      </c>
      <c r="D78" s="71" t="s">
        <v>94</v>
      </c>
      <c r="E78" s="71" t="s">
        <v>60</v>
      </c>
      <c r="F78" s="123">
        <v>3.8</v>
      </c>
      <c r="G78" s="123"/>
      <c r="H78" s="78"/>
      <c r="I78" s="71" t="s">
        <v>131</v>
      </c>
      <c r="J78" s="67" t="s">
        <v>52</v>
      </c>
      <c r="K78" s="72">
        <v>104</v>
      </c>
      <c r="L78" s="223"/>
      <c r="M78" s="222"/>
      <c r="N78" s="278">
        <f t="shared" si="31"/>
        <v>395.2</v>
      </c>
      <c r="O78" s="76" t="e">
        <f t="shared" si="32"/>
        <v>#DIV/0!</v>
      </c>
      <c r="P78" s="75" t="e">
        <f t="shared" si="33"/>
        <v>#DIV/0!</v>
      </c>
      <c r="Q78" s="222"/>
      <c r="R78" s="222"/>
      <c r="S78" s="292">
        <f t="shared" si="41"/>
        <v>0</v>
      </c>
      <c r="T78" s="75"/>
      <c r="U78" s="75" t="e">
        <f t="shared" si="35"/>
        <v>#DIV/0!</v>
      </c>
      <c r="V78" s="75" t="e">
        <f t="shared" si="36"/>
        <v>#DIV/0!</v>
      </c>
    </row>
    <row r="79" spans="1:22" s="77" customFormat="1" ht="12.75" customHeight="1" x14ac:dyDescent="0.15">
      <c r="A79" s="66" t="s">
        <v>4</v>
      </c>
      <c r="B79" s="67" t="s">
        <v>121</v>
      </c>
      <c r="C79" s="68" t="s">
        <v>45</v>
      </c>
      <c r="D79" s="71" t="s">
        <v>156</v>
      </c>
      <c r="E79" s="71" t="s">
        <v>60</v>
      </c>
      <c r="F79" s="123">
        <v>13.19</v>
      </c>
      <c r="G79" s="123"/>
      <c r="H79" s="78"/>
      <c r="I79" s="71" t="s">
        <v>131</v>
      </c>
      <c r="J79" s="67" t="s">
        <v>52</v>
      </c>
      <c r="K79" s="72">
        <v>104</v>
      </c>
      <c r="L79" s="223"/>
      <c r="M79" s="222"/>
      <c r="N79" s="278">
        <f t="shared" si="31"/>
        <v>1371.76</v>
      </c>
      <c r="O79" s="76" t="e">
        <f t="shared" si="32"/>
        <v>#DIV/0!</v>
      </c>
      <c r="P79" s="75" t="e">
        <f t="shared" si="33"/>
        <v>#DIV/0!</v>
      </c>
      <c r="Q79" s="222"/>
      <c r="R79" s="222"/>
      <c r="S79" s="292">
        <f t="shared" si="41"/>
        <v>0</v>
      </c>
      <c r="T79" s="75"/>
      <c r="U79" s="75" t="e">
        <f t="shared" si="35"/>
        <v>#DIV/0!</v>
      </c>
      <c r="V79" s="75" t="e">
        <f t="shared" si="36"/>
        <v>#DIV/0!</v>
      </c>
    </row>
    <row r="80" spans="1:22" s="77" customFormat="1" ht="12.75" customHeight="1" x14ac:dyDescent="0.15">
      <c r="A80" s="66" t="s">
        <v>4</v>
      </c>
      <c r="B80" s="67" t="s">
        <v>121</v>
      </c>
      <c r="C80" s="68" t="s">
        <v>45</v>
      </c>
      <c r="D80" s="69" t="s">
        <v>106</v>
      </c>
      <c r="E80" s="86" t="s">
        <v>157</v>
      </c>
      <c r="F80" s="122">
        <v>17.7</v>
      </c>
      <c r="G80" s="122"/>
      <c r="H80" s="70"/>
      <c r="I80" s="71" t="s">
        <v>158</v>
      </c>
      <c r="J80" s="67" t="s">
        <v>43</v>
      </c>
      <c r="K80" s="72">
        <v>255</v>
      </c>
      <c r="L80" s="223"/>
      <c r="M80" s="222"/>
      <c r="N80" s="278">
        <f t="shared" si="31"/>
        <v>4513.5</v>
      </c>
      <c r="O80" s="76" t="e">
        <f t="shared" si="32"/>
        <v>#DIV/0!</v>
      </c>
      <c r="P80" s="75" t="e">
        <f t="shared" si="33"/>
        <v>#DIV/0!</v>
      </c>
      <c r="Q80" s="75"/>
      <c r="R80" s="75"/>
      <c r="S80" s="292"/>
      <c r="T80" s="75"/>
      <c r="U80" s="75" t="e">
        <f t="shared" si="35"/>
        <v>#DIV/0!</v>
      </c>
      <c r="V80" s="75" t="e">
        <f t="shared" si="36"/>
        <v>#DIV/0!</v>
      </c>
    </row>
    <row r="81" spans="1:22" s="77" customFormat="1" ht="12.75" customHeight="1" x14ac:dyDescent="0.15">
      <c r="A81" s="66" t="s">
        <v>4</v>
      </c>
      <c r="B81" s="67" t="s">
        <v>121</v>
      </c>
      <c r="C81" s="68" t="s">
        <v>45</v>
      </c>
      <c r="D81" s="71" t="s">
        <v>108</v>
      </c>
      <c r="E81" s="71" t="s">
        <v>159</v>
      </c>
      <c r="F81" s="122">
        <v>6.28</v>
      </c>
      <c r="G81" s="122"/>
      <c r="H81" s="70"/>
      <c r="I81" s="71" t="s">
        <v>158</v>
      </c>
      <c r="J81" s="67" t="s">
        <v>48</v>
      </c>
      <c r="K81" s="72">
        <v>52</v>
      </c>
      <c r="L81" s="223"/>
      <c r="M81" s="222"/>
      <c r="N81" s="278">
        <f t="shared" si="31"/>
        <v>326.56</v>
      </c>
      <c r="O81" s="76" t="e">
        <f t="shared" si="32"/>
        <v>#DIV/0!</v>
      </c>
      <c r="P81" s="75" t="e">
        <f t="shared" si="33"/>
        <v>#DIV/0!</v>
      </c>
      <c r="Q81" s="75"/>
      <c r="R81" s="75"/>
      <c r="S81" s="292"/>
      <c r="T81" s="75"/>
      <c r="U81" s="75" t="e">
        <f t="shared" si="35"/>
        <v>#DIV/0!</v>
      </c>
      <c r="V81" s="75" t="e">
        <f t="shared" si="36"/>
        <v>#DIV/0!</v>
      </c>
    </row>
    <row r="82" spans="1:22" s="77" customFormat="1" ht="12.75" customHeight="1" x14ac:dyDescent="0.15">
      <c r="A82" s="66" t="s">
        <v>4</v>
      </c>
      <c r="B82" s="67" t="s">
        <v>121</v>
      </c>
      <c r="C82" s="68" t="s">
        <v>45</v>
      </c>
      <c r="D82" s="71" t="s">
        <v>160</v>
      </c>
      <c r="E82" s="71" t="s">
        <v>161</v>
      </c>
      <c r="F82" s="123">
        <v>24.1</v>
      </c>
      <c r="G82" s="123"/>
      <c r="H82" s="78"/>
      <c r="I82" s="71" t="s">
        <v>131</v>
      </c>
      <c r="J82" s="67" t="s">
        <v>72</v>
      </c>
      <c r="K82" s="72">
        <v>255</v>
      </c>
      <c r="L82" s="223"/>
      <c r="M82" s="222"/>
      <c r="N82" s="278">
        <f t="shared" si="31"/>
        <v>6145.5</v>
      </c>
      <c r="O82" s="76" t="e">
        <f t="shared" si="32"/>
        <v>#DIV/0!</v>
      </c>
      <c r="P82" s="75" t="e">
        <f t="shared" si="33"/>
        <v>#DIV/0!</v>
      </c>
      <c r="Q82" s="222"/>
      <c r="R82" s="222"/>
      <c r="S82" s="292">
        <f t="shared" ref="S82:S83" si="42">((Q82*3)+(R82*1))/4</f>
        <v>0</v>
      </c>
      <c r="T82" s="75"/>
      <c r="U82" s="75" t="e">
        <f t="shared" si="35"/>
        <v>#DIV/0!</v>
      </c>
      <c r="V82" s="75" t="e">
        <f t="shared" si="36"/>
        <v>#DIV/0!</v>
      </c>
    </row>
    <row r="83" spans="1:22" s="77" customFormat="1" ht="12.75" customHeight="1" x14ac:dyDescent="0.15">
      <c r="A83" s="66" t="s">
        <v>4</v>
      </c>
      <c r="B83" s="67" t="s">
        <v>121</v>
      </c>
      <c r="C83" s="68" t="s">
        <v>45</v>
      </c>
      <c r="D83" s="71" t="s">
        <v>162</v>
      </c>
      <c r="E83" s="71" t="s">
        <v>47</v>
      </c>
      <c r="F83" s="123">
        <v>11.67</v>
      </c>
      <c r="G83" s="123"/>
      <c r="H83" s="78"/>
      <c r="I83" s="71" t="s">
        <v>131</v>
      </c>
      <c r="J83" s="67" t="s">
        <v>48</v>
      </c>
      <c r="K83" s="72">
        <v>52</v>
      </c>
      <c r="L83" s="223"/>
      <c r="M83" s="222"/>
      <c r="N83" s="278">
        <f t="shared" si="31"/>
        <v>606.84</v>
      </c>
      <c r="O83" s="76" t="e">
        <f t="shared" si="32"/>
        <v>#DIV/0!</v>
      </c>
      <c r="P83" s="75" t="e">
        <f t="shared" si="33"/>
        <v>#DIV/0!</v>
      </c>
      <c r="Q83" s="222"/>
      <c r="R83" s="222"/>
      <c r="S83" s="292">
        <f t="shared" si="42"/>
        <v>0</v>
      </c>
      <c r="T83" s="75"/>
      <c r="U83" s="75" t="e">
        <f t="shared" si="35"/>
        <v>#DIV/0!</v>
      </c>
      <c r="V83" s="75" t="e">
        <f t="shared" si="36"/>
        <v>#DIV/0!</v>
      </c>
    </row>
    <row r="84" spans="1:22" s="237" customFormat="1" ht="12.75" customHeight="1" x14ac:dyDescent="0.2">
      <c r="A84" s="224"/>
      <c r="B84" s="225"/>
      <c r="C84" s="226"/>
      <c r="D84" s="247"/>
      <c r="E84" s="247"/>
      <c r="F84" s="250">
        <f>SUM(F46:F83)</f>
        <v>544.82999999999993</v>
      </c>
      <c r="G84" s="250"/>
      <c r="H84" s="251"/>
      <c r="I84" s="247"/>
      <c r="J84" s="225"/>
      <c r="K84" s="229"/>
      <c r="L84" s="234"/>
      <c r="M84" s="235"/>
      <c r="N84" s="235"/>
      <c r="O84" s="236"/>
      <c r="P84" s="235" t="e">
        <f>SUM(P46:P83)</f>
        <v>#DIV/0!</v>
      </c>
      <c r="Q84" s="235">
        <f>SUM(Q46:Q83)</f>
        <v>0</v>
      </c>
      <c r="R84" s="235">
        <f t="shared" ref="R84:S84" si="43">SUM(R46:R83)</f>
        <v>0</v>
      </c>
      <c r="S84" s="293">
        <f t="shared" si="43"/>
        <v>0</v>
      </c>
      <c r="T84" s="235">
        <f>SUM(T46:T83)</f>
        <v>0</v>
      </c>
      <c r="U84" s="75" t="e">
        <f t="shared" si="35"/>
        <v>#DIV/0!</v>
      </c>
      <c r="V84" s="235"/>
    </row>
    <row r="85" spans="1:22" s="77" customFormat="1" ht="12.75" customHeight="1" x14ac:dyDescent="0.15">
      <c r="A85" s="66" t="s">
        <v>5</v>
      </c>
      <c r="B85" s="67" t="s">
        <v>121</v>
      </c>
      <c r="C85" s="68" t="s">
        <v>163</v>
      </c>
      <c r="D85" s="69">
        <v>1</v>
      </c>
      <c r="E85" s="86" t="s">
        <v>164</v>
      </c>
      <c r="F85" s="122">
        <v>5</v>
      </c>
      <c r="G85" s="122"/>
      <c r="H85" s="70"/>
      <c r="I85" s="71" t="s">
        <v>165</v>
      </c>
      <c r="J85" s="67" t="s">
        <v>84</v>
      </c>
      <c r="K85" s="72">
        <v>255</v>
      </c>
      <c r="L85" s="223"/>
      <c r="M85" s="222"/>
      <c r="N85" s="278">
        <f t="shared" ref="N85:N90" si="44">(F85*K85)</f>
        <v>1275</v>
      </c>
      <c r="O85" s="76" t="e">
        <f t="shared" ref="O85:O90" si="45">N85/L85</f>
        <v>#DIV/0!</v>
      </c>
      <c r="P85" s="75" t="e">
        <f t="shared" ref="P85:P90" si="46">M85*O85</f>
        <v>#DIV/0!</v>
      </c>
      <c r="Q85" s="75"/>
      <c r="R85" s="75"/>
      <c r="S85" s="292"/>
      <c r="T85" s="75"/>
      <c r="U85" s="75" t="e">
        <f t="shared" si="35"/>
        <v>#DIV/0!</v>
      </c>
      <c r="V85" s="75" t="e">
        <f t="shared" ref="V85:V90" si="47">U85/F85</f>
        <v>#DIV/0!</v>
      </c>
    </row>
    <row r="86" spans="1:22" s="77" customFormat="1" ht="12.75" customHeight="1" x14ac:dyDescent="0.15">
      <c r="A86" s="66" t="s">
        <v>5</v>
      </c>
      <c r="B86" s="67" t="s">
        <v>121</v>
      </c>
      <c r="C86" s="68" t="s">
        <v>163</v>
      </c>
      <c r="D86" s="71">
        <v>2</v>
      </c>
      <c r="E86" s="71" t="s">
        <v>166</v>
      </c>
      <c r="F86" s="122">
        <v>3</v>
      </c>
      <c r="G86" s="122"/>
      <c r="H86" s="70"/>
      <c r="I86" s="71" t="s">
        <v>167</v>
      </c>
      <c r="J86" s="67" t="s">
        <v>56</v>
      </c>
      <c r="K86" s="72">
        <v>255</v>
      </c>
      <c r="L86" s="223"/>
      <c r="M86" s="222"/>
      <c r="N86" s="278">
        <f t="shared" si="44"/>
        <v>765</v>
      </c>
      <c r="O86" s="76" t="e">
        <f t="shared" si="45"/>
        <v>#DIV/0!</v>
      </c>
      <c r="P86" s="75" t="e">
        <f t="shared" si="46"/>
        <v>#DIV/0!</v>
      </c>
      <c r="Q86" s="75"/>
      <c r="R86" s="75"/>
      <c r="S86" s="292"/>
      <c r="T86" s="75"/>
      <c r="U86" s="75" t="e">
        <f t="shared" si="35"/>
        <v>#DIV/0!</v>
      </c>
      <c r="V86" s="75" t="e">
        <f t="shared" si="47"/>
        <v>#DIV/0!</v>
      </c>
    </row>
    <row r="87" spans="1:22" s="77" customFormat="1" ht="12.75" customHeight="1" x14ac:dyDescent="0.15">
      <c r="A87" s="66" t="s">
        <v>5</v>
      </c>
      <c r="B87" s="67" t="s">
        <v>121</v>
      </c>
      <c r="C87" s="68" t="s">
        <v>163</v>
      </c>
      <c r="D87" s="69">
        <v>3</v>
      </c>
      <c r="E87" s="69" t="s">
        <v>140</v>
      </c>
      <c r="F87" s="122">
        <v>56</v>
      </c>
      <c r="G87" s="122"/>
      <c r="H87" s="70"/>
      <c r="I87" s="71" t="s">
        <v>168</v>
      </c>
      <c r="J87" s="67" t="s">
        <v>52</v>
      </c>
      <c r="K87" s="72">
        <v>104</v>
      </c>
      <c r="L87" s="223"/>
      <c r="M87" s="222"/>
      <c r="N87" s="278">
        <f t="shared" si="44"/>
        <v>5824</v>
      </c>
      <c r="O87" s="76" t="e">
        <f t="shared" si="45"/>
        <v>#DIV/0!</v>
      </c>
      <c r="P87" s="75" t="e">
        <f t="shared" si="46"/>
        <v>#DIV/0!</v>
      </c>
      <c r="Q87" s="75"/>
      <c r="R87" s="75"/>
      <c r="S87" s="292"/>
      <c r="T87" s="75"/>
      <c r="U87" s="75" t="e">
        <f t="shared" si="35"/>
        <v>#DIV/0!</v>
      </c>
      <c r="V87" s="75" t="e">
        <f t="shared" si="47"/>
        <v>#DIV/0!</v>
      </c>
    </row>
    <row r="88" spans="1:22" s="77" customFormat="1" ht="12.75" customHeight="1" x14ac:dyDescent="0.15">
      <c r="A88" s="66" t="s">
        <v>5</v>
      </c>
      <c r="B88" s="67" t="s">
        <v>121</v>
      </c>
      <c r="C88" s="68" t="s">
        <v>163</v>
      </c>
      <c r="D88" s="69">
        <v>4</v>
      </c>
      <c r="E88" s="86" t="s">
        <v>169</v>
      </c>
      <c r="F88" s="122">
        <v>10</v>
      </c>
      <c r="G88" s="122"/>
      <c r="H88" s="70"/>
      <c r="I88" s="71" t="s">
        <v>167</v>
      </c>
      <c r="J88" s="67" t="s">
        <v>72</v>
      </c>
      <c r="K88" s="72">
        <v>255</v>
      </c>
      <c r="L88" s="223"/>
      <c r="M88" s="222"/>
      <c r="N88" s="278">
        <f t="shared" si="44"/>
        <v>2550</v>
      </c>
      <c r="O88" s="76" t="e">
        <f t="shared" si="45"/>
        <v>#DIV/0!</v>
      </c>
      <c r="P88" s="75" t="e">
        <f t="shared" si="46"/>
        <v>#DIV/0!</v>
      </c>
      <c r="Q88" s="75"/>
      <c r="R88" s="75"/>
      <c r="S88" s="292"/>
      <c r="T88" s="75"/>
      <c r="U88" s="75" t="e">
        <f t="shared" si="35"/>
        <v>#DIV/0!</v>
      </c>
      <c r="V88" s="75" t="e">
        <f t="shared" si="47"/>
        <v>#DIV/0!</v>
      </c>
    </row>
    <row r="89" spans="1:22" s="77" customFormat="1" ht="12.75" customHeight="1" x14ac:dyDescent="0.15">
      <c r="A89" s="66" t="s">
        <v>5</v>
      </c>
      <c r="B89" s="67" t="s">
        <v>121</v>
      </c>
      <c r="C89" s="68" t="s">
        <v>163</v>
      </c>
      <c r="D89" s="71">
        <v>5</v>
      </c>
      <c r="E89" s="71" t="s">
        <v>140</v>
      </c>
      <c r="F89" s="123">
        <v>56</v>
      </c>
      <c r="G89" s="73"/>
      <c r="H89" s="82"/>
      <c r="I89" s="71" t="s">
        <v>168</v>
      </c>
      <c r="J89" s="67" t="s">
        <v>52</v>
      </c>
      <c r="K89" s="72">
        <v>104</v>
      </c>
      <c r="L89" s="223"/>
      <c r="M89" s="222"/>
      <c r="N89" s="278">
        <f t="shared" si="44"/>
        <v>5824</v>
      </c>
      <c r="O89" s="76" t="e">
        <f t="shared" si="45"/>
        <v>#DIV/0!</v>
      </c>
      <c r="P89" s="75" t="e">
        <f t="shared" si="46"/>
        <v>#DIV/0!</v>
      </c>
      <c r="Q89" s="75"/>
      <c r="R89" s="75"/>
      <c r="S89" s="292"/>
      <c r="T89" s="75"/>
      <c r="U89" s="75" t="e">
        <f t="shared" si="35"/>
        <v>#DIV/0!</v>
      </c>
      <c r="V89" s="75" t="e">
        <f t="shared" si="47"/>
        <v>#DIV/0!</v>
      </c>
    </row>
    <row r="90" spans="1:22" s="77" customFormat="1" ht="12.75" customHeight="1" x14ac:dyDescent="0.15">
      <c r="A90" s="66" t="s">
        <v>5</v>
      </c>
      <c r="B90" s="67" t="s">
        <v>121</v>
      </c>
      <c r="C90" s="68" t="s">
        <v>163</v>
      </c>
      <c r="D90" s="71">
        <v>6</v>
      </c>
      <c r="E90" s="71" t="s">
        <v>140</v>
      </c>
      <c r="F90" s="123">
        <v>56</v>
      </c>
      <c r="G90" s="73"/>
      <c r="H90" s="82"/>
      <c r="I90" s="71" t="s">
        <v>170</v>
      </c>
      <c r="J90" s="67" t="s">
        <v>52</v>
      </c>
      <c r="K90" s="72">
        <v>104</v>
      </c>
      <c r="L90" s="223"/>
      <c r="M90" s="222"/>
      <c r="N90" s="278">
        <f t="shared" si="44"/>
        <v>5824</v>
      </c>
      <c r="O90" s="76" t="e">
        <f t="shared" si="45"/>
        <v>#DIV/0!</v>
      </c>
      <c r="P90" s="75" t="e">
        <f t="shared" si="46"/>
        <v>#DIV/0!</v>
      </c>
      <c r="Q90" s="222"/>
      <c r="R90" s="222"/>
      <c r="S90" s="292">
        <f>((Q90*3)+(R90*1))/4</f>
        <v>0</v>
      </c>
      <c r="T90" s="222"/>
      <c r="U90" s="75" t="e">
        <f t="shared" si="35"/>
        <v>#DIV/0!</v>
      </c>
      <c r="V90" s="75" t="e">
        <f t="shared" si="47"/>
        <v>#DIV/0!</v>
      </c>
    </row>
    <row r="91" spans="1:22" s="237" customFormat="1" ht="12.75" customHeight="1" x14ac:dyDescent="0.2">
      <c r="A91" s="224"/>
      <c r="B91" s="225"/>
      <c r="C91" s="226"/>
      <c r="D91" s="247"/>
      <c r="E91" s="247"/>
      <c r="F91" s="250">
        <f>SUM(F85:F90)</f>
        <v>186</v>
      </c>
      <c r="G91" s="233"/>
      <c r="H91" s="253"/>
      <c r="I91" s="247"/>
      <c r="J91" s="225"/>
      <c r="K91" s="229"/>
      <c r="L91" s="234"/>
      <c r="M91" s="235"/>
      <c r="N91" s="235"/>
      <c r="O91" s="236"/>
      <c r="P91" s="235" t="e">
        <f>SUM(P85:P90)</f>
        <v>#DIV/0!</v>
      </c>
      <c r="Q91" s="235">
        <f>SUM(Q85:Q90)</f>
        <v>0</v>
      </c>
      <c r="R91" s="235">
        <f>SUM(R85:R90)</f>
        <v>0</v>
      </c>
      <c r="S91" s="235">
        <f>SUM(S85:S90)</f>
        <v>0</v>
      </c>
      <c r="T91" s="235">
        <f>SUM(T85:T90)</f>
        <v>0</v>
      </c>
      <c r="U91" s="75" t="e">
        <f t="shared" si="35"/>
        <v>#DIV/0!</v>
      </c>
      <c r="V91" s="235"/>
    </row>
    <row r="92" spans="1:22" s="77" customFormat="1" ht="12.75" customHeight="1" x14ac:dyDescent="0.15">
      <c r="A92" s="66" t="s">
        <v>6</v>
      </c>
      <c r="B92" s="67" t="s">
        <v>171</v>
      </c>
      <c r="C92" s="68" t="s">
        <v>45</v>
      </c>
      <c r="D92" s="71" t="s">
        <v>122</v>
      </c>
      <c r="E92" s="71"/>
      <c r="F92" s="122"/>
      <c r="G92" s="123">
        <v>51.89</v>
      </c>
      <c r="H92" s="123"/>
      <c r="I92" s="71" t="s">
        <v>42</v>
      </c>
      <c r="J92" s="67"/>
      <c r="K92" s="72"/>
      <c r="L92" s="74"/>
      <c r="M92" s="75"/>
      <c r="N92" s="75"/>
      <c r="O92" s="76"/>
      <c r="P92" s="75"/>
      <c r="Q92" s="75"/>
      <c r="R92" s="75"/>
      <c r="S92" s="75"/>
      <c r="T92" s="75"/>
      <c r="U92" s="75"/>
      <c r="V92" s="75"/>
    </row>
    <row r="93" spans="1:22" s="77" customFormat="1" ht="12.75" customHeight="1" x14ac:dyDescent="0.15">
      <c r="A93" s="66" t="s">
        <v>6</v>
      </c>
      <c r="B93" s="67" t="s">
        <v>171</v>
      </c>
      <c r="C93" s="68" t="s">
        <v>45</v>
      </c>
      <c r="D93" s="71" t="s">
        <v>124</v>
      </c>
      <c r="E93" s="71"/>
      <c r="F93" s="122"/>
      <c r="G93" s="123">
        <v>47.52</v>
      </c>
      <c r="H93" s="123"/>
      <c r="I93" s="71" t="s">
        <v>42</v>
      </c>
      <c r="J93" s="67"/>
      <c r="K93" s="72"/>
      <c r="L93" s="74"/>
      <c r="M93" s="75"/>
      <c r="N93" s="75"/>
      <c r="O93" s="76"/>
      <c r="P93" s="75"/>
      <c r="Q93" s="75"/>
      <c r="R93" s="75"/>
      <c r="S93" s="75"/>
      <c r="T93" s="75"/>
      <c r="U93" s="75"/>
      <c r="V93" s="75"/>
    </row>
    <row r="94" spans="1:22" s="77" customFormat="1" ht="12.75" customHeight="1" x14ac:dyDescent="0.15">
      <c r="A94" s="66" t="s">
        <v>6</v>
      </c>
      <c r="B94" s="67" t="s">
        <v>171</v>
      </c>
      <c r="C94" s="68" t="s">
        <v>45</v>
      </c>
      <c r="D94" s="69" t="s">
        <v>126</v>
      </c>
      <c r="E94" s="86"/>
      <c r="F94" s="122"/>
      <c r="G94" s="122">
        <v>175.15</v>
      </c>
      <c r="H94" s="122"/>
      <c r="I94" s="71" t="s">
        <v>172</v>
      </c>
      <c r="J94" s="67"/>
      <c r="K94" s="72"/>
      <c r="L94" s="74"/>
      <c r="M94" s="75"/>
      <c r="N94" s="75"/>
      <c r="O94" s="76"/>
      <c r="P94" s="75"/>
      <c r="Q94" s="75"/>
      <c r="R94" s="75"/>
      <c r="S94" s="75"/>
      <c r="T94" s="75"/>
      <c r="U94" s="75"/>
      <c r="V94" s="75"/>
    </row>
    <row r="95" spans="1:22" s="77" customFormat="1" ht="12.75" customHeight="1" x14ac:dyDescent="0.15">
      <c r="A95" s="66" t="s">
        <v>6</v>
      </c>
      <c r="B95" s="67" t="s">
        <v>171</v>
      </c>
      <c r="C95" s="89" t="s">
        <v>45</v>
      </c>
      <c r="D95" s="71" t="s">
        <v>173</v>
      </c>
      <c r="E95" s="71"/>
      <c r="F95" s="122"/>
      <c r="G95" s="123">
        <v>10.4</v>
      </c>
      <c r="H95" s="123"/>
      <c r="I95" s="71" t="s">
        <v>42</v>
      </c>
      <c r="J95" s="67"/>
      <c r="K95" s="72"/>
      <c r="L95" s="74"/>
      <c r="M95" s="75"/>
      <c r="N95" s="75"/>
      <c r="O95" s="76"/>
      <c r="P95" s="75"/>
      <c r="Q95" s="75"/>
      <c r="R95" s="75"/>
      <c r="S95" s="75"/>
      <c r="T95" s="75"/>
      <c r="U95" s="75"/>
      <c r="V95" s="75"/>
    </row>
    <row r="96" spans="1:22" s="77" customFormat="1" ht="12.75" customHeight="1" x14ac:dyDescent="0.15">
      <c r="A96" s="66" t="s">
        <v>6</v>
      </c>
      <c r="B96" s="67" t="s">
        <v>171</v>
      </c>
      <c r="C96" s="68" t="s">
        <v>45</v>
      </c>
      <c r="D96" s="71" t="s">
        <v>129</v>
      </c>
      <c r="E96" s="71"/>
      <c r="F96" s="122"/>
      <c r="G96" s="123">
        <v>58.74</v>
      </c>
      <c r="H96" s="123"/>
      <c r="I96" s="71" t="s">
        <v>42</v>
      </c>
      <c r="J96" s="67"/>
      <c r="K96" s="72"/>
      <c r="L96" s="74"/>
      <c r="M96" s="75"/>
      <c r="N96" s="75"/>
      <c r="O96" s="76"/>
      <c r="P96" s="75"/>
      <c r="Q96" s="75"/>
      <c r="R96" s="75"/>
      <c r="S96" s="75"/>
      <c r="T96" s="75"/>
      <c r="U96" s="75"/>
      <c r="V96" s="75"/>
    </row>
    <row r="97" spans="1:22" s="77" customFormat="1" ht="12.75" customHeight="1" x14ac:dyDescent="0.15">
      <c r="A97" s="66" t="s">
        <v>6</v>
      </c>
      <c r="B97" s="67" t="s">
        <v>171</v>
      </c>
      <c r="C97" s="68" t="s">
        <v>45</v>
      </c>
      <c r="D97" s="71" t="s">
        <v>130</v>
      </c>
      <c r="E97" s="71"/>
      <c r="F97" s="122"/>
      <c r="G97" s="123">
        <v>57.24</v>
      </c>
      <c r="H97" s="123"/>
      <c r="I97" s="71" t="s">
        <v>42</v>
      </c>
      <c r="J97" s="67"/>
      <c r="K97" s="72"/>
      <c r="L97" s="74"/>
      <c r="M97" s="75"/>
      <c r="N97" s="75"/>
      <c r="O97" s="76"/>
      <c r="P97" s="75"/>
      <c r="Q97" s="75"/>
      <c r="R97" s="75"/>
      <c r="S97" s="75"/>
      <c r="T97" s="75"/>
      <c r="U97" s="75"/>
      <c r="V97" s="75"/>
    </row>
    <row r="98" spans="1:22" s="77" customFormat="1" ht="12.75" customHeight="1" x14ac:dyDescent="0.15">
      <c r="A98" s="66" t="s">
        <v>6</v>
      </c>
      <c r="B98" s="67" t="s">
        <v>171</v>
      </c>
      <c r="C98" s="68" t="s">
        <v>45</v>
      </c>
      <c r="D98" s="71" t="s">
        <v>145</v>
      </c>
      <c r="E98" s="71" t="s">
        <v>174</v>
      </c>
      <c r="F98" s="122"/>
      <c r="G98" s="122">
        <v>338.13</v>
      </c>
      <c r="H98" s="122"/>
      <c r="I98" s="71" t="s">
        <v>175</v>
      </c>
      <c r="J98" s="67"/>
      <c r="K98" s="72"/>
      <c r="L98" s="74"/>
      <c r="M98" s="75"/>
      <c r="N98" s="75"/>
      <c r="O98" s="76"/>
      <c r="P98" s="75"/>
      <c r="Q98" s="75"/>
      <c r="R98" s="75"/>
      <c r="S98" s="75"/>
      <c r="T98" s="75"/>
      <c r="U98" s="75"/>
      <c r="V98" s="75"/>
    </row>
    <row r="99" spans="1:22" s="77" customFormat="1" ht="12.75" customHeight="1" x14ac:dyDescent="0.15">
      <c r="A99" s="66" t="s">
        <v>6</v>
      </c>
      <c r="B99" s="67" t="s">
        <v>171</v>
      </c>
      <c r="C99" s="89" t="s">
        <v>45</v>
      </c>
      <c r="D99" s="71" t="s">
        <v>176</v>
      </c>
      <c r="E99" s="71" t="s">
        <v>177</v>
      </c>
      <c r="F99" s="122"/>
      <c r="G99" s="123">
        <v>17.78</v>
      </c>
      <c r="H99" s="123"/>
      <c r="I99" s="71" t="s">
        <v>175</v>
      </c>
      <c r="J99" s="67"/>
      <c r="K99" s="72"/>
      <c r="L99" s="74"/>
      <c r="M99" s="75"/>
      <c r="N99" s="75"/>
      <c r="O99" s="76"/>
      <c r="P99" s="75"/>
      <c r="Q99" s="75"/>
      <c r="R99" s="75"/>
      <c r="S99" s="75"/>
      <c r="T99" s="75"/>
      <c r="U99" s="75"/>
      <c r="V99" s="75"/>
    </row>
    <row r="100" spans="1:22" s="77" customFormat="1" ht="12.75" customHeight="1" x14ac:dyDescent="0.15">
      <c r="A100" s="66" t="s">
        <v>6</v>
      </c>
      <c r="B100" s="67" t="s">
        <v>171</v>
      </c>
      <c r="C100" s="89" t="s">
        <v>45</v>
      </c>
      <c r="D100" s="71" t="s">
        <v>178</v>
      </c>
      <c r="E100" s="71" t="s">
        <v>177</v>
      </c>
      <c r="F100" s="122"/>
      <c r="G100" s="123">
        <v>38</v>
      </c>
      <c r="H100" s="123"/>
      <c r="I100" s="71" t="s">
        <v>175</v>
      </c>
      <c r="J100" s="67"/>
      <c r="K100" s="72"/>
      <c r="L100" s="74"/>
      <c r="M100" s="75"/>
      <c r="N100" s="75"/>
      <c r="O100" s="76"/>
      <c r="P100" s="75"/>
      <c r="Q100" s="75"/>
      <c r="R100" s="75"/>
      <c r="S100" s="75"/>
      <c r="T100" s="75"/>
      <c r="U100" s="75"/>
      <c r="V100" s="75"/>
    </row>
    <row r="101" spans="1:22" s="77" customFormat="1" ht="12.75" customHeight="1" x14ac:dyDescent="0.15">
      <c r="A101" s="66" t="s">
        <v>6</v>
      </c>
      <c r="B101" s="67" t="s">
        <v>171</v>
      </c>
      <c r="C101" s="68" t="s">
        <v>45</v>
      </c>
      <c r="D101" s="69" t="s">
        <v>179</v>
      </c>
      <c r="E101" s="69" t="s">
        <v>180</v>
      </c>
      <c r="F101" s="122"/>
      <c r="G101" s="122">
        <v>40.78</v>
      </c>
      <c r="H101" s="122"/>
      <c r="I101" s="71" t="s">
        <v>181</v>
      </c>
      <c r="J101" s="67"/>
      <c r="K101" s="72"/>
      <c r="L101" s="74"/>
      <c r="M101" s="75"/>
      <c r="N101" s="75"/>
      <c r="O101" s="76"/>
      <c r="P101" s="75"/>
      <c r="Q101" s="75"/>
      <c r="R101" s="75"/>
      <c r="S101" s="75"/>
      <c r="T101" s="75"/>
      <c r="U101" s="75"/>
      <c r="V101" s="75"/>
    </row>
    <row r="102" spans="1:22" s="77" customFormat="1" ht="12.75" customHeight="1" x14ac:dyDescent="0.15">
      <c r="A102" s="66" t="s">
        <v>6</v>
      </c>
      <c r="B102" s="67" t="s">
        <v>171</v>
      </c>
      <c r="C102" s="68" t="s">
        <v>45</v>
      </c>
      <c r="D102" s="69" t="s">
        <v>182</v>
      </c>
      <c r="E102" s="86" t="s">
        <v>180</v>
      </c>
      <c r="F102" s="122"/>
      <c r="G102" s="122">
        <v>40.78</v>
      </c>
      <c r="H102" s="122"/>
      <c r="I102" s="71" t="s">
        <v>181</v>
      </c>
      <c r="J102" s="67"/>
      <c r="K102" s="72"/>
      <c r="L102" s="74"/>
      <c r="M102" s="75"/>
      <c r="N102" s="75"/>
      <c r="O102" s="76"/>
      <c r="P102" s="75"/>
      <c r="Q102" s="75"/>
      <c r="R102" s="75"/>
      <c r="S102" s="75"/>
      <c r="T102" s="75"/>
      <c r="U102" s="75"/>
      <c r="V102" s="75"/>
    </row>
    <row r="103" spans="1:22" s="77" customFormat="1" ht="12.75" customHeight="1" x14ac:dyDescent="0.15">
      <c r="A103" s="66" t="s">
        <v>6</v>
      </c>
      <c r="B103" s="67" t="s">
        <v>93</v>
      </c>
      <c r="C103" s="68" t="s">
        <v>45</v>
      </c>
      <c r="D103" s="71" t="s">
        <v>148</v>
      </c>
      <c r="E103" s="71" t="s">
        <v>183</v>
      </c>
      <c r="F103" s="123">
        <v>10.28</v>
      </c>
      <c r="G103" s="134"/>
      <c r="H103" s="81"/>
      <c r="I103" s="71" t="s">
        <v>42</v>
      </c>
      <c r="J103" s="67" t="s">
        <v>48</v>
      </c>
      <c r="K103" s="72">
        <v>40</v>
      </c>
      <c r="L103" s="223"/>
      <c r="M103" s="222"/>
      <c r="N103" s="278">
        <f>(F103*K103)</f>
        <v>411.2</v>
      </c>
      <c r="O103" s="76" t="e">
        <f t="shared" ref="O103:O107" si="48">N103/L103</f>
        <v>#DIV/0!</v>
      </c>
      <c r="P103" s="75" t="e">
        <f t="shared" ref="P103:P107" si="49">M103*O103</f>
        <v>#DIV/0!</v>
      </c>
      <c r="Q103" s="222"/>
      <c r="R103" s="222"/>
      <c r="S103" s="292">
        <f t="shared" ref="S103:S107" si="50">((Q103*3)+(R103*1))/4</f>
        <v>0</v>
      </c>
      <c r="T103" s="75"/>
      <c r="U103" s="75" t="e">
        <f t="shared" ref="U103:U107" si="51">SUM(P103+S103+T103)</f>
        <v>#DIV/0!</v>
      </c>
      <c r="V103" s="75" t="e">
        <f>U103/F103</f>
        <v>#DIV/0!</v>
      </c>
    </row>
    <row r="104" spans="1:22" s="77" customFormat="1" ht="12.75" customHeight="1" x14ac:dyDescent="0.15">
      <c r="A104" s="66" t="s">
        <v>6</v>
      </c>
      <c r="B104" s="67" t="s">
        <v>184</v>
      </c>
      <c r="C104" s="68" t="s">
        <v>45</v>
      </c>
      <c r="D104" s="71" t="s">
        <v>149</v>
      </c>
      <c r="E104" s="71" t="s">
        <v>185</v>
      </c>
      <c r="F104" s="123">
        <v>67.63</v>
      </c>
      <c r="G104" s="134"/>
      <c r="H104" s="81"/>
      <c r="I104" s="71" t="s">
        <v>42</v>
      </c>
      <c r="J104" s="67" t="s">
        <v>186</v>
      </c>
      <c r="K104" s="72">
        <v>80</v>
      </c>
      <c r="L104" s="223"/>
      <c r="M104" s="222"/>
      <c r="N104" s="278">
        <f>(F104*K104)</f>
        <v>5410.4</v>
      </c>
      <c r="O104" s="76" t="e">
        <f t="shared" si="48"/>
        <v>#DIV/0!</v>
      </c>
      <c r="P104" s="75" t="e">
        <f t="shared" si="49"/>
        <v>#DIV/0!</v>
      </c>
      <c r="Q104" s="222"/>
      <c r="R104" s="222"/>
      <c r="S104" s="292">
        <f t="shared" si="50"/>
        <v>0</v>
      </c>
      <c r="T104" s="75"/>
      <c r="U104" s="75" t="e">
        <f t="shared" si="51"/>
        <v>#DIV/0!</v>
      </c>
      <c r="V104" s="75" t="e">
        <f>U104/F104</f>
        <v>#DIV/0!</v>
      </c>
    </row>
    <row r="105" spans="1:22" s="77" customFormat="1" ht="12.75" customHeight="1" x14ac:dyDescent="0.15">
      <c r="A105" s="66" t="s">
        <v>6</v>
      </c>
      <c r="B105" s="67" t="s">
        <v>184</v>
      </c>
      <c r="C105" s="68" t="s">
        <v>45</v>
      </c>
      <c r="D105" s="90" t="s">
        <v>150</v>
      </c>
      <c r="E105" s="71" t="s">
        <v>185</v>
      </c>
      <c r="F105" s="123">
        <v>67.7</v>
      </c>
      <c r="G105" s="134"/>
      <c r="H105" s="81"/>
      <c r="I105" s="71" t="s">
        <v>42</v>
      </c>
      <c r="J105" s="67" t="s">
        <v>186</v>
      </c>
      <c r="K105" s="72">
        <v>80</v>
      </c>
      <c r="L105" s="223"/>
      <c r="M105" s="222"/>
      <c r="N105" s="278">
        <f>(F105*K105)</f>
        <v>5416</v>
      </c>
      <c r="O105" s="76" t="e">
        <f t="shared" si="48"/>
        <v>#DIV/0!</v>
      </c>
      <c r="P105" s="75" t="e">
        <f t="shared" si="49"/>
        <v>#DIV/0!</v>
      </c>
      <c r="Q105" s="222"/>
      <c r="R105" s="222"/>
      <c r="S105" s="292">
        <f t="shared" si="50"/>
        <v>0</v>
      </c>
      <c r="T105" s="75"/>
      <c r="U105" s="75" t="e">
        <f t="shared" si="51"/>
        <v>#DIV/0!</v>
      </c>
      <c r="V105" s="75" t="e">
        <f>U105/F105</f>
        <v>#DIV/0!</v>
      </c>
    </row>
    <row r="106" spans="1:22" s="77" customFormat="1" ht="12.75" customHeight="1" x14ac:dyDescent="0.15">
      <c r="A106" s="66" t="s">
        <v>6</v>
      </c>
      <c r="B106" s="67" t="s">
        <v>184</v>
      </c>
      <c r="C106" s="68" t="s">
        <v>45</v>
      </c>
      <c r="D106" s="71" t="s">
        <v>151</v>
      </c>
      <c r="E106" s="71" t="s">
        <v>185</v>
      </c>
      <c r="F106" s="123">
        <v>67.7</v>
      </c>
      <c r="G106" s="134"/>
      <c r="H106" s="81"/>
      <c r="I106" s="71" t="s">
        <v>42</v>
      </c>
      <c r="J106" s="67" t="s">
        <v>186</v>
      </c>
      <c r="K106" s="72">
        <v>80</v>
      </c>
      <c r="L106" s="223"/>
      <c r="M106" s="222"/>
      <c r="N106" s="278">
        <f>(F106*K106)</f>
        <v>5416</v>
      </c>
      <c r="O106" s="76" t="e">
        <f t="shared" si="48"/>
        <v>#DIV/0!</v>
      </c>
      <c r="P106" s="75" t="e">
        <f t="shared" si="49"/>
        <v>#DIV/0!</v>
      </c>
      <c r="Q106" s="222"/>
      <c r="R106" s="222"/>
      <c r="S106" s="292">
        <f t="shared" si="50"/>
        <v>0</v>
      </c>
      <c r="T106" s="75"/>
      <c r="U106" s="75" t="e">
        <f t="shared" si="51"/>
        <v>#DIV/0!</v>
      </c>
      <c r="V106" s="75" t="e">
        <f>U106/F106</f>
        <v>#DIV/0!</v>
      </c>
    </row>
    <row r="107" spans="1:22" s="77" customFormat="1" ht="12.75" customHeight="1" x14ac:dyDescent="0.15">
      <c r="A107" s="66" t="s">
        <v>6</v>
      </c>
      <c r="B107" s="67" t="s">
        <v>97</v>
      </c>
      <c r="C107" s="68" t="s">
        <v>45</v>
      </c>
      <c r="D107" s="71" t="s">
        <v>152</v>
      </c>
      <c r="E107" s="71" t="s">
        <v>87</v>
      </c>
      <c r="F107" s="123">
        <v>67.7</v>
      </c>
      <c r="G107" s="73"/>
      <c r="H107" s="82"/>
      <c r="I107" s="71" t="s">
        <v>42</v>
      </c>
      <c r="J107" s="67" t="s">
        <v>66</v>
      </c>
      <c r="K107" s="72">
        <v>80</v>
      </c>
      <c r="L107" s="223"/>
      <c r="M107" s="222"/>
      <c r="N107" s="278">
        <f>(F107*K107)</f>
        <v>5416</v>
      </c>
      <c r="O107" s="76" t="e">
        <f t="shared" si="48"/>
        <v>#DIV/0!</v>
      </c>
      <c r="P107" s="75" t="e">
        <f t="shared" si="49"/>
        <v>#DIV/0!</v>
      </c>
      <c r="Q107" s="222"/>
      <c r="R107" s="222"/>
      <c r="S107" s="292">
        <f t="shared" si="50"/>
        <v>0</v>
      </c>
      <c r="T107" s="75"/>
      <c r="U107" s="75" t="e">
        <f t="shared" si="51"/>
        <v>#DIV/0!</v>
      </c>
      <c r="V107" s="75" t="e">
        <f>U107/F107</f>
        <v>#DIV/0!</v>
      </c>
    </row>
    <row r="108" spans="1:22" s="77" customFormat="1" ht="12.75" customHeight="1" x14ac:dyDescent="0.15">
      <c r="A108" s="66" t="s">
        <v>6</v>
      </c>
      <c r="B108" s="67" t="s">
        <v>97</v>
      </c>
      <c r="C108" s="68" t="s">
        <v>45</v>
      </c>
      <c r="D108" s="71" t="s">
        <v>187</v>
      </c>
      <c r="E108" s="71" t="s">
        <v>74</v>
      </c>
      <c r="F108" s="123"/>
      <c r="G108" s="123">
        <v>10.1</v>
      </c>
      <c r="H108" s="123"/>
      <c r="I108" s="71" t="s">
        <v>42</v>
      </c>
      <c r="J108" s="67"/>
      <c r="K108" s="72"/>
      <c r="L108" s="74"/>
      <c r="M108" s="75"/>
      <c r="N108" s="75"/>
      <c r="O108" s="76"/>
      <c r="P108" s="75"/>
      <c r="Q108" s="75"/>
      <c r="R108" s="75"/>
      <c r="S108" s="75"/>
      <c r="T108" s="75"/>
      <c r="U108" s="75"/>
      <c r="V108" s="75"/>
    </row>
    <row r="109" spans="1:22" s="77" customFormat="1" ht="12.75" customHeight="1" x14ac:dyDescent="0.15">
      <c r="A109" s="66" t="s">
        <v>6</v>
      </c>
      <c r="B109" s="67" t="s">
        <v>93</v>
      </c>
      <c r="C109" s="68" t="s">
        <v>45</v>
      </c>
      <c r="D109" s="71" t="s">
        <v>188</v>
      </c>
      <c r="E109" s="71" t="s">
        <v>189</v>
      </c>
      <c r="F109" s="123">
        <v>9.3000000000000007</v>
      </c>
      <c r="G109" s="134"/>
      <c r="H109" s="81"/>
      <c r="I109" s="71" t="s">
        <v>42</v>
      </c>
      <c r="J109" s="67" t="s">
        <v>48</v>
      </c>
      <c r="K109" s="72">
        <v>40</v>
      </c>
      <c r="L109" s="223"/>
      <c r="M109" s="222"/>
      <c r="N109" s="278">
        <f>(F109*K109)</f>
        <v>372</v>
      </c>
      <c r="O109" s="76" t="e">
        <f>N109/L109</f>
        <v>#DIV/0!</v>
      </c>
      <c r="P109" s="75" t="e">
        <f>M109*O109</f>
        <v>#DIV/0!</v>
      </c>
      <c r="Q109" s="222"/>
      <c r="R109" s="222"/>
      <c r="S109" s="292">
        <f>((Q109*3)+(R109*1))/4</f>
        <v>0</v>
      </c>
      <c r="T109" s="75"/>
      <c r="U109" s="75" t="e">
        <f>SUM(P109+S109+T109)</f>
        <v>#DIV/0!</v>
      </c>
      <c r="V109" s="75" t="e">
        <f>U109/F109</f>
        <v>#DIV/0!</v>
      </c>
    </row>
    <row r="110" spans="1:22" s="77" customFormat="1" ht="12.75" customHeight="1" x14ac:dyDescent="0.15">
      <c r="A110" s="66" t="s">
        <v>6</v>
      </c>
      <c r="B110" s="67" t="s">
        <v>97</v>
      </c>
      <c r="C110" s="68" t="s">
        <v>45</v>
      </c>
      <c r="D110" s="71" t="s">
        <v>153</v>
      </c>
      <c r="E110" s="71" t="s">
        <v>74</v>
      </c>
      <c r="F110" s="123"/>
      <c r="G110" s="132">
        <v>4.91</v>
      </c>
      <c r="H110" s="132"/>
      <c r="I110" s="71" t="s">
        <v>42</v>
      </c>
      <c r="J110" s="67"/>
      <c r="K110" s="72"/>
      <c r="L110" s="74"/>
      <c r="M110" s="75"/>
      <c r="N110" s="75"/>
      <c r="O110" s="76"/>
      <c r="P110" s="75"/>
      <c r="Q110" s="75"/>
      <c r="R110" s="75"/>
      <c r="S110" s="75"/>
      <c r="T110" s="75"/>
      <c r="U110" s="75"/>
      <c r="V110" s="75"/>
    </row>
    <row r="111" spans="1:22" s="77" customFormat="1" ht="12.75" customHeight="1" x14ac:dyDescent="0.15">
      <c r="A111" s="66" t="s">
        <v>6</v>
      </c>
      <c r="B111" s="67" t="s">
        <v>93</v>
      </c>
      <c r="C111" s="68" t="s">
        <v>45</v>
      </c>
      <c r="D111" s="90" t="s">
        <v>154</v>
      </c>
      <c r="E111" s="71" t="s">
        <v>47</v>
      </c>
      <c r="F111" s="123">
        <v>12.2</v>
      </c>
      <c r="G111" s="132"/>
      <c r="H111" s="79"/>
      <c r="I111" s="71" t="s">
        <v>42</v>
      </c>
      <c r="J111" s="67" t="s">
        <v>48</v>
      </c>
      <c r="K111" s="72">
        <v>40</v>
      </c>
      <c r="L111" s="223"/>
      <c r="M111" s="222"/>
      <c r="N111" s="278">
        <f>(F111*K111)</f>
        <v>488</v>
      </c>
      <c r="O111" s="76" t="e">
        <f t="shared" ref="O111:O113" si="52">N111/L111</f>
        <v>#DIV/0!</v>
      </c>
      <c r="P111" s="75" t="e">
        <f t="shared" ref="P111:P113" si="53">M111*O111</f>
        <v>#DIV/0!</v>
      </c>
      <c r="Q111" s="222"/>
      <c r="R111" s="222"/>
      <c r="S111" s="292">
        <f>((Q111*3)+(R111*1))/4</f>
        <v>0</v>
      </c>
      <c r="T111" s="75"/>
      <c r="U111" s="75" t="e">
        <f t="shared" ref="U111:U113" si="54">SUM(P111+S111+T111)</f>
        <v>#DIV/0!</v>
      </c>
      <c r="V111" s="75" t="e">
        <f>U111/F111</f>
        <v>#DIV/0!</v>
      </c>
    </row>
    <row r="112" spans="1:22" s="77" customFormat="1" ht="12.75" customHeight="1" x14ac:dyDescent="0.15">
      <c r="A112" s="66" t="s">
        <v>6</v>
      </c>
      <c r="B112" s="67" t="s">
        <v>93</v>
      </c>
      <c r="C112" s="89" t="s">
        <v>45</v>
      </c>
      <c r="D112" s="71" t="s">
        <v>156</v>
      </c>
      <c r="E112" s="71" t="s">
        <v>82</v>
      </c>
      <c r="F112" s="123">
        <v>12.22</v>
      </c>
      <c r="G112" s="123"/>
      <c r="H112" s="78"/>
      <c r="I112" s="71" t="s">
        <v>83</v>
      </c>
      <c r="J112" s="67" t="s">
        <v>84</v>
      </c>
      <c r="K112" s="72">
        <v>200</v>
      </c>
      <c r="L112" s="223"/>
      <c r="M112" s="222"/>
      <c r="N112" s="278">
        <f>(F112*K112)</f>
        <v>2444</v>
      </c>
      <c r="O112" s="76" t="e">
        <f t="shared" si="52"/>
        <v>#DIV/0!</v>
      </c>
      <c r="P112" s="75" t="e">
        <f t="shared" si="53"/>
        <v>#DIV/0!</v>
      </c>
      <c r="Q112" s="75"/>
      <c r="R112" s="75"/>
      <c r="S112" s="292"/>
      <c r="T112" s="222"/>
      <c r="U112" s="75" t="e">
        <f t="shared" si="54"/>
        <v>#DIV/0!</v>
      </c>
      <c r="V112" s="75" t="e">
        <f>U112/F112</f>
        <v>#DIV/0!</v>
      </c>
    </row>
    <row r="113" spans="1:22" s="77" customFormat="1" ht="12.75" customHeight="1" x14ac:dyDescent="0.15">
      <c r="A113" s="66" t="s">
        <v>6</v>
      </c>
      <c r="B113" s="67" t="s">
        <v>93</v>
      </c>
      <c r="C113" s="68" t="s">
        <v>45</v>
      </c>
      <c r="D113" s="71" t="s">
        <v>108</v>
      </c>
      <c r="E113" s="71" t="s">
        <v>190</v>
      </c>
      <c r="F113" s="124">
        <v>70.55</v>
      </c>
      <c r="G113" s="135"/>
      <c r="H113" s="85"/>
      <c r="I113" s="71" t="s">
        <v>42</v>
      </c>
      <c r="J113" s="67" t="s">
        <v>43</v>
      </c>
      <c r="K113" s="72">
        <v>200</v>
      </c>
      <c r="L113" s="223"/>
      <c r="M113" s="222"/>
      <c r="N113" s="278">
        <f>(F113*K113)</f>
        <v>14110</v>
      </c>
      <c r="O113" s="76" t="e">
        <f t="shared" si="52"/>
        <v>#DIV/0!</v>
      </c>
      <c r="P113" s="75" t="e">
        <f t="shared" si="53"/>
        <v>#DIV/0!</v>
      </c>
      <c r="Q113" s="222"/>
      <c r="R113" s="222"/>
      <c r="S113" s="292">
        <f>((Q113*3)+(R113*1))/4</f>
        <v>0</v>
      </c>
      <c r="T113" s="75"/>
      <c r="U113" s="75" t="e">
        <f t="shared" si="54"/>
        <v>#DIV/0!</v>
      </c>
      <c r="V113" s="75" t="e">
        <f>U113/F113</f>
        <v>#DIV/0!</v>
      </c>
    </row>
    <row r="114" spans="1:22" s="77" customFormat="1" ht="12.75" customHeight="1" x14ac:dyDescent="0.15">
      <c r="A114" s="66" t="s">
        <v>6</v>
      </c>
      <c r="B114" s="67" t="s">
        <v>171</v>
      </c>
      <c r="C114" s="68" t="s">
        <v>45</v>
      </c>
      <c r="D114" s="71" t="s">
        <v>160</v>
      </c>
      <c r="E114" s="71" t="s">
        <v>41</v>
      </c>
      <c r="F114" s="123"/>
      <c r="G114" s="123">
        <v>37.79</v>
      </c>
      <c r="H114" s="123"/>
      <c r="I114" s="71" t="s">
        <v>42</v>
      </c>
      <c r="J114" s="67"/>
      <c r="K114" s="72"/>
      <c r="L114" s="74"/>
      <c r="M114" s="75"/>
      <c r="N114" s="75"/>
      <c r="O114" s="76"/>
      <c r="P114" s="75"/>
      <c r="Q114" s="75"/>
      <c r="R114" s="75"/>
      <c r="S114" s="75"/>
      <c r="T114" s="75"/>
      <c r="U114" s="75"/>
      <c r="V114" s="75"/>
    </row>
    <row r="115" spans="1:22" s="77" customFormat="1" ht="12.75" customHeight="1" x14ac:dyDescent="0.15">
      <c r="A115" s="66" t="s">
        <v>6</v>
      </c>
      <c r="B115" s="67" t="s">
        <v>171</v>
      </c>
      <c r="C115" s="68" t="s">
        <v>45</v>
      </c>
      <c r="D115" s="71" t="s">
        <v>162</v>
      </c>
      <c r="E115" s="71" t="s">
        <v>41</v>
      </c>
      <c r="F115" s="123"/>
      <c r="G115" s="123">
        <v>40.299999999999997</v>
      </c>
      <c r="H115" s="123"/>
      <c r="I115" s="71" t="s">
        <v>42</v>
      </c>
      <c r="J115" s="67"/>
      <c r="K115" s="72"/>
      <c r="L115" s="74"/>
      <c r="M115" s="75"/>
      <c r="N115" s="75"/>
      <c r="O115" s="76"/>
      <c r="P115" s="75"/>
      <c r="Q115" s="75"/>
      <c r="R115" s="75"/>
      <c r="S115" s="75"/>
      <c r="T115" s="75"/>
      <c r="U115" s="75"/>
      <c r="V115" s="75"/>
    </row>
    <row r="116" spans="1:22" s="77" customFormat="1" ht="12.75" customHeight="1" x14ac:dyDescent="0.15">
      <c r="A116" s="66" t="s">
        <v>6</v>
      </c>
      <c r="B116" s="67" t="s">
        <v>184</v>
      </c>
      <c r="C116" s="68" t="s">
        <v>45</v>
      </c>
      <c r="D116" s="71" t="s">
        <v>119</v>
      </c>
      <c r="E116" s="71" t="s">
        <v>191</v>
      </c>
      <c r="F116" s="123">
        <v>38.6</v>
      </c>
      <c r="G116" s="134"/>
      <c r="H116" s="81"/>
      <c r="I116" s="71" t="s">
        <v>42</v>
      </c>
      <c r="J116" s="67" t="s">
        <v>43</v>
      </c>
      <c r="K116" s="72">
        <v>200</v>
      </c>
      <c r="L116" s="223"/>
      <c r="M116" s="222"/>
      <c r="N116" s="278">
        <f>(F116*K116)</f>
        <v>7720</v>
      </c>
      <c r="O116" s="76" t="e">
        <f t="shared" ref="O116:O120" si="55">N116/L116</f>
        <v>#DIV/0!</v>
      </c>
      <c r="P116" s="75" t="e">
        <f t="shared" ref="P116:P120" si="56">M116*O116</f>
        <v>#DIV/0!</v>
      </c>
      <c r="Q116" s="222"/>
      <c r="R116" s="222"/>
      <c r="S116" s="292">
        <f>((Q116*3)+(R116*1))/4</f>
        <v>0</v>
      </c>
      <c r="T116" s="75"/>
      <c r="U116" s="75" t="e">
        <f t="shared" ref="U116:U120" si="57">SUM(P116+S116+T116)</f>
        <v>#DIV/0!</v>
      </c>
      <c r="V116" s="75" t="e">
        <f>U116/F116</f>
        <v>#DIV/0!</v>
      </c>
    </row>
    <row r="117" spans="1:22" s="77" customFormat="1" ht="12.75" customHeight="1" x14ac:dyDescent="0.15">
      <c r="A117" s="66" t="s">
        <v>6</v>
      </c>
      <c r="B117" s="67" t="s">
        <v>184</v>
      </c>
      <c r="C117" s="89" t="s">
        <v>45</v>
      </c>
      <c r="D117" s="71" t="s">
        <v>119</v>
      </c>
      <c r="E117" s="71" t="s">
        <v>191</v>
      </c>
      <c r="F117" s="123">
        <v>11.76</v>
      </c>
      <c r="G117" s="134"/>
      <c r="H117" s="81"/>
      <c r="I117" s="71" t="s">
        <v>83</v>
      </c>
      <c r="J117" s="67" t="s">
        <v>43</v>
      </c>
      <c r="K117" s="72">
        <v>200</v>
      </c>
      <c r="L117" s="223"/>
      <c r="M117" s="222"/>
      <c r="N117" s="278">
        <f>(F117*K117)</f>
        <v>2352</v>
      </c>
      <c r="O117" s="76" t="e">
        <f t="shared" si="55"/>
        <v>#DIV/0!</v>
      </c>
      <c r="P117" s="75" t="e">
        <f t="shared" si="56"/>
        <v>#DIV/0!</v>
      </c>
      <c r="Q117" s="75"/>
      <c r="R117" s="75"/>
      <c r="S117" s="292"/>
      <c r="T117" s="222"/>
      <c r="U117" s="75" t="e">
        <f t="shared" si="57"/>
        <v>#DIV/0!</v>
      </c>
      <c r="V117" s="75" t="e">
        <f>U117/F117</f>
        <v>#DIV/0!</v>
      </c>
    </row>
    <row r="118" spans="1:22" s="77" customFormat="1" ht="12.75" customHeight="1" x14ac:dyDescent="0.15">
      <c r="A118" s="66" t="s">
        <v>6</v>
      </c>
      <c r="B118" s="67" t="s">
        <v>184</v>
      </c>
      <c r="C118" s="68" t="s">
        <v>45</v>
      </c>
      <c r="D118" s="69" t="s">
        <v>118</v>
      </c>
      <c r="E118" s="69" t="s">
        <v>190</v>
      </c>
      <c r="F118" s="122">
        <v>45.7</v>
      </c>
      <c r="G118" s="136"/>
      <c r="H118" s="87"/>
      <c r="I118" s="71" t="s">
        <v>42</v>
      </c>
      <c r="J118" s="67" t="s">
        <v>43</v>
      </c>
      <c r="K118" s="72">
        <v>200</v>
      </c>
      <c r="L118" s="223"/>
      <c r="M118" s="222"/>
      <c r="N118" s="278">
        <f>(F118*K118)</f>
        <v>9140</v>
      </c>
      <c r="O118" s="76" t="e">
        <f t="shared" si="55"/>
        <v>#DIV/0!</v>
      </c>
      <c r="P118" s="75" t="e">
        <f t="shared" si="56"/>
        <v>#DIV/0!</v>
      </c>
      <c r="Q118" s="222"/>
      <c r="R118" s="222"/>
      <c r="S118" s="292">
        <f t="shared" ref="S118:S120" si="58">((Q118*3)+(R118*1))/4</f>
        <v>0</v>
      </c>
      <c r="T118" s="75"/>
      <c r="U118" s="75" t="e">
        <f t="shared" si="57"/>
        <v>#DIV/0!</v>
      </c>
      <c r="V118" s="75" t="e">
        <f>U118/F118</f>
        <v>#DIV/0!</v>
      </c>
    </row>
    <row r="119" spans="1:22" s="77" customFormat="1" ht="12.75" customHeight="1" x14ac:dyDescent="0.15">
      <c r="A119" s="66" t="s">
        <v>6</v>
      </c>
      <c r="B119" s="67" t="s">
        <v>184</v>
      </c>
      <c r="C119" s="68" t="s">
        <v>45</v>
      </c>
      <c r="D119" s="71" t="s">
        <v>114</v>
      </c>
      <c r="E119" s="71" t="s">
        <v>76</v>
      </c>
      <c r="F119" s="123">
        <v>10.34</v>
      </c>
      <c r="G119" s="134"/>
      <c r="H119" s="81"/>
      <c r="I119" s="71" t="s">
        <v>42</v>
      </c>
      <c r="J119" s="67" t="s">
        <v>43</v>
      </c>
      <c r="K119" s="72">
        <v>200</v>
      </c>
      <c r="L119" s="223"/>
      <c r="M119" s="222"/>
      <c r="N119" s="278">
        <f>(F119*K119)</f>
        <v>2068</v>
      </c>
      <c r="O119" s="76" t="e">
        <f t="shared" si="55"/>
        <v>#DIV/0!</v>
      </c>
      <c r="P119" s="75" t="e">
        <f t="shared" si="56"/>
        <v>#DIV/0!</v>
      </c>
      <c r="Q119" s="222"/>
      <c r="R119" s="222"/>
      <c r="S119" s="292">
        <f t="shared" si="58"/>
        <v>0</v>
      </c>
      <c r="T119" s="75"/>
      <c r="U119" s="75" t="e">
        <f t="shared" si="57"/>
        <v>#DIV/0!</v>
      </c>
      <c r="V119" s="75" t="e">
        <f>U119/F119</f>
        <v>#DIV/0!</v>
      </c>
    </row>
    <row r="120" spans="1:22" s="77" customFormat="1" ht="12.75" customHeight="1" x14ac:dyDescent="0.15">
      <c r="A120" s="66" t="s">
        <v>6</v>
      </c>
      <c r="B120" s="67" t="s">
        <v>184</v>
      </c>
      <c r="C120" s="68" t="s">
        <v>45</v>
      </c>
      <c r="D120" s="71" t="s">
        <v>113</v>
      </c>
      <c r="E120" s="71" t="s">
        <v>76</v>
      </c>
      <c r="F120" s="123">
        <v>10.119999999999999</v>
      </c>
      <c r="G120" s="134"/>
      <c r="H120" s="81"/>
      <c r="I120" s="71" t="s">
        <v>42</v>
      </c>
      <c r="J120" s="67" t="s">
        <v>43</v>
      </c>
      <c r="K120" s="72">
        <v>200</v>
      </c>
      <c r="L120" s="223"/>
      <c r="M120" s="222"/>
      <c r="N120" s="278">
        <f>(F120*K120)</f>
        <v>2023.9999999999998</v>
      </c>
      <c r="O120" s="76" t="e">
        <f t="shared" si="55"/>
        <v>#DIV/0!</v>
      </c>
      <c r="P120" s="75" t="e">
        <f t="shared" si="56"/>
        <v>#DIV/0!</v>
      </c>
      <c r="Q120" s="222"/>
      <c r="R120" s="222"/>
      <c r="S120" s="292">
        <f t="shared" si="58"/>
        <v>0</v>
      </c>
      <c r="T120" s="75"/>
      <c r="U120" s="75" t="e">
        <f t="shared" si="57"/>
        <v>#DIV/0!</v>
      </c>
      <c r="V120" s="75" t="e">
        <f>U120/F120</f>
        <v>#DIV/0!</v>
      </c>
    </row>
    <row r="121" spans="1:22" s="77" customFormat="1" ht="12.75" customHeight="1" x14ac:dyDescent="0.15">
      <c r="A121" s="66" t="s">
        <v>6</v>
      </c>
      <c r="B121" s="67" t="s">
        <v>171</v>
      </c>
      <c r="C121" s="89" t="s">
        <v>45</v>
      </c>
      <c r="D121" s="71" t="s">
        <v>192</v>
      </c>
      <c r="E121" s="71" t="s">
        <v>76</v>
      </c>
      <c r="F121" s="123"/>
      <c r="G121" s="123">
        <v>18.57</v>
      </c>
      <c r="H121" s="123"/>
      <c r="I121" s="71" t="s">
        <v>42</v>
      </c>
      <c r="J121" s="67"/>
      <c r="K121" s="72"/>
      <c r="L121" s="74"/>
      <c r="M121" s="75"/>
      <c r="N121" s="75"/>
      <c r="O121" s="76"/>
      <c r="P121" s="75"/>
      <c r="Q121" s="75"/>
      <c r="R121" s="75"/>
      <c r="S121" s="75"/>
      <c r="T121" s="75"/>
      <c r="U121" s="75"/>
      <c r="V121" s="75"/>
    </row>
    <row r="122" spans="1:22" s="77" customFormat="1" ht="12.75" customHeight="1" x14ac:dyDescent="0.15">
      <c r="A122" s="66" t="s">
        <v>6</v>
      </c>
      <c r="B122" s="67" t="s">
        <v>171</v>
      </c>
      <c r="C122" s="68" t="s">
        <v>45</v>
      </c>
      <c r="D122" s="71" t="s">
        <v>193</v>
      </c>
      <c r="E122" s="71"/>
      <c r="F122" s="123"/>
      <c r="G122" s="123">
        <v>4.43</v>
      </c>
      <c r="H122" s="123"/>
      <c r="I122" s="71" t="s">
        <v>42</v>
      </c>
      <c r="J122" s="67"/>
      <c r="K122" s="72"/>
      <c r="L122" s="74"/>
      <c r="M122" s="75"/>
      <c r="N122" s="75"/>
      <c r="O122" s="76"/>
      <c r="P122" s="75"/>
      <c r="Q122" s="75"/>
      <c r="R122" s="75"/>
      <c r="S122" s="75"/>
      <c r="T122" s="75"/>
      <c r="U122" s="75"/>
      <c r="V122" s="75"/>
    </row>
    <row r="123" spans="1:22" s="77" customFormat="1" ht="12.75" customHeight="1" x14ac:dyDescent="0.15">
      <c r="A123" s="66" t="s">
        <v>6</v>
      </c>
      <c r="B123" s="67" t="s">
        <v>171</v>
      </c>
      <c r="C123" s="68" t="s">
        <v>45</v>
      </c>
      <c r="D123" s="69" t="s">
        <v>194</v>
      </c>
      <c r="E123" s="69"/>
      <c r="F123" s="127"/>
      <c r="G123" s="127">
        <v>3.8</v>
      </c>
      <c r="H123" s="127"/>
      <c r="I123" s="71" t="s">
        <v>42</v>
      </c>
      <c r="J123" s="67"/>
      <c r="K123" s="72"/>
      <c r="L123" s="74"/>
      <c r="M123" s="75"/>
      <c r="N123" s="75"/>
      <c r="O123" s="76"/>
      <c r="P123" s="75"/>
      <c r="Q123" s="75"/>
      <c r="R123" s="75"/>
      <c r="S123" s="75"/>
      <c r="T123" s="75"/>
      <c r="U123" s="75"/>
      <c r="V123" s="75"/>
    </row>
    <row r="124" spans="1:22" s="77" customFormat="1" ht="12.75" customHeight="1" x14ac:dyDescent="0.15">
      <c r="A124" s="66" t="s">
        <v>6</v>
      </c>
      <c r="B124" s="67" t="s">
        <v>171</v>
      </c>
      <c r="C124" s="89" t="s">
        <v>45</v>
      </c>
      <c r="D124" s="71" t="s">
        <v>195</v>
      </c>
      <c r="E124" s="71"/>
      <c r="F124" s="123"/>
      <c r="G124" s="123">
        <v>3.27</v>
      </c>
      <c r="H124" s="123"/>
      <c r="I124" s="71" t="s">
        <v>196</v>
      </c>
      <c r="J124" s="67"/>
      <c r="K124" s="72"/>
      <c r="L124" s="74"/>
      <c r="M124" s="75"/>
      <c r="N124" s="75"/>
      <c r="O124" s="76"/>
      <c r="P124" s="75"/>
      <c r="Q124" s="75"/>
      <c r="R124" s="75"/>
      <c r="S124" s="75"/>
      <c r="T124" s="75"/>
      <c r="U124" s="75"/>
      <c r="V124" s="75"/>
    </row>
    <row r="125" spans="1:22" s="77" customFormat="1" ht="12.75" customHeight="1" x14ac:dyDescent="0.15">
      <c r="A125" s="66" t="s">
        <v>6</v>
      </c>
      <c r="B125" s="67" t="s">
        <v>171</v>
      </c>
      <c r="C125" s="68" t="s">
        <v>45</v>
      </c>
      <c r="D125" s="69" t="s">
        <v>197</v>
      </c>
      <c r="E125" s="69"/>
      <c r="F125" s="122"/>
      <c r="G125" s="122">
        <v>18.920000000000002</v>
      </c>
      <c r="H125" s="122"/>
      <c r="I125" s="71" t="s">
        <v>198</v>
      </c>
      <c r="J125" s="67"/>
      <c r="K125" s="72"/>
      <c r="L125" s="74"/>
      <c r="M125" s="75"/>
      <c r="N125" s="75"/>
      <c r="O125" s="76"/>
      <c r="P125" s="75"/>
      <c r="Q125" s="75"/>
      <c r="R125" s="75"/>
      <c r="S125" s="75"/>
      <c r="T125" s="75"/>
      <c r="U125" s="75"/>
      <c r="V125" s="75"/>
    </row>
    <row r="126" spans="1:22" s="77" customFormat="1" ht="12.75" customHeight="1" x14ac:dyDescent="0.15">
      <c r="A126" s="66" t="s">
        <v>6</v>
      </c>
      <c r="B126" s="67" t="s">
        <v>171</v>
      </c>
      <c r="C126" s="68" t="s">
        <v>45</v>
      </c>
      <c r="D126" s="71" t="s">
        <v>199</v>
      </c>
      <c r="E126" s="71" t="s">
        <v>78</v>
      </c>
      <c r="F126" s="123"/>
      <c r="G126" s="123">
        <v>6.3</v>
      </c>
      <c r="H126" s="123"/>
      <c r="I126" s="71" t="s">
        <v>196</v>
      </c>
      <c r="J126" s="67"/>
      <c r="K126" s="72"/>
      <c r="L126" s="74"/>
      <c r="M126" s="75"/>
      <c r="N126" s="75"/>
      <c r="O126" s="76"/>
      <c r="P126" s="75"/>
      <c r="Q126" s="75"/>
      <c r="R126" s="75"/>
      <c r="S126" s="75"/>
      <c r="T126" s="75"/>
      <c r="U126" s="75"/>
      <c r="V126" s="75"/>
    </row>
    <row r="127" spans="1:22" s="77" customFormat="1" ht="12.75" customHeight="1" x14ac:dyDescent="0.15">
      <c r="A127" s="66" t="s">
        <v>6</v>
      </c>
      <c r="B127" s="67" t="s">
        <v>171</v>
      </c>
      <c r="C127" s="68" t="s">
        <v>45</v>
      </c>
      <c r="D127" s="71" t="s">
        <v>200</v>
      </c>
      <c r="E127" s="71"/>
      <c r="F127" s="123"/>
      <c r="G127" s="123">
        <v>6.71</v>
      </c>
      <c r="H127" s="123"/>
      <c r="I127" s="71" t="s">
        <v>42</v>
      </c>
      <c r="J127" s="67"/>
      <c r="K127" s="72"/>
      <c r="L127" s="74"/>
      <c r="M127" s="75"/>
      <c r="N127" s="75"/>
      <c r="O127" s="76"/>
      <c r="P127" s="75"/>
      <c r="Q127" s="75"/>
      <c r="R127" s="75"/>
      <c r="S127" s="75"/>
      <c r="T127" s="75"/>
      <c r="U127" s="75"/>
      <c r="V127" s="75"/>
    </row>
    <row r="128" spans="1:22" s="77" customFormat="1" ht="12.75" customHeight="1" x14ac:dyDescent="0.15">
      <c r="A128" s="66" t="s">
        <v>6</v>
      </c>
      <c r="B128" s="67" t="s">
        <v>171</v>
      </c>
      <c r="C128" s="68" t="s">
        <v>45</v>
      </c>
      <c r="D128" s="71" t="s">
        <v>201</v>
      </c>
      <c r="E128" s="71" t="s">
        <v>78</v>
      </c>
      <c r="F128" s="123"/>
      <c r="G128" s="123">
        <v>11.78</v>
      </c>
      <c r="H128" s="123"/>
      <c r="I128" s="71" t="s">
        <v>196</v>
      </c>
      <c r="J128" s="67"/>
      <c r="K128" s="72"/>
      <c r="L128" s="74"/>
      <c r="M128" s="75"/>
      <c r="N128" s="75"/>
      <c r="O128" s="76"/>
      <c r="P128" s="75"/>
      <c r="Q128" s="75"/>
      <c r="R128" s="75"/>
      <c r="S128" s="75"/>
      <c r="T128" s="75"/>
      <c r="U128" s="75"/>
      <c r="V128" s="75"/>
    </row>
    <row r="129" spans="1:22" s="77" customFormat="1" ht="12.75" customHeight="1" x14ac:dyDescent="0.15">
      <c r="A129" s="66" t="s">
        <v>6</v>
      </c>
      <c r="B129" s="67" t="s">
        <v>171</v>
      </c>
      <c r="C129" s="68" t="s">
        <v>45</v>
      </c>
      <c r="D129" s="71" t="s">
        <v>202</v>
      </c>
      <c r="E129" s="71" t="s">
        <v>78</v>
      </c>
      <c r="F129" s="123"/>
      <c r="G129" s="123">
        <v>11.78</v>
      </c>
      <c r="H129" s="123"/>
      <c r="I129" s="71" t="s">
        <v>196</v>
      </c>
      <c r="J129" s="67"/>
      <c r="K129" s="72"/>
      <c r="L129" s="74"/>
      <c r="M129" s="75"/>
      <c r="N129" s="75"/>
      <c r="O129" s="76"/>
      <c r="P129" s="75"/>
      <c r="Q129" s="75"/>
      <c r="R129" s="75"/>
      <c r="S129" s="75"/>
      <c r="T129" s="75"/>
      <c r="U129" s="75"/>
      <c r="V129" s="75"/>
    </row>
    <row r="130" spans="1:22" s="77" customFormat="1" ht="12.75" customHeight="1" x14ac:dyDescent="0.15">
      <c r="A130" s="66" t="s">
        <v>6</v>
      </c>
      <c r="B130" s="67" t="s">
        <v>171</v>
      </c>
      <c r="C130" s="68" t="s">
        <v>45</v>
      </c>
      <c r="D130" s="71" t="s">
        <v>203</v>
      </c>
      <c r="E130" s="71" t="s">
        <v>78</v>
      </c>
      <c r="F130" s="123"/>
      <c r="G130" s="123">
        <v>8.34</v>
      </c>
      <c r="H130" s="123"/>
      <c r="I130" s="71" t="s">
        <v>196</v>
      </c>
      <c r="J130" s="67"/>
      <c r="K130" s="72"/>
      <c r="L130" s="74"/>
      <c r="M130" s="75"/>
      <c r="N130" s="75"/>
      <c r="O130" s="76"/>
      <c r="P130" s="75"/>
      <c r="Q130" s="75"/>
      <c r="R130" s="75"/>
      <c r="S130" s="75"/>
      <c r="T130" s="75"/>
      <c r="U130" s="75"/>
      <c r="V130" s="75"/>
    </row>
    <row r="131" spans="1:22" s="77" customFormat="1" ht="12.75" customHeight="1" x14ac:dyDescent="0.15">
      <c r="A131" s="66" t="s">
        <v>6</v>
      </c>
      <c r="B131" s="67" t="s">
        <v>184</v>
      </c>
      <c r="C131" s="68" t="s">
        <v>45</v>
      </c>
      <c r="D131" s="71" t="s">
        <v>204</v>
      </c>
      <c r="E131" s="71" t="s">
        <v>78</v>
      </c>
      <c r="F131" s="123">
        <v>9.7799999999999994</v>
      </c>
      <c r="G131" s="123"/>
      <c r="H131" s="78"/>
      <c r="I131" s="71" t="s">
        <v>196</v>
      </c>
      <c r="J131" s="67" t="s">
        <v>56</v>
      </c>
      <c r="K131" s="72">
        <v>200</v>
      </c>
      <c r="L131" s="223"/>
      <c r="M131" s="222"/>
      <c r="N131" s="278">
        <f>(F131*K131)</f>
        <v>1955.9999999999998</v>
      </c>
      <c r="O131" s="76" t="e">
        <f>N131/L131</f>
        <v>#DIV/0!</v>
      </c>
      <c r="P131" s="75" t="e">
        <f>M131*O131</f>
        <v>#DIV/0!</v>
      </c>
      <c r="Q131" s="75"/>
      <c r="R131" s="75"/>
      <c r="S131" s="292"/>
      <c r="T131" s="75"/>
      <c r="U131" s="75" t="e">
        <f>SUM(P131+S131+T131)</f>
        <v>#DIV/0!</v>
      </c>
      <c r="V131" s="75" t="e">
        <f>U131/F131</f>
        <v>#DIV/0!</v>
      </c>
    </row>
    <row r="132" spans="1:22" s="77" customFormat="1" ht="12.75" customHeight="1" x14ac:dyDescent="0.15">
      <c r="A132" s="66" t="s">
        <v>6</v>
      </c>
      <c r="B132" s="67" t="s">
        <v>184</v>
      </c>
      <c r="C132" s="68" t="s">
        <v>45</v>
      </c>
      <c r="D132" s="71" t="s">
        <v>205</v>
      </c>
      <c r="E132" s="71" t="s">
        <v>74</v>
      </c>
      <c r="F132" s="123"/>
      <c r="G132" s="123">
        <v>3.6</v>
      </c>
      <c r="H132" s="123"/>
      <c r="I132" s="71" t="s">
        <v>42</v>
      </c>
      <c r="J132" s="67"/>
      <c r="K132" s="72"/>
      <c r="L132" s="74"/>
      <c r="M132" s="75"/>
      <c r="N132" s="75"/>
      <c r="O132" s="76"/>
      <c r="P132" s="75"/>
      <c r="Q132" s="75"/>
      <c r="R132" s="75"/>
      <c r="S132" s="75"/>
      <c r="T132" s="75"/>
      <c r="U132" s="75"/>
      <c r="V132" s="75"/>
    </row>
    <row r="133" spans="1:22" s="77" customFormat="1" ht="12.75" customHeight="1" x14ac:dyDescent="0.15">
      <c r="A133" s="66" t="s">
        <v>6</v>
      </c>
      <c r="B133" s="67" t="s">
        <v>184</v>
      </c>
      <c r="C133" s="68" t="s">
        <v>45</v>
      </c>
      <c r="D133" s="69" t="s">
        <v>206</v>
      </c>
      <c r="E133" s="69" t="s">
        <v>78</v>
      </c>
      <c r="F133" s="122">
        <v>9.57</v>
      </c>
      <c r="G133" s="122"/>
      <c r="H133" s="70"/>
      <c r="I133" s="71" t="s">
        <v>196</v>
      </c>
      <c r="J133" s="67" t="s">
        <v>56</v>
      </c>
      <c r="K133" s="72">
        <v>200</v>
      </c>
      <c r="L133" s="223"/>
      <c r="M133" s="222"/>
      <c r="N133" s="278">
        <f>(F133*K133)</f>
        <v>1914</v>
      </c>
      <c r="O133" s="76" t="e">
        <f>N133/L133</f>
        <v>#DIV/0!</v>
      </c>
      <c r="P133" s="75" t="e">
        <f>M133*O133</f>
        <v>#DIV/0!</v>
      </c>
      <c r="Q133" s="75"/>
      <c r="R133" s="75"/>
      <c r="S133" s="292"/>
      <c r="T133" s="75"/>
      <c r="U133" s="75" t="e">
        <f>SUM(P133+S133+T133)</f>
        <v>#DIV/0!</v>
      </c>
      <c r="V133" s="75" t="e">
        <f>U133/F133</f>
        <v>#DIV/0!</v>
      </c>
    </row>
    <row r="134" spans="1:22" s="77" customFormat="1" ht="12.75" customHeight="1" x14ac:dyDescent="0.15">
      <c r="A134" s="66" t="s">
        <v>6</v>
      </c>
      <c r="B134" s="67" t="s">
        <v>184</v>
      </c>
      <c r="C134" s="68" t="s">
        <v>45</v>
      </c>
      <c r="D134" s="71" t="s">
        <v>207</v>
      </c>
      <c r="E134" s="71" t="s">
        <v>74</v>
      </c>
      <c r="F134" s="123"/>
      <c r="G134" s="123">
        <v>3.74</v>
      </c>
      <c r="H134" s="123"/>
      <c r="I134" s="71" t="s">
        <v>42</v>
      </c>
      <c r="J134" s="67"/>
      <c r="K134" s="72"/>
      <c r="L134" s="74"/>
      <c r="M134" s="75"/>
      <c r="N134" s="75"/>
      <c r="O134" s="76"/>
      <c r="P134" s="75"/>
      <c r="Q134" s="75"/>
      <c r="R134" s="75"/>
      <c r="S134" s="75"/>
      <c r="T134" s="75"/>
      <c r="U134" s="75"/>
      <c r="V134" s="75"/>
    </row>
    <row r="135" spans="1:22" s="77" customFormat="1" ht="12.75" customHeight="1" x14ac:dyDescent="0.15">
      <c r="A135" s="66" t="s">
        <v>6</v>
      </c>
      <c r="B135" s="67" t="s">
        <v>184</v>
      </c>
      <c r="C135" s="68" t="s">
        <v>45</v>
      </c>
      <c r="D135" s="71" t="s">
        <v>208</v>
      </c>
      <c r="E135" s="71" t="s">
        <v>74</v>
      </c>
      <c r="F135" s="123"/>
      <c r="G135" s="123">
        <v>3.74</v>
      </c>
      <c r="H135" s="123"/>
      <c r="I135" s="71" t="s">
        <v>42</v>
      </c>
      <c r="J135" s="67"/>
      <c r="K135" s="72"/>
      <c r="L135" s="74"/>
      <c r="M135" s="75"/>
      <c r="N135" s="75"/>
      <c r="O135" s="76"/>
      <c r="P135" s="75"/>
      <c r="Q135" s="75"/>
      <c r="R135" s="75"/>
      <c r="S135" s="75"/>
      <c r="T135" s="75"/>
      <c r="U135" s="75"/>
      <c r="V135" s="75"/>
    </row>
    <row r="136" spans="1:22" s="77" customFormat="1" ht="12.75" customHeight="1" x14ac:dyDescent="0.15">
      <c r="A136" s="66" t="s">
        <v>6</v>
      </c>
      <c r="B136" s="67" t="s">
        <v>184</v>
      </c>
      <c r="C136" s="68" t="s">
        <v>39</v>
      </c>
      <c r="D136" s="71" t="s">
        <v>209</v>
      </c>
      <c r="E136" s="71" t="s">
        <v>210</v>
      </c>
      <c r="F136" s="123">
        <v>17.98</v>
      </c>
      <c r="G136" s="133"/>
      <c r="H136" s="80"/>
      <c r="I136" s="71" t="s">
        <v>42</v>
      </c>
      <c r="J136" s="67" t="s">
        <v>48</v>
      </c>
      <c r="K136" s="72">
        <v>40</v>
      </c>
      <c r="L136" s="223"/>
      <c r="M136" s="222"/>
      <c r="N136" s="278">
        <f>(F136*K136)</f>
        <v>719.2</v>
      </c>
      <c r="O136" s="76" t="e">
        <f t="shared" ref="O136:O139" si="59">N136/L136</f>
        <v>#DIV/0!</v>
      </c>
      <c r="P136" s="75" t="e">
        <f t="shared" ref="P136:P139" si="60">M136*O136</f>
        <v>#DIV/0!</v>
      </c>
      <c r="Q136" s="222"/>
      <c r="R136" s="222"/>
      <c r="S136" s="292">
        <f t="shared" ref="S136:S139" si="61">((Q136*3)+(R136*1))/4</f>
        <v>0</v>
      </c>
      <c r="T136" s="75"/>
      <c r="U136" s="75" t="e">
        <f t="shared" ref="U136:U139" si="62">SUM(P136+S136+T136)</f>
        <v>#DIV/0!</v>
      </c>
      <c r="V136" s="75" t="e">
        <f>U136/F136</f>
        <v>#DIV/0!</v>
      </c>
    </row>
    <row r="137" spans="1:22" s="77" customFormat="1" ht="12.75" customHeight="1" x14ac:dyDescent="0.15">
      <c r="A137" s="66" t="s">
        <v>6</v>
      </c>
      <c r="B137" s="67" t="s">
        <v>184</v>
      </c>
      <c r="C137" s="68" t="s">
        <v>39</v>
      </c>
      <c r="D137" s="90" t="s">
        <v>211</v>
      </c>
      <c r="E137" s="71" t="s">
        <v>161</v>
      </c>
      <c r="F137" s="123">
        <v>22.89</v>
      </c>
      <c r="G137" s="123"/>
      <c r="H137" s="78"/>
      <c r="I137" s="71" t="s">
        <v>42</v>
      </c>
      <c r="J137" s="67" t="s">
        <v>72</v>
      </c>
      <c r="K137" s="72">
        <v>200</v>
      </c>
      <c r="L137" s="223"/>
      <c r="M137" s="222"/>
      <c r="N137" s="278">
        <f>(F137*K137)</f>
        <v>4578</v>
      </c>
      <c r="O137" s="76" t="e">
        <f t="shared" si="59"/>
        <v>#DIV/0!</v>
      </c>
      <c r="P137" s="75" t="e">
        <f t="shared" si="60"/>
        <v>#DIV/0!</v>
      </c>
      <c r="Q137" s="222"/>
      <c r="R137" s="222"/>
      <c r="S137" s="292">
        <f t="shared" si="61"/>
        <v>0</v>
      </c>
      <c r="T137" s="75"/>
      <c r="U137" s="75" t="e">
        <f t="shared" si="62"/>
        <v>#DIV/0!</v>
      </c>
      <c r="V137" s="75" t="e">
        <f>U137/F137</f>
        <v>#DIV/0!</v>
      </c>
    </row>
    <row r="138" spans="1:22" s="77" customFormat="1" ht="12.75" customHeight="1" x14ac:dyDescent="0.15">
      <c r="A138" s="66" t="s">
        <v>6</v>
      </c>
      <c r="B138" s="67" t="s">
        <v>93</v>
      </c>
      <c r="C138" s="89" t="s">
        <v>39</v>
      </c>
      <c r="D138" s="71" t="s">
        <v>212</v>
      </c>
      <c r="E138" s="71" t="s">
        <v>213</v>
      </c>
      <c r="F138" s="123">
        <v>69.31</v>
      </c>
      <c r="G138" s="132"/>
      <c r="H138" s="79"/>
      <c r="I138" s="71" t="s">
        <v>42</v>
      </c>
      <c r="J138" s="67" t="s">
        <v>214</v>
      </c>
      <c r="K138" s="72">
        <v>120</v>
      </c>
      <c r="L138" s="223"/>
      <c r="M138" s="222"/>
      <c r="N138" s="278">
        <f>(F138*K138)</f>
        <v>8317.2000000000007</v>
      </c>
      <c r="O138" s="76" t="e">
        <f t="shared" si="59"/>
        <v>#DIV/0!</v>
      </c>
      <c r="P138" s="75" t="e">
        <f t="shared" si="60"/>
        <v>#DIV/0!</v>
      </c>
      <c r="Q138" s="222"/>
      <c r="R138" s="222"/>
      <c r="S138" s="292">
        <f t="shared" si="61"/>
        <v>0</v>
      </c>
      <c r="T138" s="75"/>
      <c r="U138" s="75" t="e">
        <f t="shared" si="62"/>
        <v>#DIV/0!</v>
      </c>
      <c r="V138" s="75" t="e">
        <f>U138/F138</f>
        <v>#DIV/0!</v>
      </c>
    </row>
    <row r="139" spans="1:22" s="77" customFormat="1" ht="12.75" customHeight="1" x14ac:dyDescent="0.15">
      <c r="A139" s="66" t="s">
        <v>6</v>
      </c>
      <c r="B139" s="67" t="s">
        <v>184</v>
      </c>
      <c r="C139" s="68" t="s">
        <v>39</v>
      </c>
      <c r="D139" s="71" t="s">
        <v>215</v>
      </c>
      <c r="E139" s="71" t="s">
        <v>216</v>
      </c>
      <c r="F139" s="123">
        <v>68.22</v>
      </c>
      <c r="G139" s="133"/>
      <c r="H139" s="80"/>
      <c r="I139" s="71" t="s">
        <v>42</v>
      </c>
      <c r="J139" s="67" t="s">
        <v>186</v>
      </c>
      <c r="K139" s="72">
        <v>80</v>
      </c>
      <c r="L139" s="223"/>
      <c r="M139" s="222"/>
      <c r="N139" s="278">
        <f>(F139*K139)</f>
        <v>5457.6</v>
      </c>
      <c r="O139" s="76" t="e">
        <f t="shared" si="59"/>
        <v>#DIV/0!</v>
      </c>
      <c r="P139" s="75" t="e">
        <f t="shared" si="60"/>
        <v>#DIV/0!</v>
      </c>
      <c r="Q139" s="222"/>
      <c r="R139" s="222"/>
      <c r="S139" s="292">
        <f t="shared" si="61"/>
        <v>0</v>
      </c>
      <c r="T139" s="75"/>
      <c r="U139" s="75" t="e">
        <f t="shared" si="62"/>
        <v>#DIV/0!</v>
      </c>
      <c r="V139" s="75" t="e">
        <f>U139/F139</f>
        <v>#DIV/0!</v>
      </c>
    </row>
    <row r="140" spans="1:22" s="77" customFormat="1" ht="12.75" customHeight="1" x14ac:dyDescent="0.15">
      <c r="A140" s="66" t="s">
        <v>6</v>
      </c>
      <c r="B140" s="67" t="s">
        <v>184</v>
      </c>
      <c r="C140" s="68" t="s">
        <v>39</v>
      </c>
      <c r="D140" s="71" t="s">
        <v>217</v>
      </c>
      <c r="E140" s="71" t="s">
        <v>74</v>
      </c>
      <c r="F140" s="123"/>
      <c r="G140" s="123">
        <v>11.05</v>
      </c>
      <c r="H140" s="123"/>
      <c r="I140" s="71" t="s">
        <v>42</v>
      </c>
      <c r="J140" s="67"/>
      <c r="K140" s="72"/>
      <c r="L140" s="74"/>
      <c r="M140" s="75"/>
      <c r="N140" s="75"/>
      <c r="O140" s="76"/>
      <c r="P140" s="75"/>
      <c r="Q140" s="75"/>
      <c r="R140" s="75"/>
      <c r="S140" s="75"/>
      <c r="T140" s="75"/>
      <c r="U140" s="75"/>
      <c r="V140" s="75"/>
    </row>
    <row r="141" spans="1:22" s="77" customFormat="1" ht="12.75" customHeight="1" x14ac:dyDescent="0.15">
      <c r="A141" s="66" t="s">
        <v>6</v>
      </c>
      <c r="B141" s="67" t="s">
        <v>184</v>
      </c>
      <c r="C141" s="68" t="s">
        <v>39</v>
      </c>
      <c r="D141" s="71" t="s">
        <v>218</v>
      </c>
      <c r="E141" s="71" t="s">
        <v>185</v>
      </c>
      <c r="F141" s="72">
        <v>69.06</v>
      </c>
      <c r="G141" s="123"/>
      <c r="H141" s="78"/>
      <c r="I141" s="71" t="s">
        <v>42</v>
      </c>
      <c r="J141" s="67" t="s">
        <v>186</v>
      </c>
      <c r="K141" s="72">
        <v>80</v>
      </c>
      <c r="L141" s="223"/>
      <c r="M141" s="222"/>
      <c r="N141" s="278">
        <f t="shared" ref="N141:N151" si="63">(F141*K141)</f>
        <v>5524.8</v>
      </c>
      <c r="O141" s="76" t="e">
        <f t="shared" ref="O141:O151" si="64">N141/L141</f>
        <v>#DIV/0!</v>
      </c>
      <c r="P141" s="75" t="e">
        <f t="shared" ref="P141:P151" si="65">M141*O141</f>
        <v>#DIV/0!</v>
      </c>
      <c r="Q141" s="222"/>
      <c r="R141" s="222"/>
      <c r="S141" s="292">
        <f t="shared" ref="S141:S151" si="66">((Q141*3)+(R141*1))/4</f>
        <v>0</v>
      </c>
      <c r="T141" s="75"/>
      <c r="U141" s="75" t="e">
        <f t="shared" ref="U141:U151" si="67">SUM(P141+S141+T141)</f>
        <v>#DIV/0!</v>
      </c>
      <c r="V141" s="75" t="e">
        <f t="shared" ref="V141:V151" si="68">U141/F141</f>
        <v>#DIV/0!</v>
      </c>
    </row>
    <row r="142" spans="1:22" s="77" customFormat="1" ht="12.75" customHeight="1" x14ac:dyDescent="0.15">
      <c r="A142" s="66" t="s">
        <v>6</v>
      </c>
      <c r="B142" s="67" t="s">
        <v>184</v>
      </c>
      <c r="C142" s="68" t="s">
        <v>39</v>
      </c>
      <c r="D142" s="69" t="s">
        <v>219</v>
      </c>
      <c r="E142" s="69" t="s">
        <v>185</v>
      </c>
      <c r="F142" s="122">
        <v>68.44</v>
      </c>
      <c r="G142" s="122"/>
      <c r="H142" s="70"/>
      <c r="I142" s="71" t="s">
        <v>42</v>
      </c>
      <c r="J142" s="67" t="s">
        <v>186</v>
      </c>
      <c r="K142" s="72">
        <v>80</v>
      </c>
      <c r="L142" s="223"/>
      <c r="M142" s="222"/>
      <c r="N142" s="278">
        <f t="shared" si="63"/>
        <v>5475.2</v>
      </c>
      <c r="O142" s="76" t="e">
        <f t="shared" si="64"/>
        <v>#DIV/0!</v>
      </c>
      <c r="P142" s="75" t="e">
        <f t="shared" si="65"/>
        <v>#DIV/0!</v>
      </c>
      <c r="Q142" s="222"/>
      <c r="R142" s="222"/>
      <c r="S142" s="292">
        <f t="shared" si="66"/>
        <v>0</v>
      </c>
      <c r="T142" s="75"/>
      <c r="U142" s="75" t="e">
        <f t="shared" si="67"/>
        <v>#DIV/0!</v>
      </c>
      <c r="V142" s="75" t="e">
        <f t="shared" si="68"/>
        <v>#DIV/0!</v>
      </c>
    </row>
    <row r="143" spans="1:22" s="77" customFormat="1" ht="12.75" customHeight="1" x14ac:dyDescent="0.15">
      <c r="A143" s="66" t="s">
        <v>6</v>
      </c>
      <c r="B143" s="67" t="s">
        <v>184</v>
      </c>
      <c r="C143" s="68" t="s">
        <v>39</v>
      </c>
      <c r="D143" s="71" t="s">
        <v>220</v>
      </c>
      <c r="E143" s="71" t="s">
        <v>185</v>
      </c>
      <c r="F143" s="123">
        <v>69.45</v>
      </c>
      <c r="G143" s="123"/>
      <c r="H143" s="78"/>
      <c r="I143" s="71" t="s">
        <v>42</v>
      </c>
      <c r="J143" s="67" t="s">
        <v>186</v>
      </c>
      <c r="K143" s="72">
        <v>80</v>
      </c>
      <c r="L143" s="223"/>
      <c r="M143" s="222"/>
      <c r="N143" s="278">
        <f t="shared" si="63"/>
        <v>5556</v>
      </c>
      <c r="O143" s="76" t="e">
        <f t="shared" si="64"/>
        <v>#DIV/0!</v>
      </c>
      <c r="P143" s="75" t="e">
        <f t="shared" si="65"/>
        <v>#DIV/0!</v>
      </c>
      <c r="Q143" s="222"/>
      <c r="R143" s="222"/>
      <c r="S143" s="292">
        <f t="shared" si="66"/>
        <v>0</v>
      </c>
      <c r="T143" s="75"/>
      <c r="U143" s="75" t="e">
        <f t="shared" si="67"/>
        <v>#DIV/0!</v>
      </c>
      <c r="V143" s="75" t="e">
        <f t="shared" si="68"/>
        <v>#DIV/0!</v>
      </c>
    </row>
    <row r="144" spans="1:22" s="77" customFormat="1" ht="12.75" customHeight="1" x14ac:dyDescent="0.15">
      <c r="A144" s="66" t="s">
        <v>6</v>
      </c>
      <c r="B144" s="67" t="s">
        <v>184</v>
      </c>
      <c r="C144" s="68" t="s">
        <v>39</v>
      </c>
      <c r="D144" s="71" t="s">
        <v>221</v>
      </c>
      <c r="E144" s="71" t="s">
        <v>185</v>
      </c>
      <c r="F144" s="123">
        <v>70.180000000000007</v>
      </c>
      <c r="G144" s="133"/>
      <c r="H144" s="80"/>
      <c r="I144" s="71" t="s">
        <v>42</v>
      </c>
      <c r="J144" s="67" t="s">
        <v>186</v>
      </c>
      <c r="K144" s="72">
        <v>80</v>
      </c>
      <c r="L144" s="223"/>
      <c r="M144" s="222"/>
      <c r="N144" s="278">
        <f t="shared" si="63"/>
        <v>5614.4000000000005</v>
      </c>
      <c r="O144" s="76" t="e">
        <f t="shared" si="64"/>
        <v>#DIV/0!</v>
      </c>
      <c r="P144" s="75" t="e">
        <f t="shared" si="65"/>
        <v>#DIV/0!</v>
      </c>
      <c r="Q144" s="222"/>
      <c r="R144" s="222"/>
      <c r="S144" s="292">
        <f t="shared" si="66"/>
        <v>0</v>
      </c>
      <c r="T144" s="75"/>
      <c r="U144" s="75" t="e">
        <f t="shared" si="67"/>
        <v>#DIV/0!</v>
      </c>
      <c r="V144" s="75" t="e">
        <f t="shared" si="68"/>
        <v>#DIV/0!</v>
      </c>
    </row>
    <row r="145" spans="1:22" s="77" customFormat="1" ht="12.75" customHeight="1" x14ac:dyDescent="0.15">
      <c r="A145" s="66" t="s">
        <v>6</v>
      </c>
      <c r="B145" s="67" t="s">
        <v>93</v>
      </c>
      <c r="C145" s="68" t="s">
        <v>39</v>
      </c>
      <c r="D145" s="71" t="s">
        <v>222</v>
      </c>
      <c r="E145" s="71" t="s">
        <v>223</v>
      </c>
      <c r="F145" s="123">
        <v>1.5</v>
      </c>
      <c r="G145" s="133"/>
      <c r="H145" s="80"/>
      <c r="I145" s="71" t="s">
        <v>42</v>
      </c>
      <c r="J145" s="67" t="s">
        <v>43</v>
      </c>
      <c r="K145" s="72">
        <v>200</v>
      </c>
      <c r="L145" s="223"/>
      <c r="M145" s="222"/>
      <c r="N145" s="278">
        <f t="shared" si="63"/>
        <v>300</v>
      </c>
      <c r="O145" s="76" t="e">
        <f t="shared" si="64"/>
        <v>#DIV/0!</v>
      </c>
      <c r="P145" s="75" t="e">
        <f t="shared" si="65"/>
        <v>#DIV/0!</v>
      </c>
      <c r="Q145" s="222"/>
      <c r="R145" s="222"/>
      <c r="S145" s="292">
        <f t="shared" si="66"/>
        <v>0</v>
      </c>
      <c r="T145" s="75"/>
      <c r="U145" s="75" t="e">
        <f t="shared" si="67"/>
        <v>#DIV/0!</v>
      </c>
      <c r="V145" s="75" t="e">
        <f t="shared" si="68"/>
        <v>#DIV/0!</v>
      </c>
    </row>
    <row r="146" spans="1:22" s="77" customFormat="1" ht="12.75" customHeight="1" x14ac:dyDescent="0.15">
      <c r="A146" s="66" t="s">
        <v>6</v>
      </c>
      <c r="B146" s="67" t="s">
        <v>93</v>
      </c>
      <c r="C146" s="68" t="s">
        <v>39</v>
      </c>
      <c r="D146" s="71" t="s">
        <v>224</v>
      </c>
      <c r="E146" s="71" t="s">
        <v>41</v>
      </c>
      <c r="F146" s="123">
        <v>75.34</v>
      </c>
      <c r="G146" s="133"/>
      <c r="H146" s="80"/>
      <c r="I146" s="71" t="s">
        <v>42</v>
      </c>
      <c r="J146" s="67" t="s">
        <v>43</v>
      </c>
      <c r="K146" s="72">
        <v>200</v>
      </c>
      <c r="L146" s="223"/>
      <c r="M146" s="222"/>
      <c r="N146" s="278">
        <f t="shared" si="63"/>
        <v>15068</v>
      </c>
      <c r="O146" s="76" t="e">
        <f t="shared" si="64"/>
        <v>#DIV/0!</v>
      </c>
      <c r="P146" s="75" t="e">
        <f t="shared" si="65"/>
        <v>#DIV/0!</v>
      </c>
      <c r="Q146" s="222"/>
      <c r="R146" s="222"/>
      <c r="S146" s="292">
        <f t="shared" si="66"/>
        <v>0</v>
      </c>
      <c r="T146" s="75"/>
      <c r="U146" s="75" t="e">
        <f t="shared" si="67"/>
        <v>#DIV/0!</v>
      </c>
      <c r="V146" s="75" t="e">
        <f t="shared" si="68"/>
        <v>#DIV/0!</v>
      </c>
    </row>
    <row r="147" spans="1:22" s="77" customFormat="1" ht="12.75" customHeight="1" x14ac:dyDescent="0.15">
      <c r="A147" s="66" t="s">
        <v>6</v>
      </c>
      <c r="B147" s="67" t="s">
        <v>184</v>
      </c>
      <c r="C147" s="68" t="s">
        <v>39</v>
      </c>
      <c r="D147" s="90" t="s">
        <v>225</v>
      </c>
      <c r="E147" s="71" t="s">
        <v>190</v>
      </c>
      <c r="F147" s="123">
        <v>45.99</v>
      </c>
      <c r="G147" s="123"/>
      <c r="H147" s="78"/>
      <c r="I147" s="71" t="s">
        <v>42</v>
      </c>
      <c r="J147" s="67" t="s">
        <v>43</v>
      </c>
      <c r="K147" s="72">
        <v>200</v>
      </c>
      <c r="L147" s="223"/>
      <c r="M147" s="222"/>
      <c r="N147" s="278">
        <f t="shared" si="63"/>
        <v>9198</v>
      </c>
      <c r="O147" s="76" t="e">
        <f t="shared" si="64"/>
        <v>#DIV/0!</v>
      </c>
      <c r="P147" s="75" t="e">
        <f t="shared" si="65"/>
        <v>#DIV/0!</v>
      </c>
      <c r="Q147" s="222"/>
      <c r="R147" s="222"/>
      <c r="S147" s="292">
        <f t="shared" si="66"/>
        <v>0</v>
      </c>
      <c r="T147" s="75"/>
      <c r="U147" s="75" t="e">
        <f t="shared" si="67"/>
        <v>#DIV/0!</v>
      </c>
      <c r="V147" s="75" t="e">
        <f t="shared" si="68"/>
        <v>#DIV/0!</v>
      </c>
    </row>
    <row r="148" spans="1:22" s="77" customFormat="1" ht="12.75" customHeight="1" x14ac:dyDescent="0.15">
      <c r="A148" s="66" t="s">
        <v>6</v>
      </c>
      <c r="B148" s="67" t="s">
        <v>184</v>
      </c>
      <c r="C148" s="68" t="s">
        <v>39</v>
      </c>
      <c r="D148" s="71" t="s">
        <v>226</v>
      </c>
      <c r="E148" s="71" t="s">
        <v>227</v>
      </c>
      <c r="F148" s="123">
        <v>9.6</v>
      </c>
      <c r="G148" s="132"/>
      <c r="H148" s="79"/>
      <c r="I148" s="71" t="s">
        <v>42</v>
      </c>
      <c r="J148" s="67" t="s">
        <v>186</v>
      </c>
      <c r="K148" s="72">
        <v>80</v>
      </c>
      <c r="L148" s="223"/>
      <c r="M148" s="222"/>
      <c r="N148" s="278">
        <f t="shared" si="63"/>
        <v>768</v>
      </c>
      <c r="O148" s="76" t="e">
        <f t="shared" si="64"/>
        <v>#DIV/0!</v>
      </c>
      <c r="P148" s="75" t="e">
        <f t="shared" si="65"/>
        <v>#DIV/0!</v>
      </c>
      <c r="Q148" s="222"/>
      <c r="R148" s="222"/>
      <c r="S148" s="292">
        <f t="shared" si="66"/>
        <v>0</v>
      </c>
      <c r="T148" s="75"/>
      <c r="U148" s="75" t="e">
        <f t="shared" si="67"/>
        <v>#DIV/0!</v>
      </c>
      <c r="V148" s="75" t="e">
        <f t="shared" si="68"/>
        <v>#DIV/0!</v>
      </c>
    </row>
    <row r="149" spans="1:22" s="77" customFormat="1" ht="12.75" customHeight="1" x14ac:dyDescent="0.15">
      <c r="A149" s="66" t="s">
        <v>6</v>
      </c>
      <c r="B149" s="67" t="s">
        <v>184</v>
      </c>
      <c r="C149" s="68" t="s">
        <v>39</v>
      </c>
      <c r="D149" s="71" t="s">
        <v>228</v>
      </c>
      <c r="E149" s="71" t="s">
        <v>76</v>
      </c>
      <c r="F149" s="123">
        <v>10.19</v>
      </c>
      <c r="G149" s="123"/>
      <c r="H149" s="78"/>
      <c r="I149" s="71" t="s">
        <v>42</v>
      </c>
      <c r="J149" s="67" t="s">
        <v>43</v>
      </c>
      <c r="K149" s="72">
        <v>200</v>
      </c>
      <c r="L149" s="223"/>
      <c r="M149" s="222"/>
      <c r="N149" s="278">
        <f t="shared" si="63"/>
        <v>2038</v>
      </c>
      <c r="O149" s="76" t="e">
        <f t="shared" si="64"/>
        <v>#DIV/0!</v>
      </c>
      <c r="P149" s="75" t="e">
        <f t="shared" si="65"/>
        <v>#DIV/0!</v>
      </c>
      <c r="Q149" s="222"/>
      <c r="R149" s="222"/>
      <c r="S149" s="292">
        <f t="shared" si="66"/>
        <v>0</v>
      </c>
      <c r="T149" s="75"/>
      <c r="U149" s="75" t="e">
        <f t="shared" si="67"/>
        <v>#DIV/0!</v>
      </c>
      <c r="V149" s="75" t="e">
        <f t="shared" si="68"/>
        <v>#DIV/0!</v>
      </c>
    </row>
    <row r="150" spans="1:22" s="77" customFormat="1" ht="12.75" customHeight="1" x14ac:dyDescent="0.15">
      <c r="A150" s="66" t="s">
        <v>6</v>
      </c>
      <c r="B150" s="67" t="s">
        <v>184</v>
      </c>
      <c r="C150" s="68" t="s">
        <v>39</v>
      </c>
      <c r="D150" s="71" t="s">
        <v>229</v>
      </c>
      <c r="E150" s="71" t="s">
        <v>76</v>
      </c>
      <c r="F150" s="123">
        <v>10.19</v>
      </c>
      <c r="G150" s="123"/>
      <c r="H150" s="78"/>
      <c r="I150" s="71" t="s">
        <v>42</v>
      </c>
      <c r="J150" s="67" t="s">
        <v>43</v>
      </c>
      <c r="K150" s="72">
        <v>200</v>
      </c>
      <c r="L150" s="223"/>
      <c r="M150" s="222"/>
      <c r="N150" s="278">
        <f t="shared" si="63"/>
        <v>2038</v>
      </c>
      <c r="O150" s="76" t="e">
        <f t="shared" si="64"/>
        <v>#DIV/0!</v>
      </c>
      <c r="P150" s="75" t="e">
        <f t="shared" si="65"/>
        <v>#DIV/0!</v>
      </c>
      <c r="Q150" s="222"/>
      <c r="R150" s="222"/>
      <c r="S150" s="292">
        <f t="shared" si="66"/>
        <v>0</v>
      </c>
      <c r="T150" s="75"/>
      <c r="U150" s="75" t="e">
        <f t="shared" si="67"/>
        <v>#DIV/0!</v>
      </c>
      <c r="V150" s="75" t="e">
        <f t="shared" si="68"/>
        <v>#DIV/0!</v>
      </c>
    </row>
    <row r="151" spans="1:22" s="77" customFormat="1" ht="12.75" customHeight="1" x14ac:dyDescent="0.15">
      <c r="A151" s="66" t="s">
        <v>6</v>
      </c>
      <c r="B151" s="67" t="s">
        <v>171</v>
      </c>
      <c r="C151" s="68" t="s">
        <v>39</v>
      </c>
      <c r="D151" s="69" t="s">
        <v>230</v>
      </c>
      <c r="E151" s="69" t="s">
        <v>231</v>
      </c>
      <c r="F151" s="122">
        <v>5.25</v>
      </c>
      <c r="G151" s="132"/>
      <c r="H151" s="79"/>
      <c r="I151" s="71" t="s">
        <v>42</v>
      </c>
      <c r="J151" s="67" t="s">
        <v>43</v>
      </c>
      <c r="K151" s="72">
        <v>200</v>
      </c>
      <c r="L151" s="223"/>
      <c r="M151" s="222"/>
      <c r="N151" s="278">
        <f t="shared" si="63"/>
        <v>1050</v>
      </c>
      <c r="O151" s="76" t="e">
        <f t="shared" si="64"/>
        <v>#DIV/0!</v>
      </c>
      <c r="P151" s="75" t="e">
        <f t="shared" si="65"/>
        <v>#DIV/0!</v>
      </c>
      <c r="Q151" s="222"/>
      <c r="R151" s="222"/>
      <c r="S151" s="292">
        <f t="shared" si="66"/>
        <v>0</v>
      </c>
      <c r="T151" s="75"/>
      <c r="U151" s="75" t="e">
        <f t="shared" si="67"/>
        <v>#DIV/0!</v>
      </c>
      <c r="V151" s="75" t="e">
        <f t="shared" si="68"/>
        <v>#DIV/0!</v>
      </c>
    </row>
    <row r="152" spans="1:22" s="77" customFormat="1" ht="12.75" customHeight="1" x14ac:dyDescent="0.15">
      <c r="A152" s="66" t="s">
        <v>6</v>
      </c>
      <c r="B152" s="67" t="s">
        <v>184</v>
      </c>
      <c r="C152" s="68" t="s">
        <v>39</v>
      </c>
      <c r="D152" s="71" t="s">
        <v>232</v>
      </c>
      <c r="E152" s="71" t="s">
        <v>233</v>
      </c>
      <c r="F152" s="123"/>
      <c r="G152" s="132">
        <v>13.02</v>
      </c>
      <c r="H152" s="132"/>
      <c r="I152" s="71" t="s">
        <v>42</v>
      </c>
      <c r="J152" s="67"/>
      <c r="K152" s="72"/>
      <c r="L152" s="74"/>
      <c r="M152" s="75"/>
      <c r="N152" s="75"/>
      <c r="O152" s="76"/>
      <c r="P152" s="75"/>
      <c r="Q152" s="75"/>
      <c r="R152" s="75"/>
      <c r="S152" s="75"/>
      <c r="T152" s="75"/>
      <c r="U152" s="75"/>
      <c r="V152" s="75"/>
    </row>
    <row r="153" spans="1:22" s="77" customFormat="1" ht="12.75" customHeight="1" x14ac:dyDescent="0.15">
      <c r="A153" s="66" t="s">
        <v>6</v>
      </c>
      <c r="B153" s="67" t="s">
        <v>184</v>
      </c>
      <c r="C153" s="68" t="s">
        <v>39</v>
      </c>
      <c r="D153" s="71" t="s">
        <v>234</v>
      </c>
      <c r="E153" s="71" t="s">
        <v>80</v>
      </c>
      <c r="F153" s="123"/>
      <c r="G153" s="123">
        <v>1.8</v>
      </c>
      <c r="H153" s="123"/>
      <c r="I153" s="71" t="s">
        <v>42</v>
      </c>
      <c r="J153" s="67"/>
      <c r="K153" s="72"/>
      <c r="L153" s="74"/>
      <c r="M153" s="75"/>
      <c r="N153" s="75"/>
      <c r="O153" s="76"/>
      <c r="P153" s="75"/>
      <c r="Q153" s="75"/>
      <c r="R153" s="75"/>
      <c r="S153" s="75"/>
      <c r="T153" s="75"/>
      <c r="U153" s="75"/>
      <c r="V153" s="75"/>
    </row>
    <row r="154" spans="1:22" s="77" customFormat="1" ht="12.75" customHeight="1" x14ac:dyDescent="0.15">
      <c r="A154" s="66" t="s">
        <v>6</v>
      </c>
      <c r="B154" s="67" t="s">
        <v>184</v>
      </c>
      <c r="C154" s="95" t="s">
        <v>39</v>
      </c>
      <c r="D154" s="69" t="s">
        <v>235</v>
      </c>
      <c r="E154" s="69" t="s">
        <v>78</v>
      </c>
      <c r="F154" s="122">
        <v>9.7799999999999994</v>
      </c>
      <c r="G154" s="122"/>
      <c r="H154" s="70"/>
      <c r="I154" s="71" t="s">
        <v>196</v>
      </c>
      <c r="J154" s="67" t="s">
        <v>56</v>
      </c>
      <c r="K154" s="72">
        <v>200</v>
      </c>
      <c r="L154" s="223"/>
      <c r="M154" s="222"/>
      <c r="N154" s="278">
        <f>(F154*K154)</f>
        <v>1955.9999999999998</v>
      </c>
      <c r="O154" s="76" t="e">
        <f>N154/L154</f>
        <v>#DIV/0!</v>
      </c>
      <c r="P154" s="75" t="e">
        <f>M154*O154</f>
        <v>#DIV/0!</v>
      </c>
      <c r="Q154" s="75"/>
      <c r="R154" s="75"/>
      <c r="S154" s="292"/>
      <c r="T154" s="75"/>
      <c r="U154" s="75" t="e">
        <f>SUM(P154+S154+T154)</f>
        <v>#DIV/0!</v>
      </c>
      <c r="V154" s="75" t="e">
        <f>U154/F154</f>
        <v>#DIV/0!</v>
      </c>
    </row>
    <row r="155" spans="1:22" s="77" customFormat="1" ht="12.75" customHeight="1" x14ac:dyDescent="0.15">
      <c r="A155" s="66" t="s">
        <v>6</v>
      </c>
      <c r="B155" s="67" t="s">
        <v>184</v>
      </c>
      <c r="C155" s="95" t="s">
        <v>39</v>
      </c>
      <c r="D155" s="69" t="s">
        <v>236</v>
      </c>
      <c r="E155" s="69" t="s">
        <v>74</v>
      </c>
      <c r="F155" s="122"/>
      <c r="G155" s="122">
        <v>4.12</v>
      </c>
      <c r="H155" s="122"/>
      <c r="I155" s="71" t="s">
        <v>42</v>
      </c>
      <c r="J155" s="67"/>
      <c r="K155" s="72"/>
      <c r="L155" s="74"/>
      <c r="M155" s="75"/>
      <c r="N155" s="75"/>
      <c r="O155" s="76"/>
      <c r="P155" s="75"/>
      <c r="Q155" s="75"/>
      <c r="R155" s="75"/>
      <c r="S155" s="75"/>
      <c r="T155" s="75"/>
      <c r="U155" s="75"/>
      <c r="V155" s="75"/>
    </row>
    <row r="156" spans="1:22" s="77" customFormat="1" ht="12.75" customHeight="1" x14ac:dyDescent="0.15">
      <c r="A156" s="66" t="s">
        <v>6</v>
      </c>
      <c r="B156" s="67" t="s">
        <v>184</v>
      </c>
      <c r="C156" s="95" t="s">
        <v>39</v>
      </c>
      <c r="D156" s="71" t="s">
        <v>237</v>
      </c>
      <c r="E156" s="71" t="s">
        <v>74</v>
      </c>
      <c r="F156" s="123"/>
      <c r="G156" s="123">
        <v>4.12</v>
      </c>
      <c r="H156" s="123"/>
      <c r="I156" s="71" t="s">
        <v>42</v>
      </c>
      <c r="J156" s="67"/>
      <c r="K156" s="72"/>
      <c r="L156" s="74"/>
      <c r="M156" s="75"/>
      <c r="N156" s="75"/>
      <c r="O156" s="76"/>
      <c r="P156" s="75"/>
      <c r="Q156" s="75"/>
      <c r="R156" s="75"/>
      <c r="S156" s="75"/>
      <c r="T156" s="75"/>
      <c r="U156" s="75"/>
      <c r="V156" s="75"/>
    </row>
    <row r="157" spans="1:22" s="77" customFormat="1" ht="12.75" customHeight="1" x14ac:dyDescent="0.15">
      <c r="A157" s="66" t="s">
        <v>6</v>
      </c>
      <c r="B157" s="67" t="s">
        <v>184</v>
      </c>
      <c r="C157" s="67" t="s">
        <v>39</v>
      </c>
      <c r="D157" s="71" t="s">
        <v>238</v>
      </c>
      <c r="E157" s="71" t="s">
        <v>78</v>
      </c>
      <c r="F157" s="123">
        <v>9.7799999999999994</v>
      </c>
      <c r="G157" s="123"/>
      <c r="H157" s="78"/>
      <c r="I157" s="71" t="s">
        <v>196</v>
      </c>
      <c r="J157" s="67" t="s">
        <v>56</v>
      </c>
      <c r="K157" s="72">
        <v>200</v>
      </c>
      <c r="L157" s="223"/>
      <c r="M157" s="222"/>
      <c r="N157" s="278">
        <f>(F157*K157)</f>
        <v>1955.9999999999998</v>
      </c>
      <c r="O157" s="76" t="e">
        <f>N157/L157</f>
        <v>#DIV/0!</v>
      </c>
      <c r="P157" s="75" t="e">
        <f>M157*O157</f>
        <v>#DIV/0!</v>
      </c>
      <c r="Q157" s="75"/>
      <c r="R157" s="75"/>
      <c r="S157" s="292"/>
      <c r="T157" s="75"/>
      <c r="U157" s="75" t="e">
        <f>SUM(P157+S157+T157)</f>
        <v>#DIV/0!</v>
      </c>
      <c r="V157" s="75" t="e">
        <f>U157/F157</f>
        <v>#DIV/0!</v>
      </c>
    </row>
    <row r="158" spans="1:22" s="77" customFormat="1" ht="12.75" customHeight="1" x14ac:dyDescent="0.15">
      <c r="A158" s="66" t="s">
        <v>6</v>
      </c>
      <c r="B158" s="67" t="s">
        <v>184</v>
      </c>
      <c r="C158" s="95" t="s">
        <v>39</v>
      </c>
      <c r="D158" s="71" t="s">
        <v>239</v>
      </c>
      <c r="E158" s="71" t="s">
        <v>74</v>
      </c>
      <c r="F158" s="123"/>
      <c r="G158" s="123">
        <v>4.38</v>
      </c>
      <c r="H158" s="123"/>
      <c r="I158" s="71" t="s">
        <v>42</v>
      </c>
      <c r="J158" s="67"/>
      <c r="K158" s="72"/>
      <c r="L158" s="74"/>
      <c r="M158" s="75"/>
      <c r="N158" s="75"/>
      <c r="O158" s="76"/>
      <c r="P158" s="75"/>
      <c r="Q158" s="75"/>
      <c r="R158" s="75"/>
      <c r="S158" s="75"/>
      <c r="T158" s="75"/>
      <c r="U158" s="75"/>
      <c r="V158" s="75"/>
    </row>
    <row r="159" spans="1:22" s="77" customFormat="1" ht="12.75" customHeight="1" x14ac:dyDescent="0.15">
      <c r="A159" s="66" t="s">
        <v>6</v>
      </c>
      <c r="B159" s="67" t="s">
        <v>184</v>
      </c>
      <c r="C159" s="95" t="s">
        <v>39</v>
      </c>
      <c r="D159" s="71" t="s">
        <v>240</v>
      </c>
      <c r="E159" s="71" t="s">
        <v>74</v>
      </c>
      <c r="F159" s="123"/>
      <c r="G159" s="138">
        <v>4.4000000000000004</v>
      </c>
      <c r="H159" s="138"/>
      <c r="I159" s="71" t="s">
        <v>42</v>
      </c>
      <c r="J159" s="67"/>
      <c r="K159" s="72"/>
      <c r="L159" s="74"/>
      <c r="M159" s="75"/>
      <c r="N159" s="75"/>
      <c r="O159" s="76"/>
      <c r="P159" s="75"/>
      <c r="Q159" s="75"/>
      <c r="R159" s="75"/>
      <c r="S159" s="75"/>
      <c r="T159" s="75"/>
      <c r="U159" s="75"/>
      <c r="V159" s="75"/>
    </row>
    <row r="160" spans="1:22" s="77" customFormat="1" ht="12.75" customHeight="1" x14ac:dyDescent="0.15">
      <c r="A160" s="66" t="s">
        <v>6</v>
      </c>
      <c r="B160" s="67" t="s">
        <v>93</v>
      </c>
      <c r="C160" s="95" t="s">
        <v>39</v>
      </c>
      <c r="D160" s="69" t="s">
        <v>241</v>
      </c>
      <c r="E160" s="69" t="s">
        <v>242</v>
      </c>
      <c r="F160" s="122"/>
      <c r="G160" s="122">
        <v>93.74</v>
      </c>
      <c r="H160" s="122"/>
      <c r="I160" s="71" t="s">
        <v>42</v>
      </c>
      <c r="J160" s="67"/>
      <c r="K160" s="72"/>
      <c r="L160" s="74"/>
      <c r="M160" s="75"/>
      <c r="N160" s="75"/>
      <c r="O160" s="76"/>
      <c r="P160" s="75"/>
      <c r="Q160" s="75"/>
      <c r="R160" s="75"/>
      <c r="S160" s="75"/>
      <c r="T160" s="75"/>
      <c r="U160" s="75"/>
      <c r="V160" s="75"/>
    </row>
    <row r="161" spans="1:138" s="77" customFormat="1" ht="12.75" customHeight="1" x14ac:dyDescent="0.15">
      <c r="A161" s="66" t="s">
        <v>6</v>
      </c>
      <c r="B161" s="67" t="s">
        <v>93</v>
      </c>
      <c r="C161" s="95" t="s">
        <v>243</v>
      </c>
      <c r="D161" s="71" t="s">
        <v>244</v>
      </c>
      <c r="E161" s="71" t="s">
        <v>245</v>
      </c>
      <c r="F161" s="122">
        <v>27.5</v>
      </c>
      <c r="G161" s="122"/>
      <c r="H161" s="70"/>
      <c r="I161" s="71" t="s">
        <v>172</v>
      </c>
      <c r="J161" s="67" t="s">
        <v>214</v>
      </c>
      <c r="K161" s="72">
        <v>120</v>
      </c>
      <c r="L161" s="223"/>
      <c r="M161" s="222"/>
      <c r="N161" s="278">
        <f>(F161*K161)</f>
        <v>3300</v>
      </c>
      <c r="O161" s="76" t="e">
        <f>N161/L161</f>
        <v>#DIV/0!</v>
      </c>
      <c r="P161" s="75" t="e">
        <f>M161*O161</f>
        <v>#DIV/0!</v>
      </c>
      <c r="Q161" s="75"/>
      <c r="R161" s="75"/>
      <c r="S161" s="292"/>
      <c r="T161" s="75"/>
      <c r="U161" s="75" t="e">
        <f t="shared" ref="U161:U164" si="69">SUM(P161+S161+T161)</f>
        <v>#DIV/0!</v>
      </c>
      <c r="V161" s="75" t="e">
        <f>U161/F161</f>
        <v>#DIV/0!</v>
      </c>
    </row>
    <row r="162" spans="1:138" s="237" customFormat="1" ht="12.75" customHeight="1" x14ac:dyDescent="0.2">
      <c r="A162" s="224"/>
      <c r="B162" s="225"/>
      <c r="C162" s="254"/>
      <c r="D162" s="247"/>
      <c r="E162" s="247"/>
      <c r="F162" s="228">
        <f>SUM(F92:F161)</f>
        <v>1181.8</v>
      </c>
      <c r="G162" s="228"/>
      <c r="H162" s="255"/>
      <c r="I162" s="247"/>
      <c r="J162" s="225"/>
      <c r="K162" s="229"/>
      <c r="L162" s="234"/>
      <c r="M162" s="235"/>
      <c r="N162" s="235"/>
      <c r="O162" s="236"/>
      <c r="P162" s="235" t="e">
        <f>SUM(P92:P161)</f>
        <v>#DIV/0!</v>
      </c>
      <c r="Q162" s="235">
        <f t="shared" ref="Q162:T162" si="70">SUM(Q92:Q161)</f>
        <v>0</v>
      </c>
      <c r="R162" s="235">
        <f t="shared" si="70"/>
        <v>0</v>
      </c>
      <c r="S162" s="235">
        <f t="shared" si="70"/>
        <v>0</v>
      </c>
      <c r="T162" s="235">
        <f t="shared" si="70"/>
        <v>0</v>
      </c>
      <c r="U162" s="75" t="e">
        <f t="shared" si="69"/>
        <v>#DIV/0!</v>
      </c>
      <c r="V162" s="235"/>
    </row>
    <row r="163" spans="1:138" s="77" customFormat="1" ht="12.75" customHeight="1" x14ac:dyDescent="0.15">
      <c r="A163" s="66" t="s">
        <v>7</v>
      </c>
      <c r="B163" s="67" t="s">
        <v>93</v>
      </c>
      <c r="C163" s="68" t="s">
        <v>45</v>
      </c>
      <c r="D163" s="71" t="s">
        <v>122</v>
      </c>
      <c r="E163" s="71" t="s">
        <v>82</v>
      </c>
      <c r="F163" s="123">
        <v>15</v>
      </c>
      <c r="G163" s="123"/>
      <c r="H163" s="78"/>
      <c r="I163" s="71" t="s">
        <v>83</v>
      </c>
      <c r="J163" s="67" t="s">
        <v>84</v>
      </c>
      <c r="K163" s="72">
        <v>255</v>
      </c>
      <c r="L163" s="223"/>
      <c r="M163" s="222"/>
      <c r="N163" s="278">
        <f>(F163*K163)</f>
        <v>3825</v>
      </c>
      <c r="O163" s="76" t="e">
        <f t="shared" ref="O163:O164" si="71">N163/L163</f>
        <v>#DIV/0!</v>
      </c>
      <c r="P163" s="75" t="e">
        <f t="shared" ref="P163:P164" si="72">M163*O163</f>
        <v>#DIV/0!</v>
      </c>
      <c r="Q163" s="75"/>
      <c r="R163" s="75"/>
      <c r="S163" s="292"/>
      <c r="T163" s="222"/>
      <c r="U163" s="75" t="e">
        <f t="shared" si="69"/>
        <v>#DIV/0!</v>
      </c>
      <c r="V163" s="75" t="e">
        <f>U163/F163</f>
        <v>#DIV/0!</v>
      </c>
    </row>
    <row r="164" spans="1:138" s="77" customFormat="1" ht="12.75" customHeight="1" x14ac:dyDescent="0.15">
      <c r="A164" s="66" t="s">
        <v>7</v>
      </c>
      <c r="B164" s="67" t="s">
        <v>93</v>
      </c>
      <c r="C164" s="68" t="s">
        <v>45</v>
      </c>
      <c r="D164" s="71" t="s">
        <v>124</v>
      </c>
      <c r="E164" s="71" t="s">
        <v>190</v>
      </c>
      <c r="F164" s="123">
        <v>61.16</v>
      </c>
      <c r="G164" s="132"/>
      <c r="H164" s="79"/>
      <c r="I164" s="71" t="s">
        <v>42</v>
      </c>
      <c r="J164" s="67" t="s">
        <v>43</v>
      </c>
      <c r="K164" s="72">
        <v>255</v>
      </c>
      <c r="L164" s="223"/>
      <c r="M164" s="222"/>
      <c r="N164" s="278">
        <f>(F164*K164)</f>
        <v>15595.8</v>
      </c>
      <c r="O164" s="76" t="e">
        <f t="shared" si="71"/>
        <v>#DIV/0!</v>
      </c>
      <c r="P164" s="75" t="e">
        <f t="shared" si="72"/>
        <v>#DIV/0!</v>
      </c>
      <c r="Q164" s="222"/>
      <c r="R164" s="222"/>
      <c r="S164" s="292">
        <f>((Q164*3)+(R164*1))/4</f>
        <v>0</v>
      </c>
      <c r="T164" s="75"/>
      <c r="U164" s="75" t="e">
        <f t="shared" si="69"/>
        <v>#DIV/0!</v>
      </c>
      <c r="V164" s="75" t="e">
        <f>U164/F164</f>
        <v>#DIV/0!</v>
      </c>
    </row>
    <row r="165" spans="1:138" s="102" customFormat="1" ht="12.75" customHeight="1" x14ac:dyDescent="0.15">
      <c r="A165" s="96" t="s">
        <v>7</v>
      </c>
      <c r="B165" s="97" t="s">
        <v>93</v>
      </c>
      <c r="C165" s="98" t="s">
        <v>45</v>
      </c>
      <c r="D165" s="99" t="s">
        <v>126</v>
      </c>
      <c r="E165" s="99" t="s">
        <v>246</v>
      </c>
      <c r="F165" s="125"/>
      <c r="G165" s="128">
        <v>1</v>
      </c>
      <c r="H165" s="142"/>
      <c r="I165" s="99" t="s">
        <v>96</v>
      </c>
      <c r="J165" s="97"/>
      <c r="K165" s="72"/>
      <c r="L165" s="74"/>
      <c r="M165" s="75"/>
      <c r="N165" s="75"/>
      <c r="O165" s="76"/>
      <c r="P165" s="75"/>
      <c r="Q165" s="75"/>
      <c r="R165" s="75"/>
      <c r="S165" s="75"/>
      <c r="T165" s="75"/>
      <c r="U165" s="75"/>
      <c r="V165" s="75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1"/>
      <c r="BB165" s="101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1"/>
      <c r="BN165" s="101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1"/>
      <c r="BZ165" s="101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1"/>
      <c r="CM165" s="101"/>
      <c r="CN165" s="101"/>
      <c r="CO165" s="101"/>
      <c r="CP165" s="101"/>
      <c r="CQ165" s="101"/>
      <c r="CR165" s="101"/>
      <c r="CS165" s="101"/>
      <c r="CT165" s="101"/>
      <c r="CU165" s="101"/>
      <c r="CV165" s="101"/>
      <c r="CW165" s="101"/>
      <c r="CX165" s="101"/>
      <c r="CY165" s="101"/>
      <c r="CZ165" s="101"/>
      <c r="DA165" s="101"/>
      <c r="DB165" s="101"/>
      <c r="DC165" s="101"/>
      <c r="DD165" s="101"/>
      <c r="DE165" s="101"/>
      <c r="DF165" s="101"/>
      <c r="DG165" s="101"/>
      <c r="DH165" s="101"/>
      <c r="DI165" s="101"/>
      <c r="DJ165" s="101"/>
      <c r="DK165" s="101"/>
      <c r="DL165" s="101"/>
      <c r="DM165" s="101"/>
      <c r="DN165" s="101"/>
      <c r="DO165" s="101"/>
      <c r="DP165" s="101"/>
      <c r="DQ165" s="101"/>
      <c r="DR165" s="101"/>
      <c r="DS165" s="101"/>
      <c r="DT165" s="101"/>
      <c r="DU165" s="101"/>
      <c r="DV165" s="101"/>
      <c r="DW165" s="101"/>
      <c r="DX165" s="101"/>
      <c r="DY165" s="101"/>
      <c r="DZ165" s="101"/>
      <c r="EA165" s="101"/>
      <c r="EB165" s="101"/>
      <c r="EC165" s="101"/>
      <c r="ED165" s="101"/>
      <c r="EE165" s="101"/>
      <c r="EF165" s="101"/>
      <c r="EG165" s="101"/>
      <c r="EH165" s="101"/>
    </row>
    <row r="166" spans="1:138" s="102" customFormat="1" ht="12.75" customHeight="1" x14ac:dyDescent="0.15">
      <c r="A166" s="96" t="s">
        <v>7</v>
      </c>
      <c r="B166" s="97" t="s">
        <v>93</v>
      </c>
      <c r="C166" s="98" t="s">
        <v>45</v>
      </c>
      <c r="D166" s="99" t="s">
        <v>129</v>
      </c>
      <c r="E166" s="99" t="s">
        <v>246</v>
      </c>
      <c r="F166" s="125"/>
      <c r="G166" s="128">
        <v>1</v>
      </c>
      <c r="H166" s="142"/>
      <c r="I166" s="99" t="s">
        <v>96</v>
      </c>
      <c r="J166" s="97"/>
      <c r="K166" s="72"/>
      <c r="L166" s="74"/>
      <c r="M166" s="75"/>
      <c r="N166" s="75"/>
      <c r="O166" s="76"/>
      <c r="P166" s="75"/>
      <c r="Q166" s="75"/>
      <c r="R166" s="75"/>
      <c r="S166" s="75"/>
      <c r="T166" s="75"/>
      <c r="U166" s="75"/>
      <c r="V166" s="75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1"/>
      <c r="BN166" s="101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1"/>
      <c r="BZ166" s="101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1"/>
      <c r="CM166" s="101"/>
      <c r="CN166" s="101"/>
      <c r="CO166" s="101"/>
      <c r="CP166" s="101"/>
      <c r="CQ166" s="101"/>
      <c r="CR166" s="101"/>
      <c r="CS166" s="101"/>
      <c r="CT166" s="101"/>
      <c r="CU166" s="101"/>
      <c r="CV166" s="101"/>
      <c r="CW166" s="101"/>
      <c r="CX166" s="101"/>
      <c r="CY166" s="101"/>
      <c r="CZ166" s="101"/>
      <c r="DA166" s="101"/>
      <c r="DB166" s="101"/>
      <c r="DC166" s="101"/>
      <c r="DD166" s="101"/>
      <c r="DE166" s="101"/>
      <c r="DF166" s="101"/>
      <c r="DG166" s="101"/>
      <c r="DH166" s="101"/>
      <c r="DI166" s="101"/>
      <c r="DJ166" s="101"/>
      <c r="DK166" s="101"/>
      <c r="DL166" s="101"/>
      <c r="DM166" s="101"/>
      <c r="DN166" s="101"/>
      <c r="DO166" s="101"/>
      <c r="DP166" s="101"/>
      <c r="DQ166" s="101"/>
      <c r="DR166" s="101"/>
      <c r="DS166" s="101"/>
      <c r="DT166" s="101"/>
      <c r="DU166" s="101"/>
      <c r="DV166" s="101"/>
      <c r="DW166" s="101"/>
      <c r="DX166" s="101"/>
      <c r="DY166" s="101"/>
      <c r="DZ166" s="101"/>
      <c r="EA166" s="101"/>
      <c r="EB166" s="101"/>
      <c r="EC166" s="101"/>
      <c r="ED166" s="101"/>
      <c r="EE166" s="101"/>
      <c r="EF166" s="101"/>
      <c r="EG166" s="101"/>
      <c r="EH166" s="101"/>
    </row>
    <row r="167" spans="1:138" s="102" customFormat="1" ht="12.75" customHeight="1" x14ac:dyDescent="0.15">
      <c r="A167" s="96" t="s">
        <v>7</v>
      </c>
      <c r="B167" s="97" t="s">
        <v>93</v>
      </c>
      <c r="C167" s="98" t="s">
        <v>45</v>
      </c>
      <c r="D167" s="99" t="s">
        <v>130</v>
      </c>
      <c r="E167" s="99" t="s">
        <v>189</v>
      </c>
      <c r="F167" s="125"/>
      <c r="G167" s="128"/>
      <c r="H167" s="152">
        <v>12</v>
      </c>
      <c r="I167" s="99" t="s">
        <v>42</v>
      </c>
      <c r="J167" s="97"/>
      <c r="K167" s="72"/>
      <c r="L167" s="74"/>
      <c r="M167" s="75"/>
      <c r="N167" s="75"/>
      <c r="O167" s="76"/>
      <c r="P167" s="75"/>
      <c r="Q167" s="75"/>
      <c r="R167" s="75"/>
      <c r="S167" s="75"/>
      <c r="T167" s="75"/>
      <c r="U167" s="75"/>
      <c r="V167" s="75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1"/>
      <c r="BN167" s="101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1"/>
      <c r="BZ167" s="101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1"/>
      <c r="CM167" s="101"/>
      <c r="CN167" s="101"/>
      <c r="CO167" s="101"/>
      <c r="CP167" s="101"/>
      <c r="CQ167" s="101"/>
      <c r="CR167" s="101"/>
      <c r="CS167" s="101"/>
      <c r="CT167" s="101"/>
      <c r="CU167" s="101"/>
      <c r="CV167" s="101"/>
      <c r="CW167" s="101"/>
      <c r="CX167" s="101"/>
      <c r="CY167" s="101"/>
      <c r="CZ167" s="101"/>
      <c r="DA167" s="101"/>
      <c r="DB167" s="101"/>
      <c r="DC167" s="101"/>
      <c r="DD167" s="101"/>
      <c r="DE167" s="101"/>
      <c r="DF167" s="101"/>
      <c r="DG167" s="101"/>
      <c r="DH167" s="101"/>
      <c r="DI167" s="101"/>
      <c r="DJ167" s="101"/>
      <c r="DK167" s="101"/>
      <c r="DL167" s="101"/>
      <c r="DM167" s="101"/>
      <c r="DN167" s="101"/>
      <c r="DO167" s="101"/>
      <c r="DP167" s="101"/>
      <c r="DQ167" s="101"/>
      <c r="DR167" s="101"/>
      <c r="DS167" s="101"/>
      <c r="DT167" s="101"/>
      <c r="DU167" s="101"/>
      <c r="DV167" s="101"/>
      <c r="DW167" s="101"/>
      <c r="DX167" s="101"/>
      <c r="DY167" s="101"/>
      <c r="DZ167" s="101"/>
      <c r="EA167" s="101"/>
      <c r="EB167" s="101"/>
      <c r="EC167" s="101"/>
      <c r="ED167" s="101"/>
      <c r="EE167" s="101"/>
      <c r="EF167" s="101"/>
      <c r="EG167" s="101"/>
      <c r="EH167" s="101"/>
    </row>
    <row r="168" spans="1:138" s="102" customFormat="1" ht="12.75" customHeight="1" x14ac:dyDescent="0.15">
      <c r="A168" s="96" t="s">
        <v>7</v>
      </c>
      <c r="B168" s="97" t="s">
        <v>93</v>
      </c>
      <c r="C168" s="98" t="s">
        <v>45</v>
      </c>
      <c r="D168" s="99" t="s">
        <v>132</v>
      </c>
      <c r="E168" s="99" t="s">
        <v>247</v>
      </c>
      <c r="F168" s="125"/>
      <c r="G168" s="128"/>
      <c r="H168" s="152">
        <v>11.63</v>
      </c>
      <c r="I168" s="99" t="s">
        <v>42</v>
      </c>
      <c r="J168" s="97"/>
      <c r="K168" s="72"/>
      <c r="L168" s="74"/>
      <c r="M168" s="75"/>
      <c r="N168" s="75"/>
      <c r="O168" s="76"/>
      <c r="P168" s="75"/>
      <c r="Q168" s="75"/>
      <c r="R168" s="75"/>
      <c r="S168" s="75"/>
      <c r="T168" s="75"/>
      <c r="U168" s="75"/>
      <c r="V168" s="75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1"/>
      <c r="BN168" s="101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1"/>
      <c r="BZ168" s="101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1"/>
      <c r="CM168" s="101"/>
      <c r="CN168" s="101"/>
      <c r="CO168" s="101"/>
      <c r="CP168" s="101"/>
      <c r="CQ168" s="101"/>
      <c r="CR168" s="101"/>
      <c r="CS168" s="101"/>
      <c r="CT168" s="101"/>
      <c r="CU168" s="101"/>
      <c r="CV168" s="101"/>
      <c r="CW168" s="101"/>
      <c r="CX168" s="101"/>
      <c r="CY168" s="101"/>
      <c r="CZ168" s="101"/>
      <c r="DA168" s="101"/>
      <c r="DB168" s="101"/>
      <c r="DC168" s="101"/>
      <c r="DD168" s="101"/>
      <c r="DE168" s="101"/>
      <c r="DF168" s="101"/>
      <c r="DG168" s="101"/>
      <c r="DH168" s="101"/>
      <c r="DI168" s="101"/>
      <c r="DJ168" s="101"/>
      <c r="DK168" s="101"/>
      <c r="DL168" s="101"/>
      <c r="DM168" s="101"/>
      <c r="DN168" s="101"/>
      <c r="DO168" s="101"/>
      <c r="DP168" s="101"/>
      <c r="DQ168" s="101"/>
      <c r="DR168" s="101"/>
      <c r="DS168" s="101"/>
      <c r="DT168" s="101"/>
      <c r="DU168" s="101"/>
      <c r="DV168" s="101"/>
      <c r="DW168" s="101"/>
      <c r="DX168" s="101"/>
      <c r="DY168" s="101"/>
      <c r="DZ168" s="101"/>
      <c r="EA168" s="101"/>
      <c r="EB168" s="101"/>
      <c r="EC168" s="101"/>
      <c r="ED168" s="101"/>
      <c r="EE168" s="101"/>
      <c r="EF168" s="101"/>
      <c r="EG168" s="101"/>
      <c r="EH168" s="101"/>
    </row>
    <row r="169" spans="1:138" s="102" customFormat="1" ht="12.75" customHeight="1" x14ac:dyDescent="0.15">
      <c r="A169" s="96" t="s">
        <v>7</v>
      </c>
      <c r="B169" s="97" t="s">
        <v>184</v>
      </c>
      <c r="C169" s="98" t="s">
        <v>45</v>
      </c>
      <c r="D169" s="103" t="s">
        <v>134</v>
      </c>
      <c r="E169" s="99" t="s">
        <v>233</v>
      </c>
      <c r="F169" s="125"/>
      <c r="G169" s="140">
        <v>4.8</v>
      </c>
      <c r="H169" s="130"/>
      <c r="I169" s="99" t="s">
        <v>42</v>
      </c>
      <c r="J169" s="97"/>
      <c r="K169" s="72"/>
      <c r="L169" s="74"/>
      <c r="M169" s="75"/>
      <c r="N169" s="75"/>
      <c r="O169" s="76"/>
      <c r="P169" s="75"/>
      <c r="Q169" s="75"/>
      <c r="R169" s="75"/>
      <c r="S169" s="75"/>
      <c r="T169" s="75"/>
      <c r="U169" s="75"/>
      <c r="V169" s="75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1"/>
      <c r="BN169" s="101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1"/>
      <c r="BZ169" s="101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1"/>
      <c r="CM169" s="101"/>
      <c r="CN169" s="101"/>
      <c r="CO169" s="101"/>
      <c r="CP169" s="101"/>
      <c r="CQ169" s="101"/>
      <c r="CR169" s="101"/>
      <c r="CS169" s="101"/>
      <c r="CT169" s="101"/>
      <c r="CU169" s="101"/>
      <c r="CV169" s="101"/>
      <c r="CW169" s="101"/>
      <c r="CX169" s="101"/>
      <c r="CY169" s="101"/>
      <c r="CZ169" s="101"/>
      <c r="DA169" s="101"/>
      <c r="DB169" s="101"/>
      <c r="DC169" s="101"/>
      <c r="DD169" s="101"/>
      <c r="DE169" s="101"/>
      <c r="DF169" s="101"/>
      <c r="DG169" s="101"/>
      <c r="DH169" s="101"/>
      <c r="DI169" s="101"/>
      <c r="DJ169" s="101"/>
      <c r="DK169" s="101"/>
      <c r="DL169" s="101"/>
      <c r="DM169" s="101"/>
      <c r="DN169" s="101"/>
      <c r="DO169" s="101"/>
      <c r="DP169" s="101"/>
      <c r="DQ169" s="101"/>
      <c r="DR169" s="101"/>
      <c r="DS169" s="101"/>
      <c r="DT169" s="101"/>
      <c r="DU169" s="101"/>
      <c r="DV169" s="101"/>
      <c r="DW169" s="101"/>
      <c r="DX169" s="101"/>
      <c r="DY169" s="101"/>
      <c r="DZ169" s="101"/>
      <c r="EA169" s="101"/>
      <c r="EB169" s="101"/>
      <c r="EC169" s="101"/>
      <c r="ED169" s="101"/>
      <c r="EE169" s="101"/>
      <c r="EF169" s="101"/>
      <c r="EG169" s="101"/>
      <c r="EH169" s="101"/>
    </row>
    <row r="170" spans="1:138" s="102" customFormat="1" ht="12.75" customHeight="1" x14ac:dyDescent="0.15">
      <c r="A170" s="96" t="s">
        <v>7</v>
      </c>
      <c r="B170" s="97" t="s">
        <v>184</v>
      </c>
      <c r="C170" s="98" t="s">
        <v>45</v>
      </c>
      <c r="D170" s="99" t="s">
        <v>136</v>
      </c>
      <c r="E170" s="99" t="s">
        <v>248</v>
      </c>
      <c r="F170" s="125"/>
      <c r="G170" s="128"/>
      <c r="H170" s="152">
        <v>28</v>
      </c>
      <c r="I170" s="99" t="s">
        <v>172</v>
      </c>
      <c r="J170" s="97"/>
      <c r="K170" s="72"/>
      <c r="L170" s="74"/>
      <c r="M170" s="75"/>
      <c r="N170" s="75"/>
      <c r="O170" s="76"/>
      <c r="P170" s="75"/>
      <c r="Q170" s="75"/>
      <c r="R170" s="75"/>
      <c r="S170" s="75"/>
      <c r="T170" s="75"/>
      <c r="U170" s="75"/>
      <c r="V170" s="75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1"/>
      <c r="BN170" s="101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1"/>
      <c r="BZ170" s="101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1"/>
      <c r="CM170" s="101"/>
      <c r="CN170" s="101"/>
      <c r="CO170" s="101"/>
      <c r="CP170" s="101"/>
      <c r="CQ170" s="101"/>
      <c r="CR170" s="101"/>
      <c r="CS170" s="101"/>
      <c r="CT170" s="101"/>
      <c r="CU170" s="101"/>
      <c r="CV170" s="101"/>
      <c r="CW170" s="101"/>
      <c r="CX170" s="101"/>
      <c r="CY170" s="101"/>
      <c r="CZ170" s="101"/>
      <c r="DA170" s="101"/>
      <c r="DB170" s="101"/>
      <c r="DC170" s="101"/>
      <c r="DD170" s="101"/>
      <c r="DE170" s="101"/>
      <c r="DF170" s="101"/>
      <c r="DG170" s="101"/>
      <c r="DH170" s="101"/>
      <c r="DI170" s="101"/>
      <c r="DJ170" s="101"/>
      <c r="DK170" s="101"/>
      <c r="DL170" s="101"/>
      <c r="DM170" s="101"/>
      <c r="DN170" s="101"/>
      <c r="DO170" s="101"/>
      <c r="DP170" s="101"/>
      <c r="DQ170" s="101"/>
      <c r="DR170" s="101"/>
      <c r="DS170" s="101"/>
      <c r="DT170" s="101"/>
      <c r="DU170" s="101"/>
      <c r="DV170" s="101"/>
      <c r="DW170" s="101"/>
      <c r="DX170" s="101"/>
      <c r="DY170" s="101"/>
      <c r="DZ170" s="101"/>
      <c r="EA170" s="101"/>
      <c r="EB170" s="101"/>
      <c r="EC170" s="101"/>
      <c r="ED170" s="101"/>
      <c r="EE170" s="101"/>
      <c r="EF170" s="101"/>
      <c r="EG170" s="101"/>
      <c r="EH170" s="101"/>
    </row>
    <row r="171" spans="1:138" s="102" customFormat="1" ht="12.75" customHeight="1" x14ac:dyDescent="0.15">
      <c r="A171" s="96" t="s">
        <v>7</v>
      </c>
      <c r="B171" s="97" t="s">
        <v>93</v>
      </c>
      <c r="C171" s="98" t="s">
        <v>45</v>
      </c>
      <c r="D171" s="147" t="s">
        <v>713</v>
      </c>
      <c r="E171" s="99" t="s">
        <v>249</v>
      </c>
      <c r="F171" s="125"/>
      <c r="G171" s="128"/>
      <c r="H171" s="152">
        <v>63</v>
      </c>
      <c r="I171" s="99" t="s">
        <v>42</v>
      </c>
      <c r="J171" s="97"/>
      <c r="K171" s="72"/>
      <c r="L171" s="74"/>
      <c r="M171" s="75"/>
      <c r="N171" s="75"/>
      <c r="O171" s="76"/>
      <c r="P171" s="75"/>
      <c r="Q171" s="75"/>
      <c r="R171" s="75"/>
      <c r="S171" s="75"/>
      <c r="T171" s="75"/>
      <c r="U171" s="75"/>
      <c r="V171" s="75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1"/>
      <c r="BN171" s="101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1"/>
      <c r="BZ171" s="101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1"/>
      <c r="CM171" s="101"/>
      <c r="CN171" s="101"/>
      <c r="CO171" s="101"/>
      <c r="CP171" s="101"/>
      <c r="CQ171" s="101"/>
      <c r="CR171" s="101"/>
      <c r="CS171" s="101"/>
      <c r="CT171" s="101"/>
      <c r="CU171" s="101"/>
      <c r="CV171" s="101"/>
      <c r="CW171" s="101"/>
      <c r="CX171" s="101"/>
      <c r="CY171" s="101"/>
      <c r="CZ171" s="101"/>
      <c r="DA171" s="101"/>
      <c r="DB171" s="101"/>
      <c r="DC171" s="101"/>
      <c r="DD171" s="101"/>
      <c r="DE171" s="101"/>
      <c r="DF171" s="101"/>
      <c r="DG171" s="101"/>
      <c r="DH171" s="101"/>
      <c r="DI171" s="101"/>
      <c r="DJ171" s="101"/>
      <c r="DK171" s="101"/>
      <c r="DL171" s="101"/>
      <c r="DM171" s="101"/>
      <c r="DN171" s="101"/>
      <c r="DO171" s="101"/>
      <c r="DP171" s="101"/>
      <c r="DQ171" s="101"/>
      <c r="DR171" s="101"/>
      <c r="DS171" s="101"/>
      <c r="DT171" s="101"/>
      <c r="DU171" s="101"/>
      <c r="DV171" s="101"/>
      <c r="DW171" s="101"/>
      <c r="DX171" s="101"/>
      <c r="DY171" s="101"/>
      <c r="DZ171" s="101"/>
      <c r="EA171" s="101"/>
      <c r="EB171" s="101"/>
      <c r="EC171" s="101"/>
      <c r="ED171" s="101"/>
      <c r="EE171" s="101"/>
      <c r="EF171" s="101"/>
      <c r="EG171" s="101"/>
      <c r="EH171" s="101"/>
    </row>
    <row r="172" spans="1:138" s="102" customFormat="1" ht="12.75" customHeight="1" x14ac:dyDescent="0.15">
      <c r="A172" s="96" t="s">
        <v>7</v>
      </c>
      <c r="B172" s="97" t="s">
        <v>93</v>
      </c>
      <c r="C172" s="98" t="s">
        <v>45</v>
      </c>
      <c r="D172" s="99" t="s">
        <v>137</v>
      </c>
      <c r="E172" s="71" t="s">
        <v>250</v>
      </c>
      <c r="F172" s="123">
        <v>63</v>
      </c>
      <c r="G172" s="128"/>
      <c r="H172" s="100"/>
      <c r="I172" s="99" t="s">
        <v>42</v>
      </c>
      <c r="J172" s="97" t="s">
        <v>43</v>
      </c>
      <c r="K172" s="72">
        <v>200</v>
      </c>
      <c r="L172" s="223"/>
      <c r="M172" s="222"/>
      <c r="N172" s="278">
        <f>(F172*K172)</f>
        <v>12600</v>
      </c>
      <c r="O172" s="76" t="e">
        <f t="shared" ref="O172:O173" si="73">N172/L172</f>
        <v>#DIV/0!</v>
      </c>
      <c r="P172" s="75" t="e">
        <f t="shared" ref="P172:P173" si="74">M172*O172</f>
        <v>#DIV/0!</v>
      </c>
      <c r="Q172" s="222"/>
      <c r="R172" s="222"/>
      <c r="S172" s="292">
        <f t="shared" ref="S172:S173" si="75">((Q172*3)+(R172*1))/4</f>
        <v>0</v>
      </c>
      <c r="T172" s="75"/>
      <c r="U172" s="75" t="e">
        <f t="shared" ref="U172:U173" si="76">SUM(P172+S172+T172)</f>
        <v>#DIV/0!</v>
      </c>
      <c r="V172" s="75" t="e">
        <f>U172/F172</f>
        <v>#DIV/0!</v>
      </c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1"/>
      <c r="BN172" s="101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1"/>
      <c r="BZ172" s="101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1"/>
      <c r="CM172" s="101"/>
      <c r="CN172" s="101"/>
      <c r="CO172" s="101"/>
      <c r="CP172" s="101"/>
      <c r="CQ172" s="101"/>
      <c r="CR172" s="101"/>
      <c r="CS172" s="101"/>
      <c r="CT172" s="101"/>
      <c r="CU172" s="101"/>
      <c r="CV172" s="101"/>
      <c r="CW172" s="101"/>
      <c r="CX172" s="101"/>
      <c r="CY172" s="101"/>
      <c r="CZ172" s="101"/>
      <c r="DA172" s="101"/>
      <c r="DB172" s="101"/>
      <c r="DC172" s="101"/>
      <c r="DD172" s="101"/>
      <c r="DE172" s="101"/>
      <c r="DF172" s="101"/>
      <c r="DG172" s="101"/>
      <c r="DH172" s="101"/>
      <c r="DI172" s="101"/>
      <c r="DJ172" s="101"/>
      <c r="DK172" s="101"/>
      <c r="DL172" s="101"/>
      <c r="DM172" s="101"/>
      <c r="DN172" s="101"/>
      <c r="DO172" s="101"/>
      <c r="DP172" s="101"/>
      <c r="DQ172" s="101"/>
      <c r="DR172" s="101"/>
      <c r="DS172" s="101"/>
      <c r="DT172" s="101"/>
      <c r="DU172" s="101"/>
      <c r="DV172" s="101"/>
      <c r="DW172" s="101"/>
      <c r="DX172" s="101"/>
      <c r="DY172" s="101"/>
      <c r="DZ172" s="101"/>
      <c r="EA172" s="101"/>
      <c r="EB172" s="101"/>
      <c r="EC172" s="101"/>
      <c r="ED172" s="101"/>
      <c r="EE172" s="101"/>
      <c r="EF172" s="101"/>
      <c r="EG172" s="101"/>
      <c r="EH172" s="101"/>
    </row>
    <row r="173" spans="1:138" s="102" customFormat="1" ht="12.75" customHeight="1" x14ac:dyDescent="0.15">
      <c r="A173" s="96" t="s">
        <v>7</v>
      </c>
      <c r="B173" s="97" t="s">
        <v>93</v>
      </c>
      <c r="C173" s="98" t="s">
        <v>45</v>
      </c>
      <c r="D173" s="99" t="s">
        <v>160</v>
      </c>
      <c r="E173" s="71" t="s">
        <v>251</v>
      </c>
      <c r="F173" s="123">
        <v>162.69999999999999</v>
      </c>
      <c r="G173" s="128"/>
      <c r="H173" s="100"/>
      <c r="I173" s="99" t="s">
        <v>42</v>
      </c>
      <c r="J173" s="97" t="s">
        <v>214</v>
      </c>
      <c r="K173" s="72">
        <v>120</v>
      </c>
      <c r="L173" s="223"/>
      <c r="M173" s="222"/>
      <c r="N173" s="278">
        <f>(F173*K173)</f>
        <v>19524</v>
      </c>
      <c r="O173" s="76" t="e">
        <f t="shared" si="73"/>
        <v>#DIV/0!</v>
      </c>
      <c r="P173" s="75" t="e">
        <f t="shared" si="74"/>
        <v>#DIV/0!</v>
      </c>
      <c r="Q173" s="222"/>
      <c r="R173" s="222"/>
      <c r="S173" s="292">
        <f t="shared" si="75"/>
        <v>0</v>
      </c>
      <c r="T173" s="75"/>
      <c r="U173" s="75" t="e">
        <f t="shared" si="76"/>
        <v>#DIV/0!</v>
      </c>
      <c r="V173" s="75" t="e">
        <f>U173/F173</f>
        <v>#DIV/0!</v>
      </c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1"/>
      <c r="BN173" s="101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1"/>
      <c r="BZ173" s="101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1"/>
      <c r="CM173" s="101"/>
      <c r="CN173" s="101"/>
      <c r="CO173" s="101"/>
      <c r="CP173" s="101"/>
      <c r="CQ173" s="101"/>
      <c r="CR173" s="101"/>
      <c r="CS173" s="101"/>
      <c r="CT173" s="101"/>
      <c r="CU173" s="101"/>
      <c r="CV173" s="101"/>
      <c r="CW173" s="101"/>
      <c r="CX173" s="101"/>
      <c r="CY173" s="101"/>
      <c r="CZ173" s="101"/>
      <c r="DA173" s="101"/>
      <c r="DB173" s="101"/>
      <c r="DC173" s="101"/>
      <c r="DD173" s="101"/>
      <c r="DE173" s="101"/>
      <c r="DF173" s="101"/>
      <c r="DG173" s="101"/>
      <c r="DH173" s="101"/>
      <c r="DI173" s="101"/>
      <c r="DJ173" s="101"/>
      <c r="DK173" s="101"/>
      <c r="DL173" s="101"/>
      <c r="DM173" s="101"/>
      <c r="DN173" s="101"/>
      <c r="DO173" s="101"/>
      <c r="DP173" s="101"/>
      <c r="DQ173" s="101"/>
      <c r="DR173" s="101"/>
      <c r="DS173" s="101"/>
      <c r="DT173" s="101"/>
      <c r="DU173" s="101"/>
      <c r="DV173" s="101"/>
      <c r="DW173" s="101"/>
      <c r="DX173" s="101"/>
      <c r="DY173" s="101"/>
      <c r="DZ173" s="101"/>
      <c r="EA173" s="101"/>
      <c r="EB173" s="101"/>
      <c r="EC173" s="101"/>
      <c r="ED173" s="101"/>
      <c r="EE173" s="101"/>
      <c r="EF173" s="101"/>
      <c r="EG173" s="101"/>
      <c r="EH173" s="101"/>
    </row>
    <row r="174" spans="1:138" s="102" customFormat="1" ht="12.75" customHeight="1" x14ac:dyDescent="0.15">
      <c r="A174" s="96" t="s">
        <v>7</v>
      </c>
      <c r="B174" s="114" t="s">
        <v>692</v>
      </c>
      <c r="C174" s="146" t="s">
        <v>45</v>
      </c>
      <c r="D174" s="71" t="s">
        <v>138</v>
      </c>
      <c r="E174" s="71" t="s">
        <v>690</v>
      </c>
      <c r="F174" s="125"/>
      <c r="G174" s="128"/>
      <c r="H174" s="152">
        <v>71.95</v>
      </c>
      <c r="I174" s="99" t="s">
        <v>172</v>
      </c>
      <c r="J174" s="114"/>
      <c r="K174" s="72"/>
      <c r="L174" s="74"/>
      <c r="M174" s="75"/>
      <c r="N174" s="75"/>
      <c r="O174" s="76"/>
      <c r="P174" s="75"/>
      <c r="Q174" s="75"/>
      <c r="R174" s="75"/>
      <c r="S174" s="75"/>
      <c r="T174" s="75"/>
      <c r="U174" s="75"/>
      <c r="V174" s="75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1"/>
      <c r="BN174" s="101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1"/>
      <c r="BZ174" s="101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1"/>
      <c r="CM174" s="101"/>
      <c r="CN174" s="101"/>
      <c r="CO174" s="101"/>
      <c r="CP174" s="101"/>
      <c r="CQ174" s="101"/>
      <c r="CR174" s="101"/>
      <c r="CS174" s="101"/>
      <c r="CT174" s="101"/>
      <c r="CU174" s="101"/>
      <c r="CV174" s="101"/>
      <c r="CW174" s="101"/>
      <c r="CX174" s="101"/>
      <c r="CY174" s="101"/>
      <c r="CZ174" s="101"/>
      <c r="DA174" s="101"/>
      <c r="DB174" s="101"/>
      <c r="DC174" s="101"/>
      <c r="DD174" s="101"/>
      <c r="DE174" s="101"/>
      <c r="DF174" s="101"/>
      <c r="DG174" s="101"/>
      <c r="DH174" s="101"/>
      <c r="DI174" s="101"/>
      <c r="DJ174" s="101"/>
      <c r="DK174" s="101"/>
      <c r="DL174" s="101"/>
      <c r="DM174" s="101"/>
      <c r="DN174" s="101"/>
      <c r="DO174" s="101"/>
      <c r="DP174" s="101"/>
      <c r="DQ174" s="101"/>
      <c r="DR174" s="101"/>
      <c r="DS174" s="101"/>
      <c r="DT174" s="101"/>
      <c r="DU174" s="101"/>
      <c r="DV174" s="101"/>
      <c r="DW174" s="101"/>
      <c r="DX174" s="101"/>
      <c r="DY174" s="101"/>
      <c r="DZ174" s="101"/>
      <c r="EA174" s="101"/>
      <c r="EB174" s="101"/>
      <c r="EC174" s="101"/>
      <c r="ED174" s="101"/>
      <c r="EE174" s="101"/>
      <c r="EF174" s="101"/>
      <c r="EG174" s="101"/>
      <c r="EH174" s="101"/>
    </row>
    <row r="175" spans="1:138" s="102" customFormat="1" ht="12.75" customHeight="1" x14ac:dyDescent="0.15">
      <c r="A175" s="96" t="s">
        <v>7</v>
      </c>
      <c r="B175" s="114" t="s">
        <v>184</v>
      </c>
      <c r="C175" s="146" t="s">
        <v>45</v>
      </c>
      <c r="D175" s="71" t="s">
        <v>139</v>
      </c>
      <c r="E175" s="71" t="s">
        <v>78</v>
      </c>
      <c r="F175" s="125"/>
      <c r="G175" s="128"/>
      <c r="H175" s="152">
        <v>4.45</v>
      </c>
      <c r="I175" s="99" t="s">
        <v>104</v>
      </c>
      <c r="J175" s="97"/>
      <c r="K175" s="72"/>
      <c r="L175" s="74"/>
      <c r="M175" s="75"/>
      <c r="N175" s="75"/>
      <c r="O175" s="76"/>
      <c r="P175" s="75"/>
      <c r="Q175" s="75"/>
      <c r="R175" s="75"/>
      <c r="S175" s="75"/>
      <c r="T175" s="75"/>
      <c r="U175" s="75"/>
      <c r="V175" s="75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1"/>
      <c r="BB175" s="101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1"/>
      <c r="BN175" s="101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1"/>
      <c r="BZ175" s="101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1"/>
      <c r="CM175" s="101"/>
      <c r="CN175" s="101"/>
      <c r="CO175" s="101"/>
      <c r="CP175" s="101"/>
      <c r="CQ175" s="101"/>
      <c r="CR175" s="101"/>
      <c r="CS175" s="101"/>
      <c r="CT175" s="101"/>
      <c r="CU175" s="101"/>
      <c r="CV175" s="101"/>
      <c r="CW175" s="101"/>
      <c r="CX175" s="101"/>
      <c r="CY175" s="101"/>
      <c r="CZ175" s="101"/>
      <c r="DA175" s="101"/>
      <c r="DB175" s="101"/>
      <c r="DC175" s="101"/>
      <c r="DD175" s="101"/>
      <c r="DE175" s="101"/>
      <c r="DF175" s="101"/>
      <c r="DG175" s="101"/>
      <c r="DH175" s="101"/>
      <c r="DI175" s="101"/>
      <c r="DJ175" s="101"/>
      <c r="DK175" s="101"/>
      <c r="DL175" s="101"/>
      <c r="DM175" s="101"/>
      <c r="DN175" s="101"/>
      <c r="DO175" s="101"/>
      <c r="DP175" s="101"/>
      <c r="DQ175" s="101"/>
      <c r="DR175" s="101"/>
      <c r="DS175" s="101"/>
      <c r="DT175" s="101"/>
      <c r="DU175" s="101"/>
      <c r="DV175" s="101"/>
      <c r="DW175" s="101"/>
      <c r="DX175" s="101"/>
      <c r="DY175" s="101"/>
      <c r="DZ175" s="101"/>
      <c r="EA175" s="101"/>
      <c r="EB175" s="101"/>
      <c r="EC175" s="101"/>
      <c r="ED175" s="101"/>
      <c r="EE175" s="101"/>
      <c r="EF175" s="101"/>
      <c r="EG175" s="101"/>
      <c r="EH175" s="101"/>
    </row>
    <row r="176" spans="1:138" s="102" customFormat="1" ht="12.75" customHeight="1" x14ac:dyDescent="0.15">
      <c r="A176" s="96" t="s">
        <v>7</v>
      </c>
      <c r="B176" s="114" t="s">
        <v>93</v>
      </c>
      <c r="C176" s="146" t="s">
        <v>45</v>
      </c>
      <c r="D176" s="71" t="s">
        <v>113</v>
      </c>
      <c r="E176" s="71" t="s">
        <v>110</v>
      </c>
      <c r="F176" s="125"/>
      <c r="G176" s="128"/>
      <c r="H176" s="152">
        <v>2.76</v>
      </c>
      <c r="I176" s="99" t="s">
        <v>104</v>
      </c>
      <c r="J176" s="97"/>
      <c r="K176" s="72"/>
      <c r="L176" s="74"/>
      <c r="M176" s="75"/>
      <c r="N176" s="75"/>
      <c r="O176" s="76"/>
      <c r="P176" s="75"/>
      <c r="Q176" s="75"/>
      <c r="R176" s="75"/>
      <c r="S176" s="75"/>
      <c r="T176" s="75"/>
      <c r="U176" s="75"/>
      <c r="V176" s="75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1"/>
      <c r="BN176" s="101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1"/>
      <c r="BZ176" s="101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1"/>
      <c r="CM176" s="101"/>
      <c r="CN176" s="101"/>
      <c r="CO176" s="101"/>
      <c r="CP176" s="101"/>
      <c r="CQ176" s="101"/>
      <c r="CR176" s="101"/>
      <c r="CS176" s="101"/>
      <c r="CT176" s="101"/>
      <c r="CU176" s="101"/>
      <c r="CV176" s="101"/>
      <c r="CW176" s="101"/>
      <c r="CX176" s="101"/>
      <c r="CY176" s="101"/>
      <c r="CZ176" s="101"/>
      <c r="DA176" s="101"/>
      <c r="DB176" s="101"/>
      <c r="DC176" s="101"/>
      <c r="DD176" s="101"/>
      <c r="DE176" s="101"/>
      <c r="DF176" s="101"/>
      <c r="DG176" s="101"/>
      <c r="DH176" s="101"/>
      <c r="DI176" s="101"/>
      <c r="DJ176" s="101"/>
      <c r="DK176" s="101"/>
      <c r="DL176" s="101"/>
      <c r="DM176" s="101"/>
      <c r="DN176" s="101"/>
      <c r="DO176" s="101"/>
      <c r="DP176" s="101"/>
      <c r="DQ176" s="101"/>
      <c r="DR176" s="101"/>
      <c r="DS176" s="101"/>
      <c r="DT176" s="101"/>
      <c r="DU176" s="101"/>
      <c r="DV176" s="101"/>
      <c r="DW176" s="101"/>
      <c r="DX176" s="101"/>
      <c r="DY176" s="101"/>
      <c r="DZ176" s="101"/>
      <c r="EA176" s="101"/>
      <c r="EB176" s="101"/>
      <c r="EC176" s="101"/>
      <c r="ED176" s="101"/>
      <c r="EE176" s="101"/>
      <c r="EF176" s="101"/>
      <c r="EG176" s="101"/>
      <c r="EH176" s="101"/>
    </row>
    <row r="177" spans="1:138" s="102" customFormat="1" ht="12.75" customHeight="1" x14ac:dyDescent="0.15">
      <c r="A177" s="96" t="s">
        <v>7</v>
      </c>
      <c r="B177" s="114" t="s">
        <v>184</v>
      </c>
      <c r="C177" s="146" t="s">
        <v>45</v>
      </c>
      <c r="D177" s="71" t="s">
        <v>141</v>
      </c>
      <c r="E177" s="90" t="s">
        <v>185</v>
      </c>
      <c r="F177" s="125"/>
      <c r="G177" s="128"/>
      <c r="H177" s="152">
        <v>11.2</v>
      </c>
      <c r="I177" s="99" t="s">
        <v>181</v>
      </c>
      <c r="J177" s="97"/>
      <c r="K177" s="72"/>
      <c r="L177" s="74"/>
      <c r="M177" s="75"/>
      <c r="N177" s="75"/>
      <c r="O177" s="76"/>
      <c r="P177" s="75"/>
      <c r="Q177" s="75"/>
      <c r="R177" s="75"/>
      <c r="S177" s="75"/>
      <c r="T177" s="75"/>
      <c r="U177" s="75"/>
      <c r="V177" s="75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1"/>
      <c r="BN177" s="101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1"/>
      <c r="BZ177" s="101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1"/>
      <c r="CM177" s="101"/>
      <c r="CN177" s="101"/>
      <c r="CO177" s="101"/>
      <c r="CP177" s="101"/>
      <c r="CQ177" s="101"/>
      <c r="CR177" s="101"/>
      <c r="CS177" s="101"/>
      <c r="CT177" s="101"/>
      <c r="CU177" s="101"/>
      <c r="CV177" s="101"/>
      <c r="CW177" s="101"/>
      <c r="CX177" s="101"/>
      <c r="CY177" s="101"/>
      <c r="CZ177" s="101"/>
      <c r="DA177" s="101"/>
      <c r="DB177" s="101"/>
      <c r="DC177" s="101"/>
      <c r="DD177" s="101"/>
      <c r="DE177" s="101"/>
      <c r="DF177" s="101"/>
      <c r="DG177" s="101"/>
      <c r="DH177" s="101"/>
      <c r="DI177" s="101"/>
      <c r="DJ177" s="101"/>
      <c r="DK177" s="101"/>
      <c r="DL177" s="101"/>
      <c r="DM177" s="101"/>
      <c r="DN177" s="101"/>
      <c r="DO177" s="101"/>
      <c r="DP177" s="101"/>
      <c r="DQ177" s="101"/>
      <c r="DR177" s="101"/>
      <c r="DS177" s="101"/>
      <c r="DT177" s="101"/>
      <c r="DU177" s="101"/>
      <c r="DV177" s="101"/>
      <c r="DW177" s="101"/>
      <c r="DX177" s="101"/>
      <c r="DY177" s="101"/>
      <c r="DZ177" s="101"/>
      <c r="EA177" s="101"/>
      <c r="EB177" s="101"/>
      <c r="EC177" s="101"/>
      <c r="ED177" s="101"/>
      <c r="EE177" s="101"/>
      <c r="EF177" s="101"/>
      <c r="EG177" s="101"/>
      <c r="EH177" s="101"/>
    </row>
    <row r="178" spans="1:138" s="102" customFormat="1" ht="12.75" customHeight="1" x14ac:dyDescent="0.15">
      <c r="A178" s="96" t="s">
        <v>7</v>
      </c>
      <c r="B178" s="114" t="s">
        <v>184</v>
      </c>
      <c r="C178" s="146" t="s">
        <v>45</v>
      </c>
      <c r="D178" s="71" t="s">
        <v>141</v>
      </c>
      <c r="E178" s="71" t="s">
        <v>185</v>
      </c>
      <c r="F178" s="125"/>
      <c r="G178" s="128"/>
      <c r="H178" s="152">
        <v>57.6</v>
      </c>
      <c r="I178" s="99" t="s">
        <v>42</v>
      </c>
      <c r="J178" s="97"/>
      <c r="K178" s="72"/>
      <c r="L178" s="74"/>
      <c r="M178" s="75"/>
      <c r="N178" s="75"/>
      <c r="O178" s="76"/>
      <c r="P178" s="75"/>
      <c r="Q178" s="75"/>
      <c r="R178" s="75"/>
      <c r="S178" s="75"/>
      <c r="T178" s="75"/>
      <c r="U178" s="75"/>
      <c r="V178" s="75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1"/>
      <c r="BN178" s="101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1"/>
      <c r="BZ178" s="101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1"/>
      <c r="CM178" s="101"/>
      <c r="CN178" s="101"/>
      <c r="CO178" s="101"/>
      <c r="CP178" s="101"/>
      <c r="CQ178" s="101"/>
      <c r="CR178" s="101"/>
      <c r="CS178" s="101"/>
      <c r="CT178" s="101"/>
      <c r="CU178" s="101"/>
      <c r="CV178" s="101"/>
      <c r="CW178" s="101"/>
      <c r="CX178" s="101"/>
      <c r="CY178" s="101"/>
      <c r="CZ178" s="101"/>
      <c r="DA178" s="101"/>
      <c r="DB178" s="101"/>
      <c r="DC178" s="101"/>
      <c r="DD178" s="101"/>
      <c r="DE178" s="101"/>
      <c r="DF178" s="101"/>
      <c r="DG178" s="101"/>
      <c r="DH178" s="101"/>
      <c r="DI178" s="101"/>
      <c r="DJ178" s="101"/>
      <c r="DK178" s="101"/>
      <c r="DL178" s="101"/>
      <c r="DM178" s="101"/>
      <c r="DN178" s="101"/>
      <c r="DO178" s="101"/>
      <c r="DP178" s="101"/>
      <c r="DQ178" s="101"/>
      <c r="DR178" s="101"/>
      <c r="DS178" s="101"/>
      <c r="DT178" s="101"/>
      <c r="DU178" s="101"/>
      <c r="DV178" s="101"/>
      <c r="DW178" s="101"/>
      <c r="DX178" s="101"/>
      <c r="DY178" s="101"/>
      <c r="DZ178" s="101"/>
      <c r="EA178" s="101"/>
      <c r="EB178" s="101"/>
      <c r="EC178" s="101"/>
      <c r="ED178" s="101"/>
      <c r="EE178" s="101"/>
      <c r="EF178" s="101"/>
      <c r="EG178" s="101"/>
      <c r="EH178" s="101"/>
    </row>
    <row r="179" spans="1:138" s="77" customFormat="1" ht="12.75" customHeight="1" x14ac:dyDescent="0.15">
      <c r="A179" s="66" t="s">
        <v>7</v>
      </c>
      <c r="B179" s="114" t="s">
        <v>184</v>
      </c>
      <c r="C179" s="146" t="s">
        <v>45</v>
      </c>
      <c r="D179" s="71" t="s">
        <v>143</v>
      </c>
      <c r="E179" s="71" t="s">
        <v>252</v>
      </c>
      <c r="F179" s="125"/>
      <c r="G179" s="141">
        <v>1.5</v>
      </c>
      <c r="H179" s="134"/>
      <c r="I179" s="99" t="s">
        <v>42</v>
      </c>
      <c r="J179" s="97"/>
      <c r="K179" s="72"/>
      <c r="L179" s="74"/>
      <c r="M179" s="75"/>
      <c r="N179" s="75"/>
      <c r="O179" s="76"/>
      <c r="P179" s="75"/>
      <c r="Q179" s="75"/>
      <c r="R179" s="75"/>
      <c r="S179" s="75"/>
      <c r="T179" s="75"/>
      <c r="U179" s="75"/>
      <c r="V179" s="75"/>
    </row>
    <row r="180" spans="1:138" s="77" customFormat="1" ht="12.75" customHeight="1" x14ac:dyDescent="0.15">
      <c r="A180" s="66" t="s">
        <v>7</v>
      </c>
      <c r="B180" s="114" t="s">
        <v>184</v>
      </c>
      <c r="C180" s="146" t="s">
        <v>45</v>
      </c>
      <c r="D180" s="71" t="s">
        <v>145</v>
      </c>
      <c r="E180" s="71" t="s">
        <v>185</v>
      </c>
      <c r="F180" s="123"/>
      <c r="G180" s="113"/>
      <c r="H180" s="150">
        <v>11.2</v>
      </c>
      <c r="I180" s="71" t="s">
        <v>181</v>
      </c>
      <c r="J180" s="67"/>
      <c r="K180" s="72"/>
      <c r="L180" s="74"/>
      <c r="M180" s="75"/>
      <c r="N180" s="75"/>
      <c r="O180" s="76"/>
      <c r="P180" s="75"/>
      <c r="Q180" s="75"/>
      <c r="R180" s="75"/>
      <c r="S180" s="75"/>
      <c r="T180" s="75"/>
      <c r="U180" s="75"/>
      <c r="V180" s="75"/>
    </row>
    <row r="181" spans="1:138" s="77" customFormat="1" ht="12.75" customHeight="1" x14ac:dyDescent="0.15">
      <c r="A181" s="66" t="s">
        <v>7</v>
      </c>
      <c r="B181" s="114" t="s">
        <v>184</v>
      </c>
      <c r="C181" s="146" t="s">
        <v>45</v>
      </c>
      <c r="D181" s="71" t="s">
        <v>145</v>
      </c>
      <c r="E181" s="71" t="s">
        <v>185</v>
      </c>
      <c r="F181" s="123"/>
      <c r="G181" s="113"/>
      <c r="H181" s="150">
        <v>57.6</v>
      </c>
      <c r="I181" s="71" t="s">
        <v>42</v>
      </c>
      <c r="J181" s="67"/>
      <c r="K181" s="72"/>
      <c r="L181" s="74"/>
      <c r="M181" s="75"/>
      <c r="N181" s="75"/>
      <c r="O181" s="76"/>
      <c r="P181" s="75"/>
      <c r="Q181" s="75"/>
      <c r="R181" s="75"/>
      <c r="S181" s="75"/>
      <c r="T181" s="75"/>
      <c r="U181" s="75"/>
      <c r="V181" s="75"/>
    </row>
    <row r="182" spans="1:138" s="77" customFormat="1" ht="12.75" customHeight="1" x14ac:dyDescent="0.15">
      <c r="A182" s="66" t="s">
        <v>7</v>
      </c>
      <c r="B182" s="114" t="s">
        <v>184</v>
      </c>
      <c r="C182" s="146" t="s">
        <v>45</v>
      </c>
      <c r="D182" s="71" t="s">
        <v>253</v>
      </c>
      <c r="E182" s="71" t="s">
        <v>252</v>
      </c>
      <c r="F182" s="123"/>
      <c r="G182" s="123">
        <v>1.5</v>
      </c>
      <c r="H182" s="123"/>
      <c r="I182" s="71" t="s">
        <v>42</v>
      </c>
      <c r="J182" s="67"/>
      <c r="K182" s="72"/>
      <c r="L182" s="74"/>
      <c r="M182" s="75"/>
      <c r="N182" s="75"/>
      <c r="O182" s="76"/>
      <c r="P182" s="75"/>
      <c r="Q182" s="75"/>
      <c r="R182" s="75"/>
      <c r="S182" s="75"/>
      <c r="T182" s="75"/>
      <c r="U182" s="75"/>
      <c r="V182" s="75"/>
    </row>
    <row r="183" spans="1:138" s="77" customFormat="1" ht="12.75" customHeight="1" x14ac:dyDescent="0.15">
      <c r="A183" s="66" t="s">
        <v>7</v>
      </c>
      <c r="B183" s="114" t="s">
        <v>184</v>
      </c>
      <c r="C183" s="146" t="s">
        <v>45</v>
      </c>
      <c r="D183" s="71" t="s">
        <v>146</v>
      </c>
      <c r="E183" s="71" t="s">
        <v>78</v>
      </c>
      <c r="F183" s="123"/>
      <c r="G183" s="123"/>
      <c r="H183" s="153">
        <v>6.8</v>
      </c>
      <c r="I183" s="71" t="s">
        <v>104</v>
      </c>
      <c r="J183" s="67"/>
      <c r="K183" s="72"/>
      <c r="L183" s="74"/>
      <c r="M183" s="75"/>
      <c r="N183" s="75"/>
      <c r="O183" s="76"/>
      <c r="P183" s="75"/>
      <c r="Q183" s="75"/>
      <c r="R183" s="75"/>
      <c r="S183" s="75"/>
      <c r="T183" s="75"/>
      <c r="U183" s="75"/>
      <c r="V183" s="75"/>
    </row>
    <row r="184" spans="1:138" s="77" customFormat="1" ht="12.75" customHeight="1" x14ac:dyDescent="0.15">
      <c r="A184" s="66" t="s">
        <v>7</v>
      </c>
      <c r="B184" s="114" t="s">
        <v>184</v>
      </c>
      <c r="C184" s="146" t="s">
        <v>45</v>
      </c>
      <c r="D184" s="71" t="s">
        <v>147</v>
      </c>
      <c r="E184" s="71" t="s">
        <v>185</v>
      </c>
      <c r="F184" s="123"/>
      <c r="G184" s="123"/>
      <c r="H184" s="151">
        <v>11.2</v>
      </c>
      <c r="I184" s="71" t="s">
        <v>181</v>
      </c>
      <c r="J184" s="67"/>
      <c r="K184" s="72"/>
      <c r="L184" s="74"/>
      <c r="M184" s="75"/>
      <c r="N184" s="75"/>
      <c r="O184" s="76"/>
      <c r="P184" s="75"/>
      <c r="Q184" s="75"/>
      <c r="R184" s="75"/>
      <c r="S184" s="75"/>
      <c r="T184" s="75"/>
      <c r="U184" s="75"/>
      <c r="V184" s="75"/>
    </row>
    <row r="185" spans="1:138" s="77" customFormat="1" ht="12.75" customHeight="1" x14ac:dyDescent="0.15">
      <c r="A185" s="66" t="s">
        <v>7</v>
      </c>
      <c r="B185" s="114" t="s">
        <v>184</v>
      </c>
      <c r="C185" s="146" t="s">
        <v>45</v>
      </c>
      <c r="D185" s="71" t="s">
        <v>147</v>
      </c>
      <c r="E185" s="71" t="s">
        <v>185</v>
      </c>
      <c r="F185" s="123"/>
      <c r="G185" s="123"/>
      <c r="H185" s="149">
        <v>57.6</v>
      </c>
      <c r="I185" s="71" t="s">
        <v>42</v>
      </c>
      <c r="J185" s="67"/>
      <c r="K185" s="72"/>
      <c r="L185" s="74"/>
      <c r="M185" s="75"/>
      <c r="N185" s="75"/>
      <c r="O185" s="76"/>
      <c r="P185" s="75"/>
      <c r="Q185" s="75"/>
      <c r="R185" s="75"/>
      <c r="S185" s="75"/>
      <c r="T185" s="75"/>
      <c r="U185" s="75"/>
      <c r="V185" s="75"/>
    </row>
    <row r="186" spans="1:138" s="77" customFormat="1" ht="12.75" customHeight="1" x14ac:dyDescent="0.15">
      <c r="A186" s="66" t="s">
        <v>7</v>
      </c>
      <c r="B186" s="114" t="s">
        <v>184</v>
      </c>
      <c r="C186" s="146" t="s">
        <v>45</v>
      </c>
      <c r="D186" s="71" t="s">
        <v>254</v>
      </c>
      <c r="E186" s="71" t="s">
        <v>252</v>
      </c>
      <c r="F186" s="123"/>
      <c r="G186" s="123">
        <v>1.5</v>
      </c>
      <c r="H186" s="123"/>
      <c r="I186" s="71" t="s">
        <v>42</v>
      </c>
      <c r="J186" s="67"/>
      <c r="K186" s="72"/>
      <c r="L186" s="74"/>
      <c r="M186" s="75"/>
      <c r="N186" s="75"/>
      <c r="O186" s="76"/>
      <c r="P186" s="75"/>
      <c r="Q186" s="75"/>
      <c r="R186" s="75"/>
      <c r="S186" s="75"/>
      <c r="T186" s="75"/>
      <c r="U186" s="75"/>
      <c r="V186" s="75"/>
    </row>
    <row r="187" spans="1:138" s="77" customFormat="1" ht="12.75" customHeight="1" x14ac:dyDescent="0.15">
      <c r="A187" s="66" t="s">
        <v>7</v>
      </c>
      <c r="B187" s="114" t="s">
        <v>184</v>
      </c>
      <c r="C187" s="146" t="s">
        <v>45</v>
      </c>
      <c r="D187" s="71" t="s">
        <v>150</v>
      </c>
      <c r="E187" s="71" t="s">
        <v>74</v>
      </c>
      <c r="F187" s="123"/>
      <c r="G187" s="123">
        <v>3.1</v>
      </c>
      <c r="H187" s="123"/>
      <c r="I187" s="71" t="s">
        <v>42</v>
      </c>
      <c r="J187" s="67"/>
      <c r="K187" s="72"/>
      <c r="L187" s="74"/>
      <c r="M187" s="75"/>
      <c r="N187" s="75"/>
      <c r="O187" s="76"/>
      <c r="P187" s="75"/>
      <c r="Q187" s="75"/>
      <c r="R187" s="75"/>
      <c r="S187" s="75"/>
      <c r="T187" s="75"/>
      <c r="U187" s="75"/>
      <c r="V187" s="75"/>
    </row>
    <row r="188" spans="1:138" s="77" customFormat="1" ht="12.75" customHeight="1" x14ac:dyDescent="0.15">
      <c r="A188" s="66" t="s">
        <v>7</v>
      </c>
      <c r="B188" s="67" t="s">
        <v>184</v>
      </c>
      <c r="C188" s="68" t="s">
        <v>45</v>
      </c>
      <c r="D188" s="71" t="s">
        <v>151</v>
      </c>
      <c r="E188" s="71" t="s">
        <v>255</v>
      </c>
      <c r="F188" s="123">
        <v>83</v>
      </c>
      <c r="G188" s="123"/>
      <c r="H188" s="78"/>
      <c r="I188" s="71" t="s">
        <v>175</v>
      </c>
      <c r="J188" s="67" t="s">
        <v>256</v>
      </c>
      <c r="K188" s="72">
        <v>120</v>
      </c>
      <c r="L188" s="223"/>
      <c r="M188" s="222"/>
      <c r="N188" s="278">
        <f>(F188*K188)</f>
        <v>9960</v>
      </c>
      <c r="O188" s="76" t="e">
        <f t="shared" ref="O188:O192" si="77">N188/L188</f>
        <v>#DIV/0!</v>
      </c>
      <c r="P188" s="75" t="e">
        <f t="shared" ref="P188:P192" si="78">M188*O188</f>
        <v>#DIV/0!</v>
      </c>
      <c r="Q188" s="75"/>
      <c r="R188" s="75"/>
      <c r="S188" s="292"/>
      <c r="T188" s="75"/>
      <c r="U188" s="75" t="e">
        <f t="shared" ref="U188:U192" si="79">SUM(P188+S188+T188)</f>
        <v>#DIV/0!</v>
      </c>
      <c r="V188" s="75" t="e">
        <f>U188/F188</f>
        <v>#DIV/0!</v>
      </c>
    </row>
    <row r="189" spans="1:138" s="77" customFormat="1" ht="12.75" customHeight="1" x14ac:dyDescent="0.15">
      <c r="A189" s="66" t="s">
        <v>7</v>
      </c>
      <c r="B189" s="67" t="s">
        <v>184</v>
      </c>
      <c r="C189" s="68" t="s">
        <v>45</v>
      </c>
      <c r="D189" s="71" t="s">
        <v>152</v>
      </c>
      <c r="E189" s="71" t="s">
        <v>257</v>
      </c>
      <c r="F189" s="123">
        <v>7.2</v>
      </c>
      <c r="G189" s="123"/>
      <c r="H189" s="78"/>
      <c r="I189" s="71" t="s">
        <v>175</v>
      </c>
      <c r="J189" s="67" t="s">
        <v>256</v>
      </c>
      <c r="K189" s="72">
        <v>120</v>
      </c>
      <c r="L189" s="223"/>
      <c r="M189" s="222"/>
      <c r="N189" s="278">
        <f>(F189*K189)</f>
        <v>864</v>
      </c>
      <c r="O189" s="76" t="e">
        <f t="shared" si="77"/>
        <v>#DIV/0!</v>
      </c>
      <c r="P189" s="75" t="e">
        <f t="shared" si="78"/>
        <v>#DIV/0!</v>
      </c>
      <c r="Q189" s="75"/>
      <c r="R189" s="75"/>
      <c r="S189" s="292"/>
      <c r="T189" s="75"/>
      <c r="U189" s="75" t="e">
        <f t="shared" si="79"/>
        <v>#DIV/0!</v>
      </c>
      <c r="V189" s="75" t="e">
        <f>U189/F189</f>
        <v>#DIV/0!</v>
      </c>
    </row>
    <row r="190" spans="1:138" s="77" customFormat="1" ht="12.75" customHeight="1" x14ac:dyDescent="0.15">
      <c r="A190" s="66" t="s">
        <v>7</v>
      </c>
      <c r="B190" s="67" t="s">
        <v>184</v>
      </c>
      <c r="C190" s="68" t="s">
        <v>45</v>
      </c>
      <c r="D190" s="71" t="s">
        <v>153</v>
      </c>
      <c r="E190" s="71" t="s">
        <v>157</v>
      </c>
      <c r="F190" s="123">
        <v>2.2400000000000002</v>
      </c>
      <c r="G190" s="134"/>
      <c r="H190" s="81"/>
      <c r="I190" s="71" t="s">
        <v>83</v>
      </c>
      <c r="J190" s="67" t="s">
        <v>84</v>
      </c>
      <c r="K190" s="72">
        <v>200</v>
      </c>
      <c r="L190" s="223"/>
      <c r="M190" s="222"/>
      <c r="N190" s="278">
        <f>(F190*K190)</f>
        <v>448.00000000000006</v>
      </c>
      <c r="O190" s="76" t="e">
        <f t="shared" si="77"/>
        <v>#DIV/0!</v>
      </c>
      <c r="P190" s="75" t="e">
        <f t="shared" si="78"/>
        <v>#DIV/0!</v>
      </c>
      <c r="Q190" s="75"/>
      <c r="R190" s="75"/>
      <c r="S190" s="292"/>
      <c r="T190" s="222"/>
      <c r="U190" s="75" t="e">
        <f t="shared" si="79"/>
        <v>#DIV/0!</v>
      </c>
      <c r="V190" s="75" t="e">
        <f>U190/F190</f>
        <v>#DIV/0!</v>
      </c>
    </row>
    <row r="191" spans="1:138" s="77" customFormat="1" ht="12.75" customHeight="1" x14ac:dyDescent="0.15">
      <c r="A191" s="66" t="s">
        <v>7</v>
      </c>
      <c r="B191" s="67" t="s">
        <v>184</v>
      </c>
      <c r="C191" s="68" t="s">
        <v>45</v>
      </c>
      <c r="D191" s="71" t="s">
        <v>154</v>
      </c>
      <c r="E191" s="71" t="s">
        <v>185</v>
      </c>
      <c r="F191" s="123">
        <v>11.2</v>
      </c>
      <c r="G191" s="132"/>
      <c r="H191" s="79"/>
      <c r="I191" s="71" t="s">
        <v>181</v>
      </c>
      <c r="J191" s="67" t="s">
        <v>186</v>
      </c>
      <c r="K191" s="72">
        <v>80</v>
      </c>
      <c r="L191" s="223"/>
      <c r="M191" s="222"/>
      <c r="N191" s="278">
        <f>(F191*K191)</f>
        <v>896</v>
      </c>
      <c r="O191" s="76" t="e">
        <f t="shared" si="77"/>
        <v>#DIV/0!</v>
      </c>
      <c r="P191" s="75" t="e">
        <f t="shared" si="78"/>
        <v>#DIV/0!</v>
      </c>
      <c r="Q191" s="75"/>
      <c r="R191" s="75"/>
      <c r="S191" s="292"/>
      <c r="T191" s="75"/>
      <c r="U191" s="75" t="e">
        <f t="shared" si="79"/>
        <v>#DIV/0!</v>
      </c>
      <c r="V191" s="75" t="e">
        <f>U191/F191</f>
        <v>#DIV/0!</v>
      </c>
    </row>
    <row r="192" spans="1:138" s="77" customFormat="1" ht="12.75" customHeight="1" x14ac:dyDescent="0.15">
      <c r="A192" s="66" t="s">
        <v>7</v>
      </c>
      <c r="B192" s="67" t="s">
        <v>184</v>
      </c>
      <c r="C192" s="68" t="s">
        <v>45</v>
      </c>
      <c r="D192" s="71" t="s">
        <v>154</v>
      </c>
      <c r="E192" s="71" t="s">
        <v>185</v>
      </c>
      <c r="F192" s="124">
        <v>57.6</v>
      </c>
      <c r="G192" s="135"/>
      <c r="H192" s="85"/>
      <c r="I192" s="71" t="s">
        <v>42</v>
      </c>
      <c r="J192" s="67" t="s">
        <v>186</v>
      </c>
      <c r="K192" s="72">
        <v>80</v>
      </c>
      <c r="L192" s="223"/>
      <c r="M192" s="222"/>
      <c r="N192" s="278">
        <f>(F192*K192)</f>
        <v>4608</v>
      </c>
      <c r="O192" s="76" t="e">
        <f t="shared" si="77"/>
        <v>#DIV/0!</v>
      </c>
      <c r="P192" s="75" t="e">
        <f t="shared" si="78"/>
        <v>#DIV/0!</v>
      </c>
      <c r="Q192" s="222"/>
      <c r="R192" s="222"/>
      <c r="S192" s="292">
        <f t="shared" ref="S192" si="80">((Q192*3)+(R192*1))/4</f>
        <v>0</v>
      </c>
      <c r="T192" s="75"/>
      <c r="U192" s="75" t="e">
        <f t="shared" si="79"/>
        <v>#DIV/0!</v>
      </c>
      <c r="V192" s="75" t="e">
        <f>U192/F192</f>
        <v>#DIV/0!</v>
      </c>
    </row>
    <row r="193" spans="1:112" s="77" customFormat="1" ht="12.75" customHeight="1" x14ac:dyDescent="0.15">
      <c r="A193" s="66" t="s">
        <v>7</v>
      </c>
      <c r="B193" s="114" t="s">
        <v>184</v>
      </c>
      <c r="C193" s="146" t="s">
        <v>45</v>
      </c>
      <c r="D193" s="71" t="s">
        <v>258</v>
      </c>
      <c r="E193" s="71" t="s">
        <v>252</v>
      </c>
      <c r="F193" s="123"/>
      <c r="G193" s="134">
        <v>1.5</v>
      </c>
      <c r="H193" s="134"/>
      <c r="I193" s="71" t="s">
        <v>42</v>
      </c>
      <c r="J193" s="67"/>
      <c r="K193" s="72"/>
      <c r="L193" s="74"/>
      <c r="M193" s="75"/>
      <c r="N193" s="75"/>
      <c r="O193" s="76"/>
      <c r="P193" s="75"/>
      <c r="Q193" s="75"/>
      <c r="R193" s="75"/>
      <c r="S193" s="75"/>
      <c r="T193" s="75"/>
      <c r="U193" s="75"/>
      <c r="V193" s="75"/>
    </row>
    <row r="194" spans="1:112" s="77" customFormat="1" ht="12.75" customHeight="1" x14ac:dyDescent="0.15">
      <c r="A194" s="66" t="s">
        <v>7</v>
      </c>
      <c r="B194" s="67" t="s">
        <v>184</v>
      </c>
      <c r="C194" s="68" t="s">
        <v>45</v>
      </c>
      <c r="D194" s="71" t="s">
        <v>107</v>
      </c>
      <c r="E194" s="71" t="s">
        <v>78</v>
      </c>
      <c r="F194" s="123">
        <v>6.77</v>
      </c>
      <c r="G194" s="134"/>
      <c r="H194" s="81"/>
      <c r="I194" s="71" t="s">
        <v>104</v>
      </c>
      <c r="J194" s="67" t="s">
        <v>56</v>
      </c>
      <c r="K194" s="72">
        <v>200</v>
      </c>
      <c r="L194" s="223"/>
      <c r="M194" s="222"/>
      <c r="N194" s="278">
        <f>(F194*K194)</f>
        <v>1354</v>
      </c>
      <c r="O194" s="76" t="e">
        <f t="shared" ref="O194:O196" si="81">N194/L194</f>
        <v>#DIV/0!</v>
      </c>
      <c r="P194" s="75" t="e">
        <f t="shared" ref="P194:P196" si="82">M194*O194</f>
        <v>#DIV/0!</v>
      </c>
      <c r="Q194" s="75"/>
      <c r="R194" s="75"/>
      <c r="S194" s="292"/>
      <c r="T194" s="75"/>
      <c r="U194" s="75" t="e">
        <f t="shared" ref="U194:U196" si="83">SUM(P194+S194+T194)</f>
        <v>#DIV/0!</v>
      </c>
      <c r="V194" s="75" t="e">
        <f>U194/F194</f>
        <v>#DIV/0!</v>
      </c>
    </row>
    <row r="195" spans="1:112" s="77" customFormat="1" ht="12.75" customHeight="1" x14ac:dyDescent="0.15">
      <c r="A195" s="66" t="s">
        <v>7</v>
      </c>
      <c r="B195" s="67" t="s">
        <v>184</v>
      </c>
      <c r="C195" s="68" t="s">
        <v>45</v>
      </c>
      <c r="D195" s="71" t="s">
        <v>100</v>
      </c>
      <c r="E195" s="71" t="s">
        <v>185</v>
      </c>
      <c r="F195" s="123">
        <v>11.2</v>
      </c>
      <c r="G195" s="73"/>
      <c r="H195" s="82"/>
      <c r="I195" s="71" t="s">
        <v>181</v>
      </c>
      <c r="J195" s="67" t="s">
        <v>186</v>
      </c>
      <c r="K195" s="72">
        <v>80</v>
      </c>
      <c r="L195" s="223"/>
      <c r="M195" s="222"/>
      <c r="N195" s="278">
        <f>(F195*K195)</f>
        <v>896</v>
      </c>
      <c r="O195" s="76" t="e">
        <f t="shared" si="81"/>
        <v>#DIV/0!</v>
      </c>
      <c r="P195" s="75" t="e">
        <f t="shared" si="82"/>
        <v>#DIV/0!</v>
      </c>
      <c r="Q195" s="75"/>
      <c r="R195" s="75"/>
      <c r="S195" s="292"/>
      <c r="T195" s="75"/>
      <c r="U195" s="75" t="e">
        <f t="shared" si="83"/>
        <v>#DIV/0!</v>
      </c>
      <c r="V195" s="75" t="e">
        <f>U195/F195</f>
        <v>#DIV/0!</v>
      </c>
    </row>
    <row r="196" spans="1:112" s="77" customFormat="1" ht="12.75" customHeight="1" x14ac:dyDescent="0.15">
      <c r="A196" s="66" t="s">
        <v>7</v>
      </c>
      <c r="B196" s="67" t="s">
        <v>184</v>
      </c>
      <c r="C196" s="68" t="s">
        <v>45</v>
      </c>
      <c r="D196" s="71" t="s">
        <v>100</v>
      </c>
      <c r="E196" s="71" t="s">
        <v>185</v>
      </c>
      <c r="F196" s="123">
        <v>57.6</v>
      </c>
      <c r="G196" s="113"/>
      <c r="H196" s="83"/>
      <c r="I196" s="71" t="s">
        <v>42</v>
      </c>
      <c r="J196" s="67" t="s">
        <v>186</v>
      </c>
      <c r="K196" s="72">
        <v>80</v>
      </c>
      <c r="L196" s="223"/>
      <c r="M196" s="222"/>
      <c r="N196" s="278">
        <f>(F196*K196)</f>
        <v>4608</v>
      </c>
      <c r="O196" s="76" t="e">
        <f t="shared" si="81"/>
        <v>#DIV/0!</v>
      </c>
      <c r="P196" s="75" t="e">
        <f t="shared" si="82"/>
        <v>#DIV/0!</v>
      </c>
      <c r="Q196" s="222"/>
      <c r="R196" s="222"/>
      <c r="S196" s="292">
        <f t="shared" ref="S196" si="84">((Q196*3)+(R196*1))/4</f>
        <v>0</v>
      </c>
      <c r="T196" s="75"/>
      <c r="U196" s="75" t="e">
        <f t="shared" si="83"/>
        <v>#DIV/0!</v>
      </c>
      <c r="V196" s="75" t="e">
        <f>U196/F196</f>
        <v>#DIV/0!</v>
      </c>
    </row>
    <row r="197" spans="1:112" s="77" customFormat="1" ht="12.75" customHeight="1" x14ac:dyDescent="0.15">
      <c r="A197" s="66" t="s">
        <v>7</v>
      </c>
      <c r="B197" s="114" t="s">
        <v>184</v>
      </c>
      <c r="C197" s="146" t="s">
        <v>45</v>
      </c>
      <c r="D197" s="71" t="s">
        <v>259</v>
      </c>
      <c r="E197" s="71" t="s">
        <v>252</v>
      </c>
      <c r="F197" s="123"/>
      <c r="G197" s="134">
        <v>1.5</v>
      </c>
      <c r="H197" s="134"/>
      <c r="I197" s="71" t="s">
        <v>42</v>
      </c>
      <c r="J197" s="67"/>
      <c r="K197" s="72"/>
      <c r="L197" s="74"/>
      <c r="M197" s="75"/>
      <c r="N197" s="75"/>
      <c r="O197" s="76"/>
      <c r="P197" s="75"/>
      <c r="Q197" s="75"/>
      <c r="R197" s="75"/>
      <c r="S197" s="75"/>
      <c r="T197" s="75"/>
      <c r="U197" s="75"/>
      <c r="V197" s="75"/>
    </row>
    <row r="198" spans="1:112" s="77" customFormat="1" ht="12.75" customHeight="1" x14ac:dyDescent="0.15">
      <c r="A198" s="66" t="s">
        <v>7</v>
      </c>
      <c r="B198" s="67" t="s">
        <v>93</v>
      </c>
      <c r="C198" s="68" t="s">
        <v>45</v>
      </c>
      <c r="D198" s="90" t="s">
        <v>155</v>
      </c>
      <c r="E198" s="71" t="s">
        <v>260</v>
      </c>
      <c r="F198" s="123">
        <v>15</v>
      </c>
      <c r="G198" s="134"/>
      <c r="H198" s="81"/>
      <c r="I198" s="71" t="s">
        <v>104</v>
      </c>
      <c r="J198" s="67" t="s">
        <v>72</v>
      </c>
      <c r="K198" s="72">
        <v>200</v>
      </c>
      <c r="L198" s="223"/>
      <c r="M198" s="222"/>
      <c r="N198" s="278">
        <f t="shared" ref="N198:N206" si="85">(F198*K198)</f>
        <v>3000</v>
      </c>
      <c r="O198" s="76" t="e">
        <f t="shared" ref="O198:O206" si="86">N198/L198</f>
        <v>#DIV/0!</v>
      </c>
      <c r="P198" s="75" t="e">
        <f t="shared" ref="P198:P206" si="87">M198*O198</f>
        <v>#DIV/0!</v>
      </c>
      <c r="Q198" s="75"/>
      <c r="R198" s="75"/>
      <c r="S198" s="292"/>
      <c r="T198" s="75"/>
      <c r="U198" s="75" t="e">
        <f t="shared" ref="U198:U206" si="88">SUM(P198+S198+T198)</f>
        <v>#DIV/0!</v>
      </c>
      <c r="V198" s="75" t="e">
        <f t="shared" ref="V198:V206" si="89">U198/F198</f>
        <v>#DIV/0!</v>
      </c>
    </row>
    <row r="199" spans="1:112" s="77" customFormat="1" ht="12.75" customHeight="1" x14ac:dyDescent="0.15">
      <c r="A199" s="66" t="s">
        <v>7</v>
      </c>
      <c r="B199" s="67" t="s">
        <v>93</v>
      </c>
      <c r="C199" s="68" t="s">
        <v>45</v>
      </c>
      <c r="D199" s="90" t="s">
        <v>105</v>
      </c>
      <c r="E199" s="71" t="s">
        <v>112</v>
      </c>
      <c r="F199" s="123">
        <v>4.4000000000000004</v>
      </c>
      <c r="G199" s="134"/>
      <c r="H199" s="81"/>
      <c r="I199" s="71" t="s">
        <v>104</v>
      </c>
      <c r="J199" s="67" t="s">
        <v>56</v>
      </c>
      <c r="K199" s="72">
        <v>200</v>
      </c>
      <c r="L199" s="223"/>
      <c r="M199" s="222"/>
      <c r="N199" s="278">
        <f t="shared" si="85"/>
        <v>880.00000000000011</v>
      </c>
      <c r="O199" s="76" t="e">
        <f t="shared" si="86"/>
        <v>#DIV/0!</v>
      </c>
      <c r="P199" s="75" t="e">
        <f t="shared" si="87"/>
        <v>#DIV/0!</v>
      </c>
      <c r="Q199" s="75"/>
      <c r="R199" s="75"/>
      <c r="S199" s="292"/>
      <c r="T199" s="75"/>
      <c r="U199" s="75" t="e">
        <f t="shared" si="88"/>
        <v>#DIV/0!</v>
      </c>
      <c r="V199" s="75" t="e">
        <f t="shared" si="89"/>
        <v>#DIV/0!</v>
      </c>
    </row>
    <row r="200" spans="1:112" s="77" customFormat="1" ht="12.75" customHeight="1" x14ac:dyDescent="0.15">
      <c r="A200" s="66" t="s">
        <v>7</v>
      </c>
      <c r="B200" s="67" t="s">
        <v>692</v>
      </c>
      <c r="C200" s="68" t="s">
        <v>45</v>
      </c>
      <c r="D200" s="71" t="s">
        <v>102</v>
      </c>
      <c r="E200" s="71" t="s">
        <v>261</v>
      </c>
      <c r="F200" s="123">
        <v>55.6</v>
      </c>
      <c r="G200" s="113"/>
      <c r="H200" s="83"/>
      <c r="I200" s="71" t="s">
        <v>42</v>
      </c>
      <c r="J200" s="67" t="s">
        <v>66</v>
      </c>
      <c r="K200" s="72">
        <v>104</v>
      </c>
      <c r="L200" s="223"/>
      <c r="M200" s="222"/>
      <c r="N200" s="278">
        <f t="shared" si="85"/>
        <v>5782.4000000000005</v>
      </c>
      <c r="O200" s="76" t="e">
        <f t="shared" si="86"/>
        <v>#DIV/0!</v>
      </c>
      <c r="P200" s="75" t="e">
        <f t="shared" si="87"/>
        <v>#DIV/0!</v>
      </c>
      <c r="Q200" s="222"/>
      <c r="R200" s="222"/>
      <c r="S200" s="292">
        <f t="shared" ref="S200:S202" si="90">((Q200*3)+(R200*1))/4</f>
        <v>0</v>
      </c>
      <c r="T200" s="75"/>
      <c r="U200" s="75" t="e">
        <f t="shared" si="88"/>
        <v>#DIV/0!</v>
      </c>
      <c r="V200" s="75" t="e">
        <f t="shared" si="89"/>
        <v>#DIV/0!</v>
      </c>
    </row>
    <row r="201" spans="1:112" s="77" customFormat="1" ht="12.75" customHeight="1" x14ac:dyDescent="0.15">
      <c r="A201" s="66" t="s">
        <v>7</v>
      </c>
      <c r="B201" s="67" t="s">
        <v>49</v>
      </c>
      <c r="C201" s="68" t="s">
        <v>45</v>
      </c>
      <c r="D201" s="71" t="s">
        <v>98</v>
      </c>
      <c r="E201" s="71" t="s">
        <v>262</v>
      </c>
      <c r="F201" s="126">
        <v>42.65</v>
      </c>
      <c r="G201" s="132"/>
      <c r="H201" s="79"/>
      <c r="I201" s="71" t="s">
        <v>42</v>
      </c>
      <c r="J201" s="67" t="s">
        <v>52</v>
      </c>
      <c r="K201" s="72">
        <v>104</v>
      </c>
      <c r="L201" s="223"/>
      <c r="M201" s="222"/>
      <c r="N201" s="278">
        <f t="shared" si="85"/>
        <v>4435.5999999999995</v>
      </c>
      <c r="O201" s="76" t="e">
        <f t="shared" si="86"/>
        <v>#DIV/0!</v>
      </c>
      <c r="P201" s="75" t="e">
        <f t="shared" si="87"/>
        <v>#DIV/0!</v>
      </c>
      <c r="Q201" s="222"/>
      <c r="R201" s="222"/>
      <c r="S201" s="292">
        <f t="shared" si="90"/>
        <v>0</v>
      </c>
      <c r="T201" s="75"/>
      <c r="U201" s="75" t="e">
        <f t="shared" si="88"/>
        <v>#DIV/0!</v>
      </c>
      <c r="V201" s="75" t="e">
        <f t="shared" si="89"/>
        <v>#DIV/0!</v>
      </c>
    </row>
    <row r="202" spans="1:112" s="77" customFormat="1" ht="12.75" customHeight="1" x14ac:dyDescent="0.15">
      <c r="A202" s="66" t="s">
        <v>7</v>
      </c>
      <c r="B202" s="67" t="s">
        <v>49</v>
      </c>
      <c r="C202" s="68" t="s">
        <v>45</v>
      </c>
      <c r="D202" s="71" t="s">
        <v>263</v>
      </c>
      <c r="E202" s="71" t="s">
        <v>60</v>
      </c>
      <c r="F202" s="123">
        <v>6.5</v>
      </c>
      <c r="G202" s="132"/>
      <c r="H202" s="79"/>
      <c r="I202" s="71" t="s">
        <v>42</v>
      </c>
      <c r="J202" s="67" t="s">
        <v>52</v>
      </c>
      <c r="K202" s="72">
        <v>104</v>
      </c>
      <c r="L202" s="223"/>
      <c r="M202" s="222"/>
      <c r="N202" s="278">
        <f t="shared" si="85"/>
        <v>676</v>
      </c>
      <c r="O202" s="76" t="e">
        <f t="shared" si="86"/>
        <v>#DIV/0!</v>
      </c>
      <c r="P202" s="75" t="e">
        <f t="shared" si="87"/>
        <v>#DIV/0!</v>
      </c>
      <c r="Q202" s="222"/>
      <c r="R202" s="222"/>
      <c r="S202" s="292">
        <f t="shared" si="90"/>
        <v>0</v>
      </c>
      <c r="T202" s="75"/>
      <c r="U202" s="75" t="e">
        <f t="shared" si="88"/>
        <v>#DIV/0!</v>
      </c>
      <c r="V202" s="75" t="e">
        <f t="shared" si="89"/>
        <v>#DIV/0!</v>
      </c>
    </row>
    <row r="203" spans="1:112" s="77" customFormat="1" ht="12.75" customHeight="1" x14ac:dyDescent="0.15">
      <c r="A203" s="66" t="s">
        <v>7</v>
      </c>
      <c r="B203" s="67" t="s">
        <v>49</v>
      </c>
      <c r="C203" s="68" t="s">
        <v>45</v>
      </c>
      <c r="D203" s="69" t="s">
        <v>94</v>
      </c>
      <c r="E203" s="71" t="s">
        <v>54</v>
      </c>
      <c r="F203" s="123">
        <v>8.6999999999999993</v>
      </c>
      <c r="G203" s="122"/>
      <c r="H203" s="70"/>
      <c r="I203" s="71" t="s">
        <v>104</v>
      </c>
      <c r="J203" s="67" t="s">
        <v>56</v>
      </c>
      <c r="K203" s="72">
        <v>255</v>
      </c>
      <c r="L203" s="223"/>
      <c r="M203" s="222"/>
      <c r="N203" s="278">
        <f t="shared" si="85"/>
        <v>2218.5</v>
      </c>
      <c r="O203" s="76" t="e">
        <f t="shared" si="86"/>
        <v>#DIV/0!</v>
      </c>
      <c r="P203" s="75" t="e">
        <f t="shared" si="87"/>
        <v>#DIV/0!</v>
      </c>
      <c r="Q203" s="75"/>
      <c r="R203" s="75"/>
      <c r="S203" s="292"/>
      <c r="T203" s="75"/>
      <c r="U203" s="75" t="e">
        <f t="shared" si="88"/>
        <v>#DIV/0!</v>
      </c>
      <c r="V203" s="75" t="e">
        <f t="shared" si="89"/>
        <v>#DIV/0!</v>
      </c>
    </row>
    <row r="204" spans="1:112" s="77" customFormat="1" ht="12.75" customHeight="1" x14ac:dyDescent="0.15">
      <c r="A204" s="66" t="s">
        <v>7</v>
      </c>
      <c r="B204" s="67" t="s">
        <v>49</v>
      </c>
      <c r="C204" s="68" t="s">
        <v>45</v>
      </c>
      <c r="D204" s="71" t="s">
        <v>156</v>
      </c>
      <c r="E204" s="71" t="s">
        <v>60</v>
      </c>
      <c r="F204" s="123">
        <v>7.46</v>
      </c>
      <c r="G204" s="133"/>
      <c r="H204" s="80"/>
      <c r="I204" s="71" t="s">
        <v>42</v>
      </c>
      <c r="J204" s="67" t="s">
        <v>52</v>
      </c>
      <c r="K204" s="72">
        <v>104</v>
      </c>
      <c r="L204" s="223"/>
      <c r="M204" s="222"/>
      <c r="N204" s="278">
        <f t="shared" si="85"/>
        <v>775.84</v>
      </c>
      <c r="O204" s="76" t="e">
        <f t="shared" si="86"/>
        <v>#DIV/0!</v>
      </c>
      <c r="P204" s="75" t="e">
        <f t="shared" si="87"/>
        <v>#DIV/0!</v>
      </c>
      <c r="Q204" s="222"/>
      <c r="R204" s="222"/>
      <c r="S204" s="292">
        <f t="shared" ref="S204:S206" si="91">((Q204*3)+(R204*1))/4</f>
        <v>0</v>
      </c>
      <c r="T204" s="75"/>
      <c r="U204" s="75" t="e">
        <f t="shared" si="88"/>
        <v>#DIV/0!</v>
      </c>
      <c r="V204" s="75" t="e">
        <f t="shared" si="89"/>
        <v>#DIV/0!</v>
      </c>
    </row>
    <row r="205" spans="1:112" s="77" customFormat="1" ht="12.75" customHeight="1" x14ac:dyDescent="0.15">
      <c r="A205" s="66" t="s">
        <v>7</v>
      </c>
      <c r="B205" s="67" t="s">
        <v>49</v>
      </c>
      <c r="C205" s="68" t="s">
        <v>45</v>
      </c>
      <c r="D205" s="71" t="s">
        <v>106</v>
      </c>
      <c r="E205" s="71" t="s">
        <v>262</v>
      </c>
      <c r="F205" s="123">
        <v>56.34</v>
      </c>
      <c r="G205" s="132"/>
      <c r="H205" s="79"/>
      <c r="I205" s="71" t="s">
        <v>42</v>
      </c>
      <c r="J205" s="67" t="s">
        <v>52</v>
      </c>
      <c r="K205" s="72">
        <v>104</v>
      </c>
      <c r="L205" s="223"/>
      <c r="M205" s="222"/>
      <c r="N205" s="278">
        <f t="shared" si="85"/>
        <v>5859.3600000000006</v>
      </c>
      <c r="O205" s="76" t="e">
        <f t="shared" si="86"/>
        <v>#DIV/0!</v>
      </c>
      <c r="P205" s="75" t="e">
        <f t="shared" si="87"/>
        <v>#DIV/0!</v>
      </c>
      <c r="Q205" s="222"/>
      <c r="R205" s="222"/>
      <c r="S205" s="292">
        <f t="shared" si="91"/>
        <v>0</v>
      </c>
      <c r="T205" s="75"/>
      <c r="U205" s="75" t="e">
        <f t="shared" si="88"/>
        <v>#DIV/0!</v>
      </c>
      <c r="V205" s="75" t="e">
        <f t="shared" si="89"/>
        <v>#DIV/0!</v>
      </c>
    </row>
    <row r="206" spans="1:112" s="77" customFormat="1" ht="12.75" customHeight="1" x14ac:dyDescent="0.15">
      <c r="A206" s="66" t="s">
        <v>7</v>
      </c>
      <c r="B206" s="67" t="s">
        <v>49</v>
      </c>
      <c r="C206" s="68" t="s">
        <v>45</v>
      </c>
      <c r="D206" s="71" t="s">
        <v>108</v>
      </c>
      <c r="E206" s="71" t="s">
        <v>60</v>
      </c>
      <c r="F206" s="123">
        <v>7.13</v>
      </c>
      <c r="G206" s="133"/>
      <c r="H206" s="80"/>
      <c r="I206" s="71" t="s">
        <v>42</v>
      </c>
      <c r="J206" s="67" t="s">
        <v>52</v>
      </c>
      <c r="K206" s="72">
        <v>104</v>
      </c>
      <c r="L206" s="223"/>
      <c r="M206" s="222"/>
      <c r="N206" s="278">
        <f t="shared" si="85"/>
        <v>741.52</v>
      </c>
      <c r="O206" s="76" t="e">
        <f t="shared" si="86"/>
        <v>#DIV/0!</v>
      </c>
      <c r="P206" s="75" t="e">
        <f t="shared" si="87"/>
        <v>#DIV/0!</v>
      </c>
      <c r="Q206" s="222"/>
      <c r="R206" s="222"/>
      <c r="S206" s="292">
        <f t="shared" si="91"/>
        <v>0</v>
      </c>
      <c r="T206" s="75"/>
      <c r="U206" s="75" t="e">
        <f t="shared" si="88"/>
        <v>#DIV/0!</v>
      </c>
      <c r="V206" s="75" t="e">
        <f t="shared" si="89"/>
        <v>#DIV/0!</v>
      </c>
    </row>
    <row r="207" spans="1:112" s="102" customFormat="1" ht="12.75" customHeight="1" x14ac:dyDescent="0.15">
      <c r="A207" s="96" t="s">
        <v>7</v>
      </c>
      <c r="B207" s="114" t="s">
        <v>93</v>
      </c>
      <c r="C207" s="146" t="s">
        <v>45</v>
      </c>
      <c r="D207" s="71" t="s">
        <v>162</v>
      </c>
      <c r="E207" s="71" t="s">
        <v>264</v>
      </c>
      <c r="F207" s="142"/>
      <c r="G207" s="128"/>
      <c r="H207" s="152">
        <v>4.45</v>
      </c>
      <c r="I207" s="99" t="s">
        <v>104</v>
      </c>
      <c r="J207" s="97"/>
      <c r="K207" s="72"/>
      <c r="L207" s="74"/>
      <c r="M207" s="75"/>
      <c r="N207" s="75"/>
      <c r="O207" s="76"/>
      <c r="P207" s="75"/>
      <c r="Q207" s="75"/>
      <c r="R207" s="75"/>
      <c r="S207" s="75"/>
      <c r="T207" s="75"/>
      <c r="U207" s="75"/>
      <c r="V207" s="75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01"/>
      <c r="BB207" s="101"/>
      <c r="BC207" s="101"/>
      <c r="BD207" s="101"/>
      <c r="BE207" s="101"/>
      <c r="BF207" s="101"/>
      <c r="BG207" s="101"/>
      <c r="BH207" s="101"/>
      <c r="BI207" s="101"/>
      <c r="BJ207" s="101"/>
      <c r="BK207" s="101"/>
      <c r="BL207" s="101"/>
      <c r="BM207" s="101"/>
      <c r="BN207" s="101"/>
      <c r="BO207" s="101"/>
      <c r="BP207" s="101"/>
      <c r="BQ207" s="101"/>
      <c r="BR207" s="101"/>
      <c r="BS207" s="101"/>
      <c r="BT207" s="101"/>
      <c r="BU207" s="101"/>
      <c r="BV207" s="101"/>
      <c r="BW207" s="101"/>
      <c r="BX207" s="101"/>
      <c r="BY207" s="101"/>
      <c r="BZ207" s="101"/>
      <c r="CA207" s="101"/>
      <c r="CB207" s="101"/>
      <c r="CC207" s="101"/>
      <c r="CD207" s="101"/>
      <c r="CE207" s="101"/>
      <c r="CF207" s="101"/>
      <c r="CG207" s="101"/>
      <c r="CH207" s="101"/>
      <c r="CI207" s="101"/>
      <c r="CJ207" s="101"/>
      <c r="CK207" s="101"/>
      <c r="CL207" s="101"/>
      <c r="CM207" s="101"/>
      <c r="CN207" s="101"/>
      <c r="CO207" s="101"/>
      <c r="CP207" s="101"/>
      <c r="CQ207" s="101"/>
      <c r="CR207" s="101"/>
      <c r="CS207" s="101"/>
      <c r="CT207" s="101"/>
      <c r="CU207" s="101"/>
      <c r="CV207" s="101"/>
      <c r="CW207" s="101"/>
      <c r="CX207" s="101"/>
      <c r="CY207" s="101"/>
      <c r="CZ207" s="101"/>
      <c r="DA207" s="101"/>
      <c r="DB207" s="101"/>
      <c r="DC207" s="101"/>
      <c r="DD207" s="101"/>
      <c r="DE207" s="101"/>
      <c r="DF207" s="101"/>
      <c r="DG207" s="101"/>
      <c r="DH207" s="101"/>
    </row>
    <row r="208" spans="1:112" s="102" customFormat="1" ht="12.75" customHeight="1" x14ac:dyDescent="0.15">
      <c r="A208" s="96" t="s">
        <v>7</v>
      </c>
      <c r="B208" s="114" t="s">
        <v>93</v>
      </c>
      <c r="C208" s="146" t="s">
        <v>45</v>
      </c>
      <c r="D208" s="71" t="s">
        <v>117</v>
      </c>
      <c r="E208" s="71" t="s">
        <v>74</v>
      </c>
      <c r="F208" s="123"/>
      <c r="G208" s="128">
        <v>19.399999999999999</v>
      </c>
      <c r="H208" s="142"/>
      <c r="I208" s="99" t="s">
        <v>42</v>
      </c>
      <c r="J208" s="97"/>
      <c r="K208" s="72"/>
      <c r="L208" s="74"/>
      <c r="M208" s="75"/>
      <c r="N208" s="75"/>
      <c r="O208" s="76"/>
      <c r="P208" s="75"/>
      <c r="Q208" s="75"/>
      <c r="R208" s="75"/>
      <c r="S208" s="75"/>
      <c r="T208" s="75"/>
      <c r="U208" s="75"/>
      <c r="V208" s="75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  <c r="BD208" s="101"/>
      <c r="BE208" s="101"/>
      <c r="BF208" s="101"/>
      <c r="BG208" s="101"/>
      <c r="BH208" s="101"/>
      <c r="BI208" s="101"/>
      <c r="BJ208" s="101"/>
      <c r="BK208" s="101"/>
      <c r="BL208" s="101"/>
      <c r="BM208" s="101"/>
      <c r="BN208" s="101"/>
      <c r="BO208" s="101"/>
      <c r="BP208" s="101"/>
      <c r="BQ208" s="101"/>
      <c r="BR208" s="101"/>
      <c r="BS208" s="101"/>
      <c r="BT208" s="101"/>
      <c r="BU208" s="101"/>
      <c r="BV208" s="101"/>
      <c r="BW208" s="101"/>
      <c r="BX208" s="101"/>
      <c r="BY208" s="101"/>
      <c r="BZ208" s="101"/>
      <c r="CA208" s="101"/>
      <c r="CB208" s="101"/>
      <c r="CC208" s="101"/>
      <c r="CD208" s="101"/>
      <c r="CE208" s="101"/>
      <c r="CF208" s="101"/>
      <c r="CG208" s="101"/>
      <c r="CH208" s="101"/>
      <c r="CI208" s="101"/>
      <c r="CJ208" s="101"/>
      <c r="CK208" s="101"/>
      <c r="CL208" s="101"/>
      <c r="CM208" s="101"/>
      <c r="CN208" s="101"/>
      <c r="CO208" s="101"/>
      <c r="CP208" s="101"/>
      <c r="CQ208" s="101"/>
      <c r="CR208" s="101"/>
      <c r="CS208" s="101"/>
      <c r="CT208" s="101"/>
      <c r="CU208" s="101"/>
      <c r="CV208" s="101"/>
      <c r="CW208" s="101"/>
      <c r="CX208" s="101"/>
      <c r="CY208" s="101"/>
      <c r="CZ208" s="101"/>
      <c r="DA208" s="101"/>
      <c r="DB208" s="101"/>
      <c r="DC208" s="101"/>
      <c r="DD208" s="101"/>
      <c r="DE208" s="101"/>
      <c r="DF208" s="101"/>
      <c r="DG208" s="101"/>
      <c r="DH208" s="101"/>
    </row>
    <row r="209" spans="1:112" s="102" customFormat="1" ht="12.75" customHeight="1" x14ac:dyDescent="0.15">
      <c r="A209" s="96" t="s">
        <v>7</v>
      </c>
      <c r="B209" s="114" t="s">
        <v>184</v>
      </c>
      <c r="C209" s="146" t="s">
        <v>45</v>
      </c>
      <c r="D209" s="71" t="s">
        <v>265</v>
      </c>
      <c r="E209" s="71" t="s">
        <v>74</v>
      </c>
      <c r="F209" s="123"/>
      <c r="G209" s="128">
        <v>17</v>
      </c>
      <c r="H209" s="142"/>
      <c r="I209" s="99" t="s">
        <v>42</v>
      </c>
      <c r="J209" s="97"/>
      <c r="K209" s="72"/>
      <c r="L209" s="74"/>
      <c r="M209" s="75"/>
      <c r="N209" s="75"/>
      <c r="O209" s="76"/>
      <c r="P209" s="75"/>
      <c r="Q209" s="75"/>
      <c r="R209" s="75"/>
      <c r="S209" s="75"/>
      <c r="T209" s="75"/>
      <c r="U209" s="75"/>
      <c r="V209" s="75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01"/>
      <c r="BB209" s="101"/>
      <c r="BC209" s="101"/>
      <c r="BD209" s="101"/>
      <c r="BE209" s="101"/>
      <c r="BF209" s="101"/>
      <c r="BG209" s="101"/>
      <c r="BH209" s="101"/>
      <c r="BI209" s="101"/>
      <c r="BJ209" s="101"/>
      <c r="BK209" s="101"/>
      <c r="BL209" s="101"/>
      <c r="BM209" s="101"/>
      <c r="BN209" s="101"/>
      <c r="BO209" s="101"/>
      <c r="BP209" s="101"/>
      <c r="BQ209" s="101"/>
      <c r="BR209" s="101"/>
      <c r="BS209" s="101"/>
      <c r="BT209" s="101"/>
      <c r="BU209" s="101"/>
      <c r="BV209" s="101"/>
      <c r="BW209" s="101"/>
      <c r="BX209" s="101"/>
      <c r="BY209" s="101"/>
      <c r="BZ209" s="101"/>
      <c r="CA209" s="101"/>
      <c r="CB209" s="101"/>
      <c r="CC209" s="101"/>
      <c r="CD209" s="101"/>
      <c r="CE209" s="101"/>
      <c r="CF209" s="101"/>
      <c r="CG209" s="101"/>
      <c r="CH209" s="101"/>
      <c r="CI209" s="101"/>
      <c r="CJ209" s="101"/>
      <c r="CK209" s="101"/>
      <c r="CL209" s="101"/>
      <c r="CM209" s="101"/>
      <c r="CN209" s="101"/>
      <c r="CO209" s="101"/>
      <c r="CP209" s="101"/>
      <c r="CQ209" s="101"/>
      <c r="CR209" s="101"/>
      <c r="CS209" s="101"/>
      <c r="CT209" s="101"/>
      <c r="CU209" s="101"/>
      <c r="CV209" s="101"/>
      <c r="CW209" s="101"/>
      <c r="CX209" s="101"/>
      <c r="CY209" s="101"/>
      <c r="CZ209" s="101"/>
      <c r="DA209" s="101"/>
      <c r="DB209" s="101"/>
      <c r="DC209" s="101"/>
      <c r="DD209" s="101"/>
      <c r="DE209" s="101"/>
      <c r="DF209" s="101"/>
      <c r="DG209" s="101"/>
      <c r="DH209" s="101"/>
    </row>
    <row r="210" spans="1:112" s="102" customFormat="1" ht="12.75" customHeight="1" x14ac:dyDescent="0.15">
      <c r="A210" s="96" t="s">
        <v>7</v>
      </c>
      <c r="B210" s="114" t="s">
        <v>93</v>
      </c>
      <c r="C210" s="146" t="s">
        <v>45</v>
      </c>
      <c r="D210" s="71" t="s">
        <v>266</v>
      </c>
      <c r="E210" s="71" t="s">
        <v>242</v>
      </c>
      <c r="F210" s="123"/>
      <c r="G210" s="128">
        <v>7.9</v>
      </c>
      <c r="H210" s="142"/>
      <c r="I210" s="99" t="s">
        <v>42</v>
      </c>
      <c r="J210" s="97"/>
      <c r="K210" s="72"/>
      <c r="L210" s="74"/>
      <c r="M210" s="75"/>
      <c r="N210" s="75"/>
      <c r="O210" s="76"/>
      <c r="P210" s="75"/>
      <c r="Q210" s="75"/>
      <c r="R210" s="75"/>
      <c r="S210" s="75"/>
      <c r="T210" s="75"/>
      <c r="U210" s="75"/>
      <c r="V210" s="75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  <c r="BD210" s="101"/>
      <c r="BE210" s="101"/>
      <c r="BF210" s="101"/>
      <c r="BG210" s="101"/>
      <c r="BH210" s="101"/>
      <c r="BI210" s="101"/>
      <c r="BJ210" s="101"/>
      <c r="BK210" s="101"/>
      <c r="BL210" s="101"/>
      <c r="BM210" s="101"/>
      <c r="BN210" s="101"/>
      <c r="BO210" s="101"/>
      <c r="BP210" s="101"/>
      <c r="BQ210" s="101"/>
      <c r="BR210" s="101"/>
      <c r="BS210" s="101"/>
      <c r="BT210" s="101"/>
      <c r="BU210" s="101"/>
      <c r="BV210" s="101"/>
      <c r="BW210" s="101"/>
      <c r="BX210" s="101"/>
      <c r="BY210" s="101"/>
      <c r="BZ210" s="101"/>
      <c r="CA210" s="101"/>
      <c r="CB210" s="101"/>
      <c r="CC210" s="101"/>
      <c r="CD210" s="101"/>
      <c r="CE210" s="101"/>
      <c r="CF210" s="101"/>
      <c r="CG210" s="101"/>
      <c r="CH210" s="101"/>
      <c r="CI210" s="101"/>
      <c r="CJ210" s="101"/>
      <c r="CK210" s="101"/>
      <c r="CL210" s="101"/>
      <c r="CM210" s="101"/>
      <c r="CN210" s="101"/>
      <c r="CO210" s="101"/>
      <c r="CP210" s="101"/>
      <c r="CQ210" s="101"/>
      <c r="CR210" s="101"/>
      <c r="CS210" s="101"/>
      <c r="CT210" s="101"/>
      <c r="CU210" s="101"/>
      <c r="CV210" s="101"/>
      <c r="CW210" s="101"/>
      <c r="CX210" s="101"/>
      <c r="CY210" s="101"/>
      <c r="CZ210" s="101"/>
      <c r="DA210" s="101"/>
      <c r="DB210" s="101"/>
      <c r="DC210" s="101"/>
      <c r="DD210" s="101"/>
      <c r="DE210" s="101"/>
      <c r="DF210" s="101"/>
      <c r="DG210" s="101"/>
      <c r="DH210" s="101"/>
    </row>
    <row r="211" spans="1:112" s="102" customFormat="1" ht="12.75" customHeight="1" x14ac:dyDescent="0.15">
      <c r="A211" s="96" t="s">
        <v>7</v>
      </c>
      <c r="B211" s="114" t="s">
        <v>93</v>
      </c>
      <c r="C211" s="146" t="s">
        <v>45</v>
      </c>
      <c r="D211" s="71" t="s">
        <v>116</v>
      </c>
      <c r="E211" s="71" t="s">
        <v>80</v>
      </c>
      <c r="F211" s="123"/>
      <c r="G211" s="125">
        <v>0.65</v>
      </c>
      <c r="H211" s="123"/>
      <c r="I211" s="99" t="s">
        <v>104</v>
      </c>
      <c r="J211" s="97"/>
      <c r="K211" s="72"/>
      <c r="L211" s="74"/>
      <c r="M211" s="75"/>
      <c r="N211" s="75"/>
      <c r="O211" s="76"/>
      <c r="P211" s="75"/>
      <c r="Q211" s="75"/>
      <c r="R211" s="75"/>
      <c r="S211" s="75"/>
      <c r="T211" s="75"/>
      <c r="U211" s="75"/>
      <c r="V211" s="75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  <c r="BD211" s="101"/>
      <c r="BE211" s="101"/>
      <c r="BF211" s="101"/>
      <c r="BG211" s="101"/>
      <c r="BH211" s="101"/>
      <c r="BI211" s="101"/>
      <c r="BJ211" s="101"/>
      <c r="BK211" s="101"/>
      <c r="BL211" s="101"/>
      <c r="BM211" s="101"/>
      <c r="BN211" s="101"/>
      <c r="BO211" s="101"/>
      <c r="BP211" s="101"/>
      <c r="BQ211" s="101"/>
      <c r="BR211" s="101"/>
      <c r="BS211" s="101"/>
      <c r="BT211" s="101"/>
      <c r="BU211" s="101"/>
      <c r="BV211" s="101"/>
      <c r="BW211" s="101"/>
      <c r="BX211" s="101"/>
      <c r="BY211" s="101"/>
      <c r="BZ211" s="101"/>
      <c r="CA211" s="101"/>
      <c r="CB211" s="101"/>
      <c r="CC211" s="101"/>
      <c r="CD211" s="101"/>
      <c r="CE211" s="101"/>
      <c r="CF211" s="101"/>
      <c r="CG211" s="101"/>
      <c r="CH211" s="101"/>
      <c r="CI211" s="101"/>
      <c r="CJ211" s="101"/>
      <c r="CK211" s="101"/>
      <c r="CL211" s="101"/>
      <c r="CM211" s="101"/>
      <c r="CN211" s="101"/>
      <c r="CO211" s="101"/>
      <c r="CP211" s="101"/>
      <c r="CQ211" s="101"/>
      <c r="CR211" s="101"/>
      <c r="CS211" s="101"/>
      <c r="CT211" s="101"/>
      <c r="CU211" s="101"/>
      <c r="CV211" s="101"/>
      <c r="CW211" s="101"/>
      <c r="CX211" s="101"/>
      <c r="CY211" s="101"/>
      <c r="CZ211" s="101"/>
      <c r="DA211" s="101"/>
      <c r="DB211" s="101"/>
      <c r="DC211" s="101"/>
      <c r="DD211" s="101"/>
      <c r="DE211" s="101"/>
      <c r="DF211" s="101"/>
      <c r="DG211" s="101"/>
      <c r="DH211" s="101"/>
    </row>
    <row r="212" spans="1:112" s="102" customFormat="1" ht="12.75" customHeight="1" x14ac:dyDescent="0.15">
      <c r="A212" s="96" t="s">
        <v>7</v>
      </c>
      <c r="B212" s="114" t="s">
        <v>184</v>
      </c>
      <c r="C212" s="146" t="s">
        <v>39</v>
      </c>
      <c r="D212" s="71" t="s">
        <v>209</v>
      </c>
      <c r="E212" s="71" t="s">
        <v>41</v>
      </c>
      <c r="F212" s="142"/>
      <c r="G212" s="128"/>
      <c r="H212" s="152">
        <v>21</v>
      </c>
      <c r="I212" s="99" t="s">
        <v>42</v>
      </c>
      <c r="J212" s="97"/>
      <c r="K212" s="72"/>
      <c r="L212" s="74"/>
      <c r="M212" s="75"/>
      <c r="N212" s="75"/>
      <c r="O212" s="76"/>
      <c r="P212" s="75"/>
      <c r="Q212" s="75"/>
      <c r="R212" s="75"/>
      <c r="S212" s="75"/>
      <c r="T212" s="75"/>
      <c r="U212" s="75"/>
      <c r="V212" s="75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  <c r="BD212" s="101"/>
      <c r="BE212" s="101"/>
      <c r="BF212" s="101"/>
      <c r="BG212" s="101"/>
      <c r="BH212" s="101"/>
      <c r="BI212" s="101"/>
      <c r="BJ212" s="101"/>
      <c r="BK212" s="101"/>
      <c r="BL212" s="101"/>
      <c r="BM212" s="101"/>
      <c r="BN212" s="101"/>
      <c r="BO212" s="101"/>
      <c r="BP212" s="101"/>
      <c r="BQ212" s="101"/>
      <c r="BR212" s="101"/>
      <c r="BS212" s="101"/>
      <c r="BT212" s="101"/>
      <c r="BU212" s="101"/>
      <c r="BV212" s="101"/>
      <c r="BW212" s="101"/>
      <c r="BX212" s="101"/>
      <c r="BY212" s="101"/>
      <c r="BZ212" s="101"/>
      <c r="CA212" s="101"/>
      <c r="CB212" s="101"/>
      <c r="CC212" s="101"/>
      <c r="CD212" s="101"/>
      <c r="CE212" s="101"/>
      <c r="CF212" s="101"/>
      <c r="CG212" s="101"/>
      <c r="CH212" s="101"/>
      <c r="CI212" s="101"/>
      <c r="CJ212" s="101"/>
      <c r="CK212" s="101"/>
      <c r="CL212" s="101"/>
      <c r="CM212" s="101"/>
      <c r="CN212" s="101"/>
      <c r="CO212" s="101"/>
      <c r="CP212" s="101"/>
      <c r="CQ212" s="101"/>
      <c r="CR212" s="101"/>
      <c r="CS212" s="101"/>
      <c r="CT212" s="101"/>
      <c r="CU212" s="101"/>
      <c r="CV212" s="101"/>
      <c r="CW212" s="101"/>
      <c r="CX212" s="101"/>
      <c r="CY212" s="101"/>
      <c r="CZ212" s="101"/>
      <c r="DA212" s="101"/>
      <c r="DB212" s="101"/>
      <c r="DC212" s="101"/>
      <c r="DD212" s="101"/>
      <c r="DE212" s="101"/>
      <c r="DF212" s="101"/>
      <c r="DG212" s="101"/>
      <c r="DH212" s="101"/>
    </row>
    <row r="213" spans="1:112" s="102" customFormat="1" ht="12.75" customHeight="1" x14ac:dyDescent="0.15">
      <c r="A213" s="96" t="s">
        <v>7</v>
      </c>
      <c r="B213" s="114" t="s">
        <v>184</v>
      </c>
      <c r="C213" s="146" t="s">
        <v>39</v>
      </c>
      <c r="D213" s="71" t="s">
        <v>209</v>
      </c>
      <c r="E213" s="71" t="s">
        <v>267</v>
      </c>
      <c r="F213" s="142"/>
      <c r="G213" s="128"/>
      <c r="H213" s="152">
        <v>13</v>
      </c>
      <c r="I213" s="99" t="s">
        <v>42</v>
      </c>
      <c r="J213" s="97"/>
      <c r="K213" s="72"/>
      <c r="L213" s="74"/>
      <c r="M213" s="75"/>
      <c r="N213" s="75"/>
      <c r="O213" s="76"/>
      <c r="P213" s="75"/>
      <c r="Q213" s="75"/>
      <c r="R213" s="75"/>
      <c r="S213" s="75"/>
      <c r="T213" s="75"/>
      <c r="U213" s="75"/>
      <c r="V213" s="75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  <c r="BD213" s="101"/>
      <c r="BE213" s="101"/>
      <c r="BF213" s="101"/>
      <c r="BG213" s="101"/>
      <c r="BH213" s="101"/>
      <c r="BI213" s="101"/>
      <c r="BJ213" s="101"/>
      <c r="BK213" s="101"/>
      <c r="BL213" s="101"/>
      <c r="BM213" s="101"/>
      <c r="BN213" s="101"/>
      <c r="BO213" s="101"/>
      <c r="BP213" s="101"/>
      <c r="BQ213" s="101"/>
      <c r="BR213" s="101"/>
      <c r="BS213" s="101"/>
      <c r="BT213" s="101"/>
      <c r="BU213" s="101"/>
      <c r="BV213" s="101"/>
      <c r="BW213" s="101"/>
      <c r="BX213" s="101"/>
      <c r="BY213" s="101"/>
      <c r="BZ213" s="101"/>
      <c r="CA213" s="101"/>
      <c r="CB213" s="101"/>
      <c r="CC213" s="101"/>
      <c r="CD213" s="101"/>
      <c r="CE213" s="101"/>
      <c r="CF213" s="101"/>
      <c r="CG213" s="101"/>
      <c r="CH213" s="101"/>
      <c r="CI213" s="101"/>
      <c r="CJ213" s="101"/>
      <c r="CK213" s="101"/>
      <c r="CL213" s="101"/>
      <c r="CM213" s="101"/>
      <c r="CN213" s="101"/>
      <c r="CO213" s="101"/>
      <c r="CP213" s="101"/>
      <c r="CQ213" s="101"/>
      <c r="CR213" s="101"/>
      <c r="CS213" s="101"/>
      <c r="CT213" s="101"/>
      <c r="CU213" s="101"/>
      <c r="CV213" s="101"/>
      <c r="CW213" s="101"/>
      <c r="CX213" s="101"/>
      <c r="CY213" s="101"/>
      <c r="CZ213" s="101"/>
      <c r="DA213" s="101"/>
      <c r="DB213" s="101"/>
      <c r="DC213" s="101"/>
      <c r="DD213" s="101"/>
      <c r="DE213" s="101"/>
      <c r="DF213" s="101"/>
      <c r="DG213" s="101"/>
      <c r="DH213" s="101"/>
    </row>
    <row r="214" spans="1:112" s="102" customFormat="1" ht="12.75" customHeight="1" x14ac:dyDescent="0.15">
      <c r="A214" s="96" t="s">
        <v>7</v>
      </c>
      <c r="B214" s="114" t="s">
        <v>184</v>
      </c>
      <c r="C214" s="146" t="s">
        <v>39</v>
      </c>
      <c r="D214" s="71" t="s">
        <v>211</v>
      </c>
      <c r="E214" s="71" t="s">
        <v>78</v>
      </c>
      <c r="F214" s="142"/>
      <c r="G214" s="128"/>
      <c r="H214" s="152">
        <v>6.8</v>
      </c>
      <c r="I214" s="99" t="s">
        <v>104</v>
      </c>
      <c r="J214" s="97"/>
      <c r="K214" s="72"/>
      <c r="L214" s="74"/>
      <c r="M214" s="75"/>
      <c r="N214" s="75"/>
      <c r="O214" s="76"/>
      <c r="P214" s="75"/>
      <c r="Q214" s="75"/>
      <c r="R214" s="75"/>
      <c r="S214" s="75"/>
      <c r="T214" s="75"/>
      <c r="U214" s="75"/>
      <c r="V214" s="75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  <c r="BD214" s="101"/>
      <c r="BE214" s="101"/>
      <c r="BF214" s="101"/>
      <c r="BG214" s="101"/>
      <c r="BH214" s="101"/>
      <c r="BI214" s="101"/>
      <c r="BJ214" s="101"/>
      <c r="BK214" s="101"/>
      <c r="BL214" s="101"/>
      <c r="BM214" s="101"/>
      <c r="BN214" s="101"/>
      <c r="BO214" s="101"/>
      <c r="BP214" s="101"/>
      <c r="BQ214" s="101"/>
      <c r="BR214" s="101"/>
      <c r="BS214" s="101"/>
      <c r="BT214" s="101"/>
      <c r="BU214" s="101"/>
      <c r="BV214" s="101"/>
      <c r="BW214" s="101"/>
      <c r="BX214" s="101"/>
      <c r="BY214" s="101"/>
      <c r="BZ214" s="101"/>
      <c r="CA214" s="101"/>
      <c r="CB214" s="101"/>
      <c r="CC214" s="101"/>
      <c r="CD214" s="101"/>
      <c r="CE214" s="101"/>
      <c r="CF214" s="101"/>
      <c r="CG214" s="101"/>
      <c r="CH214" s="101"/>
      <c r="CI214" s="101"/>
      <c r="CJ214" s="101"/>
      <c r="CK214" s="101"/>
      <c r="CL214" s="101"/>
      <c r="CM214" s="101"/>
      <c r="CN214" s="101"/>
      <c r="CO214" s="101"/>
      <c r="CP214" s="101"/>
      <c r="CQ214" s="101"/>
      <c r="CR214" s="101"/>
      <c r="CS214" s="101"/>
      <c r="CT214" s="101"/>
      <c r="CU214" s="101"/>
      <c r="CV214" s="101"/>
      <c r="CW214" s="101"/>
      <c r="CX214" s="101"/>
      <c r="CY214" s="101"/>
      <c r="CZ214" s="101"/>
      <c r="DA214" s="101"/>
      <c r="DB214" s="101"/>
      <c r="DC214" s="101"/>
      <c r="DD214" s="101"/>
      <c r="DE214" s="101"/>
      <c r="DF214" s="101"/>
      <c r="DG214" s="101"/>
      <c r="DH214" s="101"/>
    </row>
    <row r="215" spans="1:112" s="102" customFormat="1" ht="12.75" customHeight="1" x14ac:dyDescent="0.15">
      <c r="A215" s="96" t="s">
        <v>7</v>
      </c>
      <c r="B215" s="114" t="s">
        <v>93</v>
      </c>
      <c r="C215" s="146" t="s">
        <v>39</v>
      </c>
      <c r="D215" s="71" t="s">
        <v>268</v>
      </c>
      <c r="E215" s="71" t="s">
        <v>47</v>
      </c>
      <c r="F215" s="142"/>
      <c r="G215" s="128"/>
      <c r="H215" s="152">
        <v>10.93</v>
      </c>
      <c r="I215" s="99" t="s">
        <v>168</v>
      </c>
      <c r="J215" s="97"/>
      <c r="K215" s="72"/>
      <c r="L215" s="74"/>
      <c r="M215" s="75"/>
      <c r="N215" s="75"/>
      <c r="O215" s="76"/>
      <c r="P215" s="75"/>
      <c r="Q215" s="75"/>
      <c r="R215" s="75"/>
      <c r="S215" s="75"/>
      <c r="T215" s="75"/>
      <c r="U215" s="75"/>
      <c r="V215" s="75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  <c r="BD215" s="101"/>
      <c r="BE215" s="101"/>
      <c r="BF215" s="101"/>
      <c r="BG215" s="101"/>
      <c r="BH215" s="101"/>
      <c r="BI215" s="101"/>
      <c r="BJ215" s="101"/>
      <c r="BK215" s="101"/>
      <c r="BL215" s="101"/>
      <c r="BM215" s="101"/>
      <c r="BN215" s="101"/>
      <c r="BO215" s="101"/>
      <c r="BP215" s="101"/>
      <c r="BQ215" s="101"/>
      <c r="BR215" s="101"/>
      <c r="BS215" s="101"/>
      <c r="BT215" s="101"/>
      <c r="BU215" s="101"/>
      <c r="BV215" s="101"/>
      <c r="BW215" s="101"/>
      <c r="BX215" s="101"/>
      <c r="BY215" s="101"/>
      <c r="BZ215" s="101"/>
      <c r="CA215" s="101"/>
      <c r="CB215" s="101"/>
      <c r="CC215" s="101"/>
      <c r="CD215" s="101"/>
      <c r="CE215" s="101"/>
      <c r="CF215" s="101"/>
      <c r="CG215" s="101"/>
      <c r="CH215" s="101"/>
      <c r="CI215" s="101"/>
      <c r="CJ215" s="101"/>
      <c r="CK215" s="101"/>
      <c r="CL215" s="101"/>
      <c r="CM215" s="101"/>
      <c r="CN215" s="101"/>
      <c r="CO215" s="101"/>
      <c r="CP215" s="101"/>
      <c r="CQ215" s="101"/>
      <c r="CR215" s="101"/>
      <c r="CS215" s="101"/>
      <c r="CT215" s="101"/>
      <c r="CU215" s="101"/>
      <c r="CV215" s="101"/>
      <c r="CW215" s="101"/>
      <c r="CX215" s="101"/>
      <c r="CY215" s="101"/>
      <c r="CZ215" s="101"/>
      <c r="DA215" s="101"/>
      <c r="DB215" s="101"/>
      <c r="DC215" s="101"/>
      <c r="DD215" s="101"/>
      <c r="DE215" s="101"/>
      <c r="DF215" s="101"/>
      <c r="DG215" s="101"/>
      <c r="DH215" s="101"/>
    </row>
    <row r="216" spans="1:112" s="102" customFormat="1" ht="12.75" customHeight="1" x14ac:dyDescent="0.15">
      <c r="A216" s="96" t="s">
        <v>7</v>
      </c>
      <c r="B216" s="97" t="s">
        <v>184</v>
      </c>
      <c r="C216" s="98" t="s">
        <v>39</v>
      </c>
      <c r="D216" s="99" t="s">
        <v>268</v>
      </c>
      <c r="E216" s="71" t="s">
        <v>269</v>
      </c>
      <c r="F216" s="142">
        <v>10</v>
      </c>
      <c r="G216" s="128"/>
      <c r="H216" s="100"/>
      <c r="I216" s="99" t="s">
        <v>168</v>
      </c>
      <c r="J216" s="97" t="s">
        <v>186</v>
      </c>
      <c r="K216" s="72">
        <v>80</v>
      </c>
      <c r="L216" s="223"/>
      <c r="M216" s="222"/>
      <c r="N216" s="278">
        <f>(F216*K216)</f>
        <v>800</v>
      </c>
      <c r="O216" s="76" t="e">
        <f>N216/L216</f>
        <v>#DIV/0!</v>
      </c>
      <c r="P216" s="75" t="e">
        <f>M216*O216</f>
        <v>#DIV/0!</v>
      </c>
      <c r="Q216" s="75"/>
      <c r="R216" s="75"/>
      <c r="S216" s="292"/>
      <c r="T216" s="75"/>
      <c r="U216" s="75" t="e">
        <f>SUM(P216+S216+T216)</f>
        <v>#DIV/0!</v>
      </c>
      <c r="V216" s="75" t="e">
        <f>U216/F216</f>
        <v>#DIV/0!</v>
      </c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1"/>
      <c r="BN216" s="101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1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1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1"/>
      <c r="CX216" s="101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</row>
    <row r="217" spans="1:112" s="102" customFormat="1" ht="12.75" customHeight="1" x14ac:dyDescent="0.15">
      <c r="A217" s="96" t="s">
        <v>7</v>
      </c>
      <c r="B217" s="114" t="s">
        <v>93</v>
      </c>
      <c r="C217" s="146" t="s">
        <v>39</v>
      </c>
      <c r="D217" s="71" t="s">
        <v>270</v>
      </c>
      <c r="E217" s="71" t="s">
        <v>271</v>
      </c>
      <c r="F217" s="142"/>
      <c r="G217" s="128"/>
      <c r="H217" s="152">
        <v>63.3</v>
      </c>
      <c r="I217" s="99" t="s">
        <v>42</v>
      </c>
      <c r="J217" s="97"/>
      <c r="K217" s="72"/>
      <c r="L217" s="74"/>
      <c r="M217" s="75"/>
      <c r="N217" s="75"/>
      <c r="O217" s="76"/>
      <c r="P217" s="75"/>
      <c r="Q217" s="75"/>
      <c r="R217" s="75"/>
      <c r="S217" s="75"/>
      <c r="T217" s="75"/>
      <c r="U217" s="75"/>
      <c r="V217" s="75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1"/>
      <c r="BN217" s="101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1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1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1"/>
      <c r="CX217" s="101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</row>
    <row r="218" spans="1:112" s="102" customFormat="1" ht="12.75" customHeight="1" x14ac:dyDescent="0.15">
      <c r="A218" s="96" t="s">
        <v>7</v>
      </c>
      <c r="B218" s="97" t="s">
        <v>184</v>
      </c>
      <c r="C218" s="98" t="s">
        <v>39</v>
      </c>
      <c r="D218" s="99" t="s">
        <v>272</v>
      </c>
      <c r="E218" s="99" t="s">
        <v>249</v>
      </c>
      <c r="F218" s="142"/>
      <c r="G218" s="128"/>
      <c r="H218" s="152">
        <v>83.3</v>
      </c>
      <c r="I218" s="99" t="s">
        <v>42</v>
      </c>
      <c r="J218" s="97"/>
      <c r="K218" s="72"/>
      <c r="L218" s="74"/>
      <c r="M218" s="75"/>
      <c r="N218" s="75"/>
      <c r="O218" s="76"/>
      <c r="P218" s="75"/>
      <c r="Q218" s="75"/>
      <c r="R218" s="75"/>
      <c r="S218" s="75"/>
      <c r="T218" s="75"/>
      <c r="U218" s="75"/>
      <c r="V218" s="75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  <c r="BD218" s="101"/>
      <c r="BE218" s="101"/>
      <c r="BF218" s="101"/>
      <c r="BG218" s="101"/>
      <c r="BH218" s="101"/>
      <c r="BI218" s="101"/>
      <c r="BJ218" s="101"/>
      <c r="BK218" s="101"/>
      <c r="BL218" s="101"/>
      <c r="BM218" s="101"/>
      <c r="BN218" s="101"/>
      <c r="BO218" s="101"/>
      <c r="BP218" s="101"/>
      <c r="BQ218" s="101"/>
      <c r="BR218" s="101"/>
      <c r="BS218" s="101"/>
      <c r="BT218" s="101"/>
      <c r="BU218" s="101"/>
      <c r="BV218" s="101"/>
      <c r="BW218" s="101"/>
      <c r="BX218" s="101"/>
      <c r="BY218" s="101"/>
      <c r="BZ218" s="101"/>
      <c r="CA218" s="101"/>
      <c r="CB218" s="101"/>
      <c r="CC218" s="101"/>
      <c r="CD218" s="101"/>
      <c r="CE218" s="101"/>
      <c r="CF218" s="101"/>
      <c r="CG218" s="101"/>
      <c r="CH218" s="101"/>
      <c r="CI218" s="101"/>
      <c r="CJ218" s="101"/>
      <c r="CK218" s="101"/>
      <c r="CL218" s="101"/>
      <c r="CM218" s="101"/>
      <c r="CN218" s="101"/>
      <c r="CO218" s="101"/>
      <c r="CP218" s="101"/>
      <c r="CQ218" s="101"/>
      <c r="CR218" s="101"/>
      <c r="CS218" s="101"/>
      <c r="CT218" s="101"/>
      <c r="CU218" s="101"/>
      <c r="CV218" s="101"/>
      <c r="CW218" s="101"/>
      <c r="CX218" s="101"/>
      <c r="CY218" s="101"/>
      <c r="CZ218" s="101"/>
      <c r="DA218" s="101"/>
      <c r="DB218" s="101"/>
      <c r="DC218" s="101"/>
      <c r="DD218" s="101"/>
      <c r="DE218" s="101"/>
      <c r="DF218" s="101"/>
      <c r="DG218" s="101"/>
      <c r="DH218" s="101"/>
    </row>
    <row r="219" spans="1:112" s="102" customFormat="1" ht="12.75" customHeight="1" x14ac:dyDescent="0.15">
      <c r="A219" s="96" t="s">
        <v>7</v>
      </c>
      <c r="B219" s="97" t="s">
        <v>184</v>
      </c>
      <c r="C219" s="98" t="s">
        <v>39</v>
      </c>
      <c r="D219" s="99" t="s">
        <v>272</v>
      </c>
      <c r="E219" s="99" t="s">
        <v>250</v>
      </c>
      <c r="F219" s="128">
        <v>83.3</v>
      </c>
      <c r="G219" s="128"/>
      <c r="H219" s="100"/>
      <c r="I219" s="99" t="s">
        <v>42</v>
      </c>
      <c r="J219" s="97" t="s">
        <v>43</v>
      </c>
      <c r="K219" s="72">
        <v>200</v>
      </c>
      <c r="L219" s="223"/>
      <c r="M219" s="222"/>
      <c r="N219" s="278">
        <f>(F219*K219)</f>
        <v>16660</v>
      </c>
      <c r="O219" s="76" t="e">
        <f>N219/L219</f>
        <v>#DIV/0!</v>
      </c>
      <c r="P219" s="75" t="e">
        <f>M219*O219</f>
        <v>#DIV/0!</v>
      </c>
      <c r="Q219" s="222"/>
      <c r="R219" s="222"/>
      <c r="S219" s="292">
        <f t="shared" ref="S219" si="92">((Q219*3)+(R219*1))/4</f>
        <v>0</v>
      </c>
      <c r="T219" s="75"/>
      <c r="U219" s="75" t="e">
        <f>SUM(P219+S219+T219)</f>
        <v>#DIV/0!</v>
      </c>
      <c r="V219" s="75" t="e">
        <f>U219/F219</f>
        <v>#DIV/0!</v>
      </c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1"/>
      <c r="BN219" s="101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1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1"/>
      <c r="CM219" s="101"/>
      <c r="CN219" s="101"/>
      <c r="CO219" s="101"/>
      <c r="CP219" s="101"/>
      <c r="CQ219" s="101"/>
      <c r="CR219" s="101"/>
      <c r="CS219" s="101"/>
      <c r="CT219" s="101"/>
      <c r="CU219" s="101"/>
      <c r="CV219" s="101"/>
      <c r="CW219" s="101"/>
      <c r="CX219" s="101"/>
      <c r="CY219" s="101"/>
      <c r="CZ219" s="101"/>
      <c r="DA219" s="101"/>
      <c r="DB219" s="101"/>
      <c r="DC219" s="101"/>
      <c r="DD219" s="101"/>
      <c r="DE219" s="101"/>
      <c r="DF219" s="101"/>
      <c r="DG219" s="101"/>
      <c r="DH219" s="101"/>
    </row>
    <row r="220" spans="1:112" s="102" customFormat="1" ht="12.75" customHeight="1" x14ac:dyDescent="0.15">
      <c r="A220" s="96" t="s">
        <v>7</v>
      </c>
      <c r="B220" s="97" t="s">
        <v>184</v>
      </c>
      <c r="C220" s="98" t="s">
        <v>39</v>
      </c>
      <c r="D220" s="99" t="s">
        <v>273</v>
      </c>
      <c r="E220" s="99" t="s">
        <v>185</v>
      </c>
      <c r="F220" s="142"/>
      <c r="G220" s="128"/>
      <c r="H220" s="152">
        <v>59</v>
      </c>
      <c r="I220" s="99" t="s">
        <v>42</v>
      </c>
      <c r="J220" s="97"/>
      <c r="K220" s="72"/>
      <c r="L220" s="74"/>
      <c r="M220" s="75"/>
      <c r="N220" s="75"/>
      <c r="O220" s="76"/>
      <c r="P220" s="75"/>
      <c r="Q220" s="75"/>
      <c r="R220" s="75"/>
      <c r="S220" s="75"/>
      <c r="T220" s="75"/>
      <c r="U220" s="75"/>
      <c r="V220" s="75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1"/>
      <c r="BN220" s="101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1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1"/>
      <c r="CM220" s="101"/>
      <c r="CN220" s="101"/>
      <c r="CO220" s="101"/>
      <c r="CP220" s="101"/>
      <c r="CQ220" s="101"/>
      <c r="CR220" s="101"/>
      <c r="CS220" s="101"/>
      <c r="CT220" s="101"/>
      <c r="CU220" s="101"/>
      <c r="CV220" s="101"/>
      <c r="CW220" s="101"/>
      <c r="CX220" s="101"/>
      <c r="CY220" s="101"/>
      <c r="CZ220" s="101"/>
      <c r="DA220" s="101"/>
      <c r="DB220" s="101"/>
      <c r="DC220" s="101"/>
      <c r="DD220" s="101"/>
      <c r="DE220" s="101"/>
      <c r="DF220" s="101"/>
      <c r="DG220" s="101"/>
      <c r="DH220" s="101"/>
    </row>
    <row r="221" spans="1:112" s="102" customFormat="1" ht="12.75" customHeight="1" x14ac:dyDescent="0.15">
      <c r="A221" s="96" t="s">
        <v>7</v>
      </c>
      <c r="B221" s="97" t="s">
        <v>184</v>
      </c>
      <c r="C221" s="98" t="s">
        <v>39</v>
      </c>
      <c r="D221" s="99" t="s">
        <v>274</v>
      </c>
      <c r="E221" s="99" t="s">
        <v>252</v>
      </c>
      <c r="F221" s="123"/>
      <c r="G221" s="125">
        <v>2.2000000000000002</v>
      </c>
      <c r="H221" s="123"/>
      <c r="I221" s="99" t="s">
        <v>42</v>
      </c>
      <c r="J221" s="97"/>
      <c r="K221" s="72"/>
      <c r="L221" s="74"/>
      <c r="M221" s="75"/>
      <c r="N221" s="75"/>
      <c r="O221" s="76"/>
      <c r="P221" s="75"/>
      <c r="Q221" s="75"/>
      <c r="R221" s="75"/>
      <c r="S221" s="75"/>
      <c r="T221" s="75"/>
      <c r="U221" s="75"/>
      <c r="V221" s="75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1"/>
      <c r="BN221" s="101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1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1"/>
      <c r="CM221" s="101"/>
      <c r="CN221" s="101"/>
      <c r="CO221" s="101"/>
      <c r="CP221" s="101"/>
      <c r="CQ221" s="101"/>
      <c r="CR221" s="101"/>
      <c r="CS221" s="101"/>
      <c r="CT221" s="101"/>
      <c r="CU221" s="101"/>
      <c r="CV221" s="101"/>
      <c r="CW221" s="101"/>
      <c r="CX221" s="101"/>
      <c r="CY221" s="101"/>
      <c r="CZ221" s="101"/>
      <c r="DA221" s="101"/>
      <c r="DB221" s="101"/>
      <c r="DC221" s="101"/>
      <c r="DD221" s="101"/>
      <c r="DE221" s="101"/>
      <c r="DF221" s="101"/>
      <c r="DG221" s="101"/>
      <c r="DH221" s="101"/>
    </row>
    <row r="222" spans="1:112" s="102" customFormat="1" ht="12.75" customHeight="1" x14ac:dyDescent="0.15">
      <c r="A222" s="96" t="s">
        <v>7</v>
      </c>
      <c r="B222" s="97" t="s">
        <v>184</v>
      </c>
      <c r="C222" s="98" t="s">
        <v>39</v>
      </c>
      <c r="D222" s="99" t="s">
        <v>275</v>
      </c>
      <c r="E222" s="99" t="s">
        <v>269</v>
      </c>
      <c r="F222" s="142"/>
      <c r="G222" s="128"/>
      <c r="H222" s="152">
        <v>18.8</v>
      </c>
      <c r="I222" s="99" t="s">
        <v>168</v>
      </c>
      <c r="J222" s="97"/>
      <c r="K222" s="72"/>
      <c r="L222" s="74"/>
      <c r="M222" s="75"/>
      <c r="N222" s="75"/>
      <c r="O222" s="76"/>
      <c r="P222" s="75"/>
      <c r="Q222" s="75"/>
      <c r="R222" s="75"/>
      <c r="S222" s="75"/>
      <c r="T222" s="75"/>
      <c r="U222" s="75"/>
      <c r="V222" s="75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1"/>
      <c r="BN222" s="101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1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1"/>
      <c r="CM222" s="101"/>
      <c r="CN222" s="101"/>
      <c r="CO222" s="101"/>
      <c r="CP222" s="101"/>
      <c r="CQ222" s="101"/>
      <c r="CR222" s="101"/>
      <c r="CS222" s="101"/>
      <c r="CT222" s="101"/>
      <c r="CU222" s="101"/>
      <c r="CV222" s="101"/>
      <c r="CW222" s="101"/>
      <c r="CX222" s="101"/>
      <c r="CY222" s="101"/>
      <c r="CZ222" s="101"/>
      <c r="DA222" s="101"/>
      <c r="DB222" s="101"/>
      <c r="DC222" s="101"/>
      <c r="DD222" s="101"/>
      <c r="DE222" s="101"/>
      <c r="DF222" s="101"/>
      <c r="DG222" s="101"/>
      <c r="DH222" s="101"/>
    </row>
    <row r="223" spans="1:112" s="102" customFormat="1" ht="12.75" customHeight="1" x14ac:dyDescent="0.15">
      <c r="A223" s="96" t="s">
        <v>7</v>
      </c>
      <c r="B223" s="97" t="s">
        <v>184</v>
      </c>
      <c r="C223" s="98" t="s">
        <v>39</v>
      </c>
      <c r="D223" s="99" t="s">
        <v>212</v>
      </c>
      <c r="E223" s="99" t="s">
        <v>78</v>
      </c>
      <c r="F223" s="142"/>
      <c r="G223" s="128"/>
      <c r="H223" s="152">
        <v>6.8</v>
      </c>
      <c r="I223" s="99" t="s">
        <v>104</v>
      </c>
      <c r="J223" s="97"/>
      <c r="K223" s="72"/>
      <c r="L223" s="74"/>
      <c r="M223" s="75"/>
      <c r="N223" s="75"/>
      <c r="O223" s="76"/>
      <c r="P223" s="75"/>
      <c r="Q223" s="75"/>
      <c r="R223" s="75"/>
      <c r="S223" s="75"/>
      <c r="T223" s="75"/>
      <c r="U223" s="75"/>
      <c r="V223" s="75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1"/>
      <c r="BN223" s="101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1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1"/>
      <c r="CM223" s="101"/>
      <c r="CN223" s="101"/>
      <c r="CO223" s="101"/>
      <c r="CP223" s="101"/>
      <c r="CQ223" s="101"/>
      <c r="CR223" s="101"/>
      <c r="CS223" s="101"/>
      <c r="CT223" s="101"/>
      <c r="CU223" s="101"/>
      <c r="CV223" s="101"/>
      <c r="CW223" s="101"/>
      <c r="CX223" s="101"/>
      <c r="CY223" s="101"/>
      <c r="CZ223" s="101"/>
      <c r="DA223" s="101"/>
      <c r="DB223" s="101"/>
      <c r="DC223" s="101"/>
      <c r="DD223" s="101"/>
      <c r="DE223" s="101"/>
      <c r="DF223" s="101"/>
      <c r="DG223" s="101"/>
      <c r="DH223" s="101"/>
    </row>
    <row r="224" spans="1:112" s="102" customFormat="1" ht="12.75" customHeight="1" x14ac:dyDescent="0.15">
      <c r="A224" s="96" t="s">
        <v>7</v>
      </c>
      <c r="B224" s="97" t="s">
        <v>184</v>
      </c>
      <c r="C224" s="98" t="s">
        <v>39</v>
      </c>
      <c r="D224" s="99" t="s">
        <v>215</v>
      </c>
      <c r="E224" s="99" t="s">
        <v>185</v>
      </c>
      <c r="F224" s="142"/>
      <c r="G224" s="128"/>
      <c r="H224" s="152">
        <v>59</v>
      </c>
      <c r="I224" s="99" t="s">
        <v>42</v>
      </c>
      <c r="J224" s="97"/>
      <c r="K224" s="72"/>
      <c r="L224" s="74"/>
      <c r="M224" s="75"/>
      <c r="N224" s="75"/>
      <c r="O224" s="76"/>
      <c r="P224" s="75"/>
      <c r="Q224" s="75"/>
      <c r="R224" s="75"/>
      <c r="S224" s="75"/>
      <c r="T224" s="75"/>
      <c r="U224" s="75"/>
      <c r="V224" s="75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1"/>
      <c r="BN224" s="101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1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1"/>
      <c r="CM224" s="101"/>
      <c r="CN224" s="101"/>
      <c r="CO224" s="101"/>
      <c r="CP224" s="101"/>
      <c r="CQ224" s="101"/>
      <c r="CR224" s="101"/>
      <c r="CS224" s="101"/>
      <c r="CT224" s="101"/>
      <c r="CU224" s="101"/>
      <c r="CV224" s="101"/>
      <c r="CW224" s="101"/>
      <c r="CX224" s="101"/>
      <c r="CY224" s="101"/>
      <c r="CZ224" s="101"/>
      <c r="DA224" s="101"/>
      <c r="DB224" s="101"/>
      <c r="DC224" s="101"/>
      <c r="DD224" s="101"/>
      <c r="DE224" s="101"/>
      <c r="DF224" s="101"/>
      <c r="DG224" s="101"/>
      <c r="DH224" s="101"/>
    </row>
    <row r="225" spans="1:112" s="102" customFormat="1" ht="12.75" customHeight="1" x14ac:dyDescent="0.15">
      <c r="A225" s="96" t="s">
        <v>7</v>
      </c>
      <c r="B225" s="97" t="s">
        <v>184</v>
      </c>
      <c r="C225" s="98" t="s">
        <v>39</v>
      </c>
      <c r="D225" s="99" t="s">
        <v>276</v>
      </c>
      <c r="E225" s="99" t="s">
        <v>252</v>
      </c>
      <c r="F225" s="123"/>
      <c r="G225" s="125">
        <v>2.2000000000000002</v>
      </c>
      <c r="H225" s="123"/>
      <c r="I225" s="99" t="s">
        <v>42</v>
      </c>
      <c r="J225" s="97"/>
      <c r="K225" s="72"/>
      <c r="L225" s="74"/>
      <c r="M225" s="75"/>
      <c r="N225" s="75"/>
      <c r="O225" s="76"/>
      <c r="P225" s="75"/>
      <c r="Q225" s="75"/>
      <c r="R225" s="75"/>
      <c r="S225" s="75"/>
      <c r="T225" s="75"/>
      <c r="U225" s="75"/>
      <c r="V225" s="75"/>
      <c r="W225" s="101"/>
      <c r="X225" s="101"/>
      <c r="Y225" s="101"/>
      <c r="Z225" s="101"/>
      <c r="AA225" s="101"/>
      <c r="AB225" s="101"/>
      <c r="AC225" s="101"/>
      <c r="AD225" s="101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1"/>
      <c r="BB225" s="101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1"/>
      <c r="BN225" s="101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1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1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1"/>
      <c r="CX225" s="101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</row>
    <row r="226" spans="1:112" s="102" customFormat="1" ht="12.75" customHeight="1" x14ac:dyDescent="0.15">
      <c r="A226" s="96" t="s">
        <v>7</v>
      </c>
      <c r="B226" s="97" t="s">
        <v>184</v>
      </c>
      <c r="C226" s="98" t="s">
        <v>39</v>
      </c>
      <c r="D226" s="99" t="s">
        <v>217</v>
      </c>
      <c r="E226" s="99" t="s">
        <v>185</v>
      </c>
      <c r="F226" s="123"/>
      <c r="G226" s="128"/>
      <c r="H226" s="149">
        <v>59</v>
      </c>
      <c r="I226" s="99" t="s">
        <v>42</v>
      </c>
      <c r="J226" s="97"/>
      <c r="K226" s="72"/>
      <c r="L226" s="74"/>
      <c r="M226" s="75"/>
      <c r="N226" s="75"/>
      <c r="O226" s="76"/>
      <c r="P226" s="75"/>
      <c r="Q226" s="75"/>
      <c r="R226" s="75"/>
      <c r="S226" s="75"/>
      <c r="T226" s="75"/>
      <c r="U226" s="75"/>
      <c r="V226" s="75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1"/>
      <c r="BB226" s="101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1"/>
      <c r="BN226" s="101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1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1"/>
      <c r="CM226" s="101"/>
      <c r="CN226" s="101"/>
      <c r="CO226" s="101"/>
      <c r="CP226" s="101"/>
      <c r="CQ226" s="101"/>
      <c r="CR226" s="101"/>
      <c r="CS226" s="101"/>
      <c r="CT226" s="101"/>
      <c r="CU226" s="101"/>
      <c r="CV226" s="101"/>
      <c r="CW226" s="101"/>
      <c r="CX226" s="101"/>
      <c r="CY226" s="101"/>
      <c r="CZ226" s="101"/>
      <c r="DA226" s="101"/>
      <c r="DB226" s="101"/>
      <c r="DC226" s="101"/>
      <c r="DD226" s="101"/>
      <c r="DE226" s="101"/>
      <c r="DF226" s="101"/>
      <c r="DG226" s="101"/>
      <c r="DH226" s="101"/>
    </row>
    <row r="227" spans="1:112" s="102" customFormat="1" ht="12.75" customHeight="1" x14ac:dyDescent="0.15">
      <c r="A227" s="96" t="s">
        <v>7</v>
      </c>
      <c r="B227" s="97" t="s">
        <v>184</v>
      </c>
      <c r="C227" s="98" t="s">
        <v>39</v>
      </c>
      <c r="D227" s="99" t="s">
        <v>277</v>
      </c>
      <c r="E227" s="99" t="s">
        <v>252</v>
      </c>
      <c r="F227" s="123"/>
      <c r="G227" s="125">
        <v>2.2000000000000002</v>
      </c>
      <c r="H227" s="123"/>
      <c r="I227" s="99" t="s">
        <v>42</v>
      </c>
      <c r="J227" s="97"/>
      <c r="K227" s="72"/>
      <c r="L227" s="74"/>
      <c r="M227" s="75"/>
      <c r="N227" s="75"/>
      <c r="O227" s="76"/>
      <c r="P227" s="75"/>
      <c r="Q227" s="75"/>
      <c r="R227" s="75"/>
      <c r="S227" s="75"/>
      <c r="T227" s="75"/>
      <c r="U227" s="75"/>
      <c r="V227" s="75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  <c r="BD227" s="101"/>
      <c r="BE227" s="101"/>
      <c r="BF227" s="101"/>
      <c r="BG227" s="101"/>
      <c r="BH227" s="101"/>
      <c r="BI227" s="101"/>
      <c r="BJ227" s="101"/>
      <c r="BK227" s="101"/>
      <c r="BL227" s="101"/>
      <c r="BM227" s="101"/>
      <c r="BN227" s="101"/>
      <c r="BO227" s="101"/>
      <c r="BP227" s="101"/>
      <c r="BQ227" s="101"/>
      <c r="BR227" s="101"/>
      <c r="BS227" s="101"/>
      <c r="BT227" s="101"/>
      <c r="BU227" s="101"/>
      <c r="BV227" s="101"/>
      <c r="BW227" s="101"/>
      <c r="BX227" s="101"/>
      <c r="BY227" s="101"/>
      <c r="BZ227" s="101"/>
      <c r="CA227" s="101"/>
      <c r="CB227" s="101"/>
      <c r="CC227" s="101"/>
      <c r="CD227" s="101"/>
      <c r="CE227" s="101"/>
      <c r="CF227" s="101"/>
      <c r="CG227" s="101"/>
      <c r="CH227" s="101"/>
      <c r="CI227" s="101"/>
      <c r="CJ227" s="101"/>
      <c r="CK227" s="101"/>
      <c r="CL227" s="101"/>
      <c r="CM227" s="101"/>
      <c r="CN227" s="101"/>
      <c r="CO227" s="101"/>
      <c r="CP227" s="101"/>
      <c r="CQ227" s="101"/>
      <c r="CR227" s="101"/>
      <c r="CS227" s="101"/>
      <c r="CT227" s="101"/>
      <c r="CU227" s="101"/>
      <c r="CV227" s="101"/>
      <c r="CW227" s="101"/>
      <c r="CX227" s="101"/>
      <c r="CY227" s="101"/>
      <c r="CZ227" s="101"/>
      <c r="DA227" s="101"/>
      <c r="DB227" s="101"/>
      <c r="DC227" s="101"/>
      <c r="DD227" s="101"/>
      <c r="DE227" s="101"/>
      <c r="DF227" s="101"/>
      <c r="DG227" s="101"/>
      <c r="DH227" s="101"/>
    </row>
    <row r="228" spans="1:112" s="102" customFormat="1" ht="12.75" customHeight="1" x14ac:dyDescent="0.15">
      <c r="A228" s="96" t="s">
        <v>7</v>
      </c>
      <c r="B228" s="97" t="s">
        <v>184</v>
      </c>
      <c r="C228" s="98" t="s">
        <v>39</v>
      </c>
      <c r="D228" s="99" t="s">
        <v>218</v>
      </c>
      <c r="E228" s="99" t="s">
        <v>269</v>
      </c>
      <c r="F228" s="142"/>
      <c r="G228" s="128"/>
      <c r="H228" s="152">
        <v>18.8</v>
      </c>
      <c r="I228" s="99" t="s">
        <v>168</v>
      </c>
      <c r="J228" s="97"/>
      <c r="K228" s="72"/>
      <c r="L228" s="74"/>
      <c r="M228" s="75"/>
      <c r="N228" s="75"/>
      <c r="O228" s="76"/>
      <c r="P228" s="75"/>
      <c r="Q228" s="75"/>
      <c r="R228" s="75"/>
      <c r="S228" s="75"/>
      <c r="T228" s="75"/>
      <c r="U228" s="75"/>
      <c r="V228" s="75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1"/>
      <c r="BN228" s="101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1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1"/>
      <c r="CM228" s="101"/>
      <c r="CN228" s="101"/>
      <c r="CO228" s="101"/>
      <c r="CP228" s="101"/>
      <c r="CQ228" s="101"/>
      <c r="CR228" s="101"/>
      <c r="CS228" s="101"/>
      <c r="CT228" s="101"/>
      <c r="CU228" s="101"/>
      <c r="CV228" s="101"/>
      <c r="CW228" s="101"/>
      <c r="CX228" s="101"/>
      <c r="CY228" s="101"/>
      <c r="CZ228" s="101"/>
      <c r="DA228" s="101"/>
      <c r="DB228" s="101"/>
      <c r="DC228" s="101"/>
      <c r="DD228" s="101"/>
      <c r="DE228" s="101"/>
      <c r="DF228" s="101"/>
      <c r="DG228" s="101"/>
      <c r="DH228" s="101"/>
    </row>
    <row r="229" spans="1:112" s="102" customFormat="1" ht="12.75" customHeight="1" x14ac:dyDescent="0.15">
      <c r="A229" s="96" t="s">
        <v>7</v>
      </c>
      <c r="B229" s="97" t="s">
        <v>184</v>
      </c>
      <c r="C229" s="98" t="s">
        <v>39</v>
      </c>
      <c r="D229" s="99" t="s">
        <v>219</v>
      </c>
      <c r="E229" s="99" t="s">
        <v>78</v>
      </c>
      <c r="F229" s="142"/>
      <c r="G229" s="128"/>
      <c r="H229" s="152">
        <v>6.8</v>
      </c>
      <c r="I229" s="99" t="s">
        <v>104</v>
      </c>
      <c r="J229" s="97"/>
      <c r="K229" s="72"/>
      <c r="L229" s="74"/>
      <c r="M229" s="75"/>
      <c r="N229" s="75"/>
      <c r="O229" s="76"/>
      <c r="P229" s="75"/>
      <c r="Q229" s="75"/>
      <c r="R229" s="75"/>
      <c r="S229" s="75"/>
      <c r="T229" s="75"/>
      <c r="U229" s="75"/>
      <c r="V229" s="75"/>
      <c r="W229" s="101"/>
      <c r="X229" s="101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1"/>
      <c r="BN229" s="101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1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1"/>
      <c r="CM229" s="101"/>
      <c r="CN229" s="101"/>
      <c r="CO229" s="101"/>
      <c r="CP229" s="101"/>
      <c r="CQ229" s="101"/>
      <c r="CR229" s="101"/>
      <c r="CS229" s="101"/>
      <c r="CT229" s="101"/>
      <c r="CU229" s="101"/>
      <c r="CV229" s="101"/>
      <c r="CW229" s="101"/>
      <c r="CX229" s="101"/>
      <c r="CY229" s="101"/>
      <c r="CZ229" s="101"/>
      <c r="DA229" s="101"/>
      <c r="DB229" s="101"/>
      <c r="DC229" s="101"/>
      <c r="DD229" s="101"/>
      <c r="DE229" s="101"/>
      <c r="DF229" s="101"/>
      <c r="DG229" s="101"/>
      <c r="DH229" s="101"/>
    </row>
    <row r="230" spans="1:112" s="102" customFormat="1" ht="12.75" customHeight="1" x14ac:dyDescent="0.15">
      <c r="A230" s="96" t="s">
        <v>7</v>
      </c>
      <c r="B230" s="97" t="s">
        <v>184</v>
      </c>
      <c r="C230" s="98" t="s">
        <v>39</v>
      </c>
      <c r="D230" s="99" t="s">
        <v>220</v>
      </c>
      <c r="E230" s="99" t="s">
        <v>185</v>
      </c>
      <c r="F230" s="142"/>
      <c r="G230" s="128"/>
      <c r="H230" s="152">
        <v>59</v>
      </c>
      <c r="I230" s="99" t="s">
        <v>42</v>
      </c>
      <c r="J230" s="97"/>
      <c r="K230" s="72"/>
      <c r="L230" s="74"/>
      <c r="M230" s="75"/>
      <c r="N230" s="75"/>
      <c r="O230" s="76"/>
      <c r="P230" s="75"/>
      <c r="Q230" s="75"/>
      <c r="R230" s="75"/>
      <c r="S230" s="75"/>
      <c r="T230" s="75"/>
      <c r="U230" s="75"/>
      <c r="V230" s="75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1"/>
      <c r="BN230" s="101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1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1"/>
      <c r="CM230" s="101"/>
      <c r="CN230" s="101"/>
      <c r="CO230" s="101"/>
      <c r="CP230" s="101"/>
      <c r="CQ230" s="101"/>
      <c r="CR230" s="101"/>
      <c r="CS230" s="101"/>
      <c r="CT230" s="101"/>
      <c r="CU230" s="101"/>
      <c r="CV230" s="101"/>
      <c r="CW230" s="101"/>
      <c r="CX230" s="101"/>
      <c r="CY230" s="101"/>
      <c r="CZ230" s="101"/>
      <c r="DA230" s="101"/>
      <c r="DB230" s="101"/>
      <c r="DC230" s="101"/>
      <c r="DD230" s="101"/>
      <c r="DE230" s="101"/>
      <c r="DF230" s="101"/>
      <c r="DG230" s="101"/>
      <c r="DH230" s="101"/>
    </row>
    <row r="231" spans="1:112" s="102" customFormat="1" ht="12.75" customHeight="1" x14ac:dyDescent="0.15">
      <c r="A231" s="96" t="s">
        <v>7</v>
      </c>
      <c r="B231" s="97" t="s">
        <v>184</v>
      </c>
      <c r="C231" s="98" t="s">
        <v>39</v>
      </c>
      <c r="D231" s="99" t="s">
        <v>278</v>
      </c>
      <c r="E231" s="99" t="s">
        <v>252</v>
      </c>
      <c r="F231" s="123"/>
      <c r="G231" s="125">
        <v>2.2000000000000002</v>
      </c>
      <c r="H231" s="123"/>
      <c r="I231" s="99" t="s">
        <v>42</v>
      </c>
      <c r="J231" s="97"/>
      <c r="K231" s="72"/>
      <c r="L231" s="74"/>
      <c r="M231" s="75"/>
      <c r="N231" s="75"/>
      <c r="O231" s="76"/>
      <c r="P231" s="75"/>
      <c r="Q231" s="75"/>
      <c r="R231" s="75"/>
      <c r="S231" s="75"/>
      <c r="T231" s="75"/>
      <c r="U231" s="75"/>
      <c r="V231" s="75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1"/>
      <c r="BN231" s="101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1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1"/>
      <c r="CM231" s="101"/>
      <c r="CN231" s="101"/>
      <c r="CO231" s="101"/>
      <c r="CP231" s="101"/>
      <c r="CQ231" s="101"/>
      <c r="CR231" s="101"/>
      <c r="CS231" s="101"/>
      <c r="CT231" s="101"/>
      <c r="CU231" s="101"/>
      <c r="CV231" s="101"/>
      <c r="CW231" s="101"/>
      <c r="CX231" s="101"/>
      <c r="CY231" s="101"/>
      <c r="CZ231" s="101"/>
      <c r="DA231" s="101"/>
      <c r="DB231" s="101"/>
      <c r="DC231" s="101"/>
      <c r="DD231" s="101"/>
      <c r="DE231" s="101"/>
      <c r="DF231" s="101"/>
      <c r="DG231" s="101"/>
      <c r="DH231" s="101"/>
    </row>
    <row r="232" spans="1:112" s="102" customFormat="1" ht="12.75" customHeight="1" x14ac:dyDescent="0.15">
      <c r="A232" s="96" t="s">
        <v>7</v>
      </c>
      <c r="B232" s="97" t="s">
        <v>184</v>
      </c>
      <c r="C232" s="98" t="s">
        <v>39</v>
      </c>
      <c r="D232" s="99" t="s">
        <v>221</v>
      </c>
      <c r="E232" s="99" t="s">
        <v>47</v>
      </c>
      <c r="F232" s="142"/>
      <c r="G232" s="128"/>
      <c r="H232" s="152">
        <v>12.3</v>
      </c>
      <c r="I232" s="99" t="s">
        <v>168</v>
      </c>
      <c r="J232" s="97"/>
      <c r="K232" s="72"/>
      <c r="L232" s="74"/>
      <c r="M232" s="75"/>
      <c r="N232" s="75"/>
      <c r="O232" s="76"/>
      <c r="P232" s="75"/>
      <c r="Q232" s="75"/>
      <c r="R232" s="75"/>
      <c r="S232" s="75"/>
      <c r="T232" s="75"/>
      <c r="U232" s="75"/>
      <c r="V232" s="75"/>
      <c r="W232" s="101"/>
      <c r="X232" s="101"/>
      <c r="Y232" s="101"/>
      <c r="Z232" s="101"/>
      <c r="AA232" s="101"/>
      <c r="AB232" s="101"/>
      <c r="AC232" s="101"/>
      <c r="AD232" s="101"/>
      <c r="AE232" s="101"/>
      <c r="AF232" s="101"/>
      <c r="AG232" s="101"/>
      <c r="AH232" s="101"/>
      <c r="AI232" s="101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  <c r="BD232" s="101"/>
      <c r="BE232" s="101"/>
      <c r="BF232" s="101"/>
      <c r="BG232" s="101"/>
      <c r="BH232" s="101"/>
      <c r="BI232" s="101"/>
      <c r="BJ232" s="101"/>
      <c r="BK232" s="101"/>
      <c r="BL232" s="101"/>
      <c r="BM232" s="101"/>
      <c r="BN232" s="101"/>
      <c r="BO232" s="101"/>
      <c r="BP232" s="101"/>
      <c r="BQ232" s="101"/>
      <c r="BR232" s="101"/>
      <c r="BS232" s="101"/>
      <c r="BT232" s="101"/>
      <c r="BU232" s="101"/>
      <c r="BV232" s="101"/>
      <c r="BW232" s="101"/>
      <c r="BX232" s="101"/>
      <c r="BY232" s="101"/>
      <c r="BZ232" s="101"/>
      <c r="CA232" s="101"/>
      <c r="CB232" s="101"/>
      <c r="CC232" s="101"/>
      <c r="CD232" s="101"/>
      <c r="CE232" s="101"/>
      <c r="CF232" s="101"/>
      <c r="CG232" s="101"/>
      <c r="CH232" s="101"/>
      <c r="CI232" s="101"/>
      <c r="CJ232" s="101"/>
      <c r="CK232" s="101"/>
      <c r="CL232" s="101"/>
      <c r="CM232" s="101"/>
      <c r="CN232" s="101"/>
      <c r="CO232" s="101"/>
      <c r="CP232" s="101"/>
      <c r="CQ232" s="101"/>
      <c r="CR232" s="101"/>
      <c r="CS232" s="101"/>
      <c r="CT232" s="101"/>
      <c r="CU232" s="101"/>
      <c r="CV232" s="101"/>
      <c r="CW232" s="101"/>
      <c r="CX232" s="101"/>
      <c r="CY232" s="101"/>
      <c r="CZ232" s="101"/>
      <c r="DA232" s="101"/>
      <c r="DB232" s="101"/>
      <c r="DC232" s="101"/>
      <c r="DD232" s="101"/>
      <c r="DE232" s="101"/>
      <c r="DF232" s="101"/>
      <c r="DG232" s="101"/>
      <c r="DH232" s="101"/>
    </row>
    <row r="233" spans="1:112" s="102" customFormat="1" ht="12.75" customHeight="1" x14ac:dyDescent="0.15">
      <c r="A233" s="96" t="s">
        <v>7</v>
      </c>
      <c r="B233" s="97" t="s">
        <v>184</v>
      </c>
      <c r="C233" s="98" t="s">
        <v>39</v>
      </c>
      <c r="D233" s="99" t="s">
        <v>279</v>
      </c>
      <c r="E233" s="99" t="s">
        <v>74</v>
      </c>
      <c r="F233" s="123"/>
      <c r="G233" s="125">
        <v>2.96</v>
      </c>
      <c r="H233" s="123"/>
      <c r="I233" s="99" t="s">
        <v>42</v>
      </c>
      <c r="J233" s="97"/>
      <c r="K233" s="72"/>
      <c r="L233" s="74"/>
      <c r="M233" s="75"/>
      <c r="N233" s="75"/>
      <c r="O233" s="76"/>
      <c r="P233" s="75"/>
      <c r="Q233" s="75"/>
      <c r="R233" s="75"/>
      <c r="S233" s="75"/>
      <c r="T233" s="75"/>
      <c r="U233" s="75"/>
      <c r="V233" s="75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1"/>
      <c r="BN233" s="101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1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1"/>
      <c r="CM233" s="101"/>
      <c r="CN233" s="101"/>
      <c r="CO233" s="101"/>
      <c r="CP233" s="101"/>
      <c r="CQ233" s="101"/>
      <c r="CR233" s="101"/>
      <c r="CS233" s="101"/>
      <c r="CT233" s="101"/>
      <c r="CU233" s="101"/>
      <c r="CV233" s="101"/>
      <c r="CW233" s="101"/>
      <c r="CX233" s="101"/>
      <c r="CY233" s="101"/>
      <c r="CZ233" s="101"/>
      <c r="DA233" s="101"/>
      <c r="DB233" s="101"/>
      <c r="DC233" s="101"/>
      <c r="DD233" s="101"/>
      <c r="DE233" s="101"/>
      <c r="DF233" s="101"/>
      <c r="DG233" s="101"/>
      <c r="DH233" s="101"/>
    </row>
    <row r="234" spans="1:112" s="102" customFormat="1" ht="12.75" customHeight="1" x14ac:dyDescent="0.15">
      <c r="A234" s="96" t="s">
        <v>7</v>
      </c>
      <c r="B234" s="97" t="s">
        <v>184</v>
      </c>
      <c r="C234" s="98" t="s">
        <v>39</v>
      </c>
      <c r="D234" s="99" t="s">
        <v>280</v>
      </c>
      <c r="E234" s="99" t="s">
        <v>74</v>
      </c>
      <c r="F234" s="123"/>
      <c r="G234" s="125">
        <v>3.4</v>
      </c>
      <c r="H234" s="123"/>
      <c r="I234" s="99" t="s">
        <v>42</v>
      </c>
      <c r="J234" s="97"/>
      <c r="K234" s="72"/>
      <c r="L234" s="74"/>
      <c r="M234" s="75"/>
      <c r="N234" s="75"/>
      <c r="O234" s="76"/>
      <c r="P234" s="75"/>
      <c r="Q234" s="75"/>
      <c r="R234" s="75"/>
      <c r="S234" s="75"/>
      <c r="T234" s="75"/>
      <c r="U234" s="75"/>
      <c r="V234" s="75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1"/>
      <c r="BN234" s="101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1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1"/>
      <c r="CM234" s="101"/>
      <c r="CN234" s="101"/>
      <c r="CO234" s="101"/>
      <c r="CP234" s="101"/>
      <c r="CQ234" s="101"/>
      <c r="CR234" s="101"/>
      <c r="CS234" s="101"/>
      <c r="CT234" s="101"/>
      <c r="CU234" s="101"/>
      <c r="CV234" s="101"/>
      <c r="CW234" s="101"/>
      <c r="CX234" s="101"/>
      <c r="CY234" s="101"/>
      <c r="CZ234" s="101"/>
      <c r="DA234" s="101"/>
      <c r="DB234" s="101"/>
      <c r="DC234" s="101"/>
      <c r="DD234" s="101"/>
      <c r="DE234" s="101"/>
      <c r="DF234" s="101"/>
      <c r="DG234" s="101"/>
      <c r="DH234" s="101"/>
    </row>
    <row r="235" spans="1:112" s="102" customFormat="1" ht="12.75" customHeight="1" x14ac:dyDescent="0.15">
      <c r="A235" s="96" t="s">
        <v>7</v>
      </c>
      <c r="B235" s="97" t="s">
        <v>184</v>
      </c>
      <c r="C235" s="98" t="s">
        <v>39</v>
      </c>
      <c r="D235" s="99" t="s">
        <v>281</v>
      </c>
      <c r="E235" s="99" t="s">
        <v>269</v>
      </c>
      <c r="F235" s="142"/>
      <c r="G235" s="128"/>
      <c r="H235" s="152">
        <v>50.9</v>
      </c>
      <c r="I235" s="99" t="s">
        <v>42</v>
      </c>
      <c r="J235" s="97"/>
      <c r="K235" s="72"/>
      <c r="L235" s="74"/>
      <c r="M235" s="75"/>
      <c r="N235" s="75"/>
      <c r="O235" s="76"/>
      <c r="P235" s="75"/>
      <c r="Q235" s="75"/>
      <c r="R235" s="75"/>
      <c r="S235" s="75"/>
      <c r="T235" s="75"/>
      <c r="U235" s="75"/>
      <c r="V235" s="75"/>
      <c r="W235" s="101"/>
      <c r="X235" s="101"/>
      <c r="Y235" s="101"/>
      <c r="Z235" s="101"/>
      <c r="AA235" s="101"/>
      <c r="AB235" s="101"/>
      <c r="AC235" s="101"/>
      <c r="AD235" s="101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1"/>
      <c r="BN235" s="101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1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1"/>
      <c r="CM235" s="101"/>
      <c r="CN235" s="101"/>
      <c r="CO235" s="101"/>
      <c r="CP235" s="101"/>
      <c r="CQ235" s="101"/>
      <c r="CR235" s="101"/>
      <c r="CS235" s="101"/>
      <c r="CT235" s="101"/>
      <c r="CU235" s="101"/>
      <c r="CV235" s="101"/>
      <c r="CW235" s="101"/>
      <c r="CX235" s="101"/>
      <c r="CY235" s="101"/>
      <c r="CZ235" s="101"/>
      <c r="DA235" s="101"/>
      <c r="DB235" s="101"/>
      <c r="DC235" s="101"/>
      <c r="DD235" s="101"/>
      <c r="DE235" s="101"/>
      <c r="DF235" s="101"/>
      <c r="DG235" s="101"/>
      <c r="DH235" s="101"/>
    </row>
    <row r="236" spans="1:112" s="102" customFormat="1" ht="12.75" customHeight="1" x14ac:dyDescent="0.15">
      <c r="A236" s="96" t="s">
        <v>7</v>
      </c>
      <c r="B236" s="97" t="s">
        <v>184</v>
      </c>
      <c r="C236" s="98" t="s">
        <v>39</v>
      </c>
      <c r="D236" s="99" t="s">
        <v>282</v>
      </c>
      <c r="E236" s="99" t="s">
        <v>47</v>
      </c>
      <c r="F236" s="142"/>
      <c r="G236" s="128"/>
      <c r="H236" s="152">
        <v>16.239999999999998</v>
      </c>
      <c r="I236" s="99" t="s">
        <v>168</v>
      </c>
      <c r="J236" s="97"/>
      <c r="K236" s="72"/>
      <c r="L236" s="74"/>
      <c r="M236" s="75"/>
      <c r="N236" s="75"/>
      <c r="O236" s="76"/>
      <c r="P236" s="75"/>
      <c r="Q236" s="75"/>
      <c r="R236" s="75"/>
      <c r="S236" s="75"/>
      <c r="T236" s="75"/>
      <c r="U236" s="75"/>
      <c r="V236" s="75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1"/>
      <c r="BN236" s="101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1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1"/>
      <c r="CM236" s="101"/>
      <c r="CN236" s="101"/>
      <c r="CO236" s="101"/>
      <c r="CP236" s="101"/>
      <c r="CQ236" s="101"/>
      <c r="CR236" s="101"/>
      <c r="CS236" s="101"/>
      <c r="CT236" s="101"/>
      <c r="CU236" s="101"/>
      <c r="CV236" s="101"/>
      <c r="CW236" s="101"/>
      <c r="CX236" s="101"/>
      <c r="CY236" s="101"/>
      <c r="CZ236" s="101"/>
      <c r="DA236" s="101"/>
      <c r="DB236" s="101"/>
      <c r="DC236" s="101"/>
      <c r="DD236" s="101"/>
      <c r="DE236" s="101"/>
      <c r="DF236" s="101"/>
      <c r="DG236" s="101"/>
      <c r="DH236" s="101"/>
    </row>
    <row r="237" spans="1:112" s="102" customFormat="1" ht="12.75" customHeight="1" x14ac:dyDescent="0.15">
      <c r="A237" s="96" t="s">
        <v>7</v>
      </c>
      <c r="B237" s="97" t="s">
        <v>184</v>
      </c>
      <c r="C237" s="98" t="s">
        <v>39</v>
      </c>
      <c r="D237" s="99" t="s">
        <v>283</v>
      </c>
      <c r="E237" s="99" t="s">
        <v>47</v>
      </c>
      <c r="F237" s="142"/>
      <c r="G237" s="128"/>
      <c r="H237" s="152">
        <v>16.25</v>
      </c>
      <c r="I237" s="99" t="s">
        <v>168</v>
      </c>
      <c r="J237" s="97"/>
      <c r="K237" s="72"/>
      <c r="L237" s="74"/>
      <c r="M237" s="75"/>
      <c r="N237" s="75"/>
      <c r="O237" s="76"/>
      <c r="P237" s="75"/>
      <c r="Q237" s="75"/>
      <c r="R237" s="75"/>
      <c r="S237" s="75"/>
      <c r="T237" s="75"/>
      <c r="U237" s="75"/>
      <c r="V237" s="75"/>
      <c r="W237" s="101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1"/>
      <c r="AT237" s="101"/>
      <c r="AU237" s="101"/>
      <c r="AV237" s="101"/>
      <c r="AW237" s="101"/>
      <c r="AX237" s="101"/>
      <c r="AY237" s="101"/>
      <c r="AZ237" s="101"/>
      <c r="BA237" s="101"/>
      <c r="BB237" s="101"/>
      <c r="BC237" s="101"/>
      <c r="BD237" s="101"/>
      <c r="BE237" s="101"/>
      <c r="BF237" s="101"/>
      <c r="BG237" s="101"/>
      <c r="BH237" s="101"/>
      <c r="BI237" s="101"/>
      <c r="BJ237" s="101"/>
      <c r="BK237" s="101"/>
      <c r="BL237" s="101"/>
      <c r="BM237" s="101"/>
      <c r="BN237" s="101"/>
      <c r="BO237" s="101"/>
      <c r="BP237" s="101"/>
      <c r="BQ237" s="101"/>
      <c r="BR237" s="101"/>
      <c r="BS237" s="101"/>
      <c r="BT237" s="101"/>
      <c r="BU237" s="101"/>
      <c r="BV237" s="101"/>
      <c r="BW237" s="101"/>
      <c r="BX237" s="101"/>
      <c r="BY237" s="101"/>
      <c r="BZ237" s="101"/>
      <c r="CA237" s="101"/>
      <c r="CB237" s="101"/>
      <c r="CC237" s="101"/>
      <c r="CD237" s="101"/>
      <c r="CE237" s="101"/>
      <c r="CF237" s="101"/>
      <c r="CG237" s="101"/>
      <c r="CH237" s="101"/>
      <c r="CI237" s="101"/>
      <c r="CJ237" s="101"/>
      <c r="CK237" s="101"/>
      <c r="CL237" s="101"/>
      <c r="CM237" s="101"/>
      <c r="CN237" s="101"/>
      <c r="CO237" s="101"/>
      <c r="CP237" s="101"/>
      <c r="CQ237" s="101"/>
      <c r="CR237" s="101"/>
      <c r="CS237" s="101"/>
      <c r="CT237" s="101"/>
      <c r="CU237" s="101"/>
      <c r="CV237" s="101"/>
      <c r="CW237" s="101"/>
      <c r="CX237" s="101"/>
      <c r="CY237" s="101"/>
      <c r="CZ237" s="101"/>
      <c r="DA237" s="101"/>
      <c r="DB237" s="101"/>
      <c r="DC237" s="101"/>
      <c r="DD237" s="101"/>
      <c r="DE237" s="101"/>
      <c r="DF237" s="101"/>
      <c r="DG237" s="101"/>
      <c r="DH237" s="101"/>
    </row>
    <row r="238" spans="1:112" s="102" customFormat="1" ht="12.75" customHeight="1" x14ac:dyDescent="0.15">
      <c r="A238" s="96" t="s">
        <v>7</v>
      </c>
      <c r="B238" s="97" t="s">
        <v>184</v>
      </c>
      <c r="C238" s="98" t="s">
        <v>39</v>
      </c>
      <c r="D238" s="103" t="s">
        <v>284</v>
      </c>
      <c r="E238" s="99" t="s">
        <v>74</v>
      </c>
      <c r="F238" s="123"/>
      <c r="G238" s="125">
        <v>3.3</v>
      </c>
      <c r="H238" s="123"/>
      <c r="I238" s="99" t="s">
        <v>42</v>
      </c>
      <c r="J238" s="97"/>
      <c r="K238" s="72"/>
      <c r="L238" s="74"/>
      <c r="M238" s="75"/>
      <c r="N238" s="75"/>
      <c r="O238" s="76"/>
      <c r="P238" s="75"/>
      <c r="Q238" s="75"/>
      <c r="R238" s="75"/>
      <c r="S238" s="75"/>
      <c r="T238" s="75"/>
      <c r="U238" s="75"/>
      <c r="V238" s="75"/>
      <c r="W238" s="101"/>
      <c r="X238" s="101"/>
      <c r="Y238" s="101"/>
      <c r="Z238" s="101"/>
      <c r="AA238" s="101"/>
      <c r="AB238" s="101"/>
      <c r="AC238" s="101"/>
      <c r="AD238" s="101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1"/>
      <c r="AP238" s="101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1"/>
      <c r="BB238" s="101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1"/>
      <c r="BN238" s="101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1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1"/>
      <c r="CM238" s="101"/>
      <c r="CN238" s="101"/>
      <c r="CO238" s="101"/>
      <c r="CP238" s="101"/>
      <c r="CQ238" s="101"/>
      <c r="CR238" s="101"/>
      <c r="CS238" s="101"/>
      <c r="CT238" s="101"/>
      <c r="CU238" s="101"/>
      <c r="CV238" s="101"/>
      <c r="CW238" s="101"/>
      <c r="CX238" s="101"/>
      <c r="CY238" s="101"/>
      <c r="CZ238" s="101"/>
      <c r="DA238" s="101"/>
      <c r="DB238" s="101"/>
      <c r="DC238" s="101"/>
      <c r="DD238" s="101"/>
      <c r="DE238" s="101"/>
      <c r="DF238" s="101"/>
      <c r="DG238" s="101"/>
      <c r="DH238" s="101"/>
    </row>
    <row r="239" spans="1:112" s="77" customFormat="1" ht="12.75" customHeight="1" x14ac:dyDescent="0.15">
      <c r="A239" s="96" t="s">
        <v>7</v>
      </c>
      <c r="B239" s="97" t="s">
        <v>184</v>
      </c>
      <c r="C239" s="98" t="s">
        <v>39</v>
      </c>
      <c r="D239" s="99" t="s">
        <v>285</v>
      </c>
      <c r="E239" s="99" t="s">
        <v>185</v>
      </c>
      <c r="F239" s="123">
        <v>59</v>
      </c>
      <c r="G239" s="125"/>
      <c r="H239" s="78"/>
      <c r="I239" s="99" t="s">
        <v>42</v>
      </c>
      <c r="J239" s="97" t="s">
        <v>186</v>
      </c>
      <c r="K239" s="72">
        <v>80</v>
      </c>
      <c r="L239" s="223"/>
      <c r="M239" s="222"/>
      <c r="N239" s="278">
        <f>(F239*K239)</f>
        <v>4720</v>
      </c>
      <c r="O239" s="76" t="e">
        <f>N239/L239</f>
        <v>#DIV/0!</v>
      </c>
      <c r="P239" s="75" t="e">
        <f>M239*O239</f>
        <v>#DIV/0!</v>
      </c>
      <c r="Q239" s="222"/>
      <c r="R239" s="222"/>
      <c r="S239" s="292">
        <f t="shared" ref="S239" si="93">((Q239*3)+(R239*1))/4</f>
        <v>0</v>
      </c>
      <c r="T239" s="75"/>
      <c r="U239" s="75" t="e">
        <f>SUM(P239+S239+T239)</f>
        <v>#DIV/0!</v>
      </c>
      <c r="V239" s="75" t="e">
        <f>U239/F239</f>
        <v>#DIV/0!</v>
      </c>
    </row>
    <row r="240" spans="1:112" s="77" customFormat="1" ht="12.75" customHeight="1" x14ac:dyDescent="0.15">
      <c r="A240" s="66" t="s">
        <v>7</v>
      </c>
      <c r="B240" s="67" t="s">
        <v>184</v>
      </c>
      <c r="C240" s="68" t="s">
        <v>39</v>
      </c>
      <c r="D240" s="71" t="s">
        <v>286</v>
      </c>
      <c r="E240" s="71" t="s">
        <v>252</v>
      </c>
      <c r="F240" s="123"/>
      <c r="G240" s="123">
        <v>2.2000000000000002</v>
      </c>
      <c r="H240" s="123"/>
      <c r="I240" s="71" t="s">
        <v>42</v>
      </c>
      <c r="J240" s="67"/>
      <c r="K240" s="72"/>
      <c r="L240" s="74"/>
      <c r="M240" s="75"/>
      <c r="N240" s="75"/>
      <c r="O240" s="76"/>
      <c r="P240" s="75"/>
      <c r="Q240" s="75"/>
      <c r="R240" s="75"/>
      <c r="S240" s="75"/>
      <c r="T240" s="75"/>
      <c r="U240" s="75"/>
      <c r="V240" s="75"/>
    </row>
    <row r="241" spans="1:22" s="77" customFormat="1" ht="12.75" customHeight="1" x14ac:dyDescent="0.15">
      <c r="A241" s="66" t="s">
        <v>7</v>
      </c>
      <c r="B241" s="67" t="s">
        <v>184</v>
      </c>
      <c r="C241" s="68" t="s">
        <v>39</v>
      </c>
      <c r="D241" s="71" t="s">
        <v>287</v>
      </c>
      <c r="E241" s="71" t="s">
        <v>78</v>
      </c>
      <c r="F241" s="123">
        <v>6.8</v>
      </c>
      <c r="G241" s="123"/>
      <c r="H241" s="78"/>
      <c r="I241" s="71" t="s">
        <v>104</v>
      </c>
      <c r="J241" s="67" t="s">
        <v>56</v>
      </c>
      <c r="K241" s="72">
        <v>200</v>
      </c>
      <c r="L241" s="223"/>
      <c r="M241" s="222"/>
      <c r="N241" s="278">
        <f>(F241*K241)</f>
        <v>1360</v>
      </c>
      <c r="O241" s="76" t="e">
        <f t="shared" ref="O241:O243" si="94">N241/L241</f>
        <v>#DIV/0!</v>
      </c>
      <c r="P241" s="75" t="e">
        <f t="shared" ref="P241:P243" si="95">M241*O241</f>
        <v>#DIV/0!</v>
      </c>
      <c r="Q241" s="75"/>
      <c r="R241" s="75"/>
      <c r="S241" s="292"/>
      <c r="T241" s="75"/>
      <c r="U241" s="75" t="e">
        <f t="shared" ref="U241:U243" si="96">SUM(P241+S241+T241)</f>
        <v>#DIV/0!</v>
      </c>
      <c r="V241" s="75" t="e">
        <f>U241/F241</f>
        <v>#DIV/0!</v>
      </c>
    </row>
    <row r="242" spans="1:22" s="77" customFormat="1" ht="12.75" customHeight="1" x14ac:dyDescent="0.15">
      <c r="A242" s="66" t="s">
        <v>7</v>
      </c>
      <c r="B242" s="67" t="s">
        <v>184</v>
      </c>
      <c r="C242" s="68" t="s">
        <v>39</v>
      </c>
      <c r="D242" s="71" t="s">
        <v>288</v>
      </c>
      <c r="E242" s="71" t="s">
        <v>269</v>
      </c>
      <c r="F242" s="123">
        <v>18.8</v>
      </c>
      <c r="G242" s="123"/>
      <c r="H242" s="78"/>
      <c r="I242" s="99" t="s">
        <v>168</v>
      </c>
      <c r="J242" s="67" t="s">
        <v>186</v>
      </c>
      <c r="K242" s="72">
        <v>80</v>
      </c>
      <c r="L242" s="223"/>
      <c r="M242" s="222"/>
      <c r="N242" s="278">
        <f>(F242*K242)</f>
        <v>1504</v>
      </c>
      <c r="O242" s="76" t="e">
        <f t="shared" si="94"/>
        <v>#DIV/0!</v>
      </c>
      <c r="P242" s="75" t="e">
        <f t="shared" si="95"/>
        <v>#DIV/0!</v>
      </c>
      <c r="Q242" s="75"/>
      <c r="R242" s="75"/>
      <c r="S242" s="292"/>
      <c r="T242" s="75"/>
      <c r="U242" s="75" t="e">
        <f t="shared" si="96"/>
        <v>#DIV/0!</v>
      </c>
      <c r="V242" s="75" t="e">
        <f>U242/F242</f>
        <v>#DIV/0!</v>
      </c>
    </row>
    <row r="243" spans="1:22" s="77" customFormat="1" ht="12.75" customHeight="1" x14ac:dyDescent="0.15">
      <c r="A243" s="66" t="s">
        <v>7</v>
      </c>
      <c r="B243" s="67" t="s">
        <v>184</v>
      </c>
      <c r="C243" s="68" t="s">
        <v>39</v>
      </c>
      <c r="D243" s="71" t="s">
        <v>289</v>
      </c>
      <c r="E243" s="71" t="s">
        <v>185</v>
      </c>
      <c r="F243" s="123">
        <v>59</v>
      </c>
      <c r="G243" s="123"/>
      <c r="H243" s="78"/>
      <c r="I243" s="71" t="s">
        <v>42</v>
      </c>
      <c r="J243" s="67" t="s">
        <v>186</v>
      </c>
      <c r="K243" s="72">
        <v>80</v>
      </c>
      <c r="L243" s="223"/>
      <c r="M243" s="222"/>
      <c r="N243" s="278">
        <f>(F243*K243)</f>
        <v>4720</v>
      </c>
      <c r="O243" s="76" t="e">
        <f t="shared" si="94"/>
        <v>#DIV/0!</v>
      </c>
      <c r="P243" s="75" t="e">
        <f t="shared" si="95"/>
        <v>#DIV/0!</v>
      </c>
      <c r="Q243" s="222"/>
      <c r="R243" s="222"/>
      <c r="S243" s="292">
        <f t="shared" ref="S243" si="97">((Q243*3)+(R243*1))/4</f>
        <v>0</v>
      </c>
      <c r="T243" s="75"/>
      <c r="U243" s="75" t="e">
        <f t="shared" si="96"/>
        <v>#DIV/0!</v>
      </c>
      <c r="V243" s="75" t="e">
        <f>U243/F243</f>
        <v>#DIV/0!</v>
      </c>
    </row>
    <row r="244" spans="1:22" s="77" customFormat="1" ht="12.75" customHeight="1" x14ac:dyDescent="0.15">
      <c r="A244" s="66" t="s">
        <v>7</v>
      </c>
      <c r="B244" s="67" t="s">
        <v>184</v>
      </c>
      <c r="C244" s="68" t="s">
        <v>39</v>
      </c>
      <c r="D244" s="71" t="s">
        <v>290</v>
      </c>
      <c r="E244" s="71" t="s">
        <v>252</v>
      </c>
      <c r="F244" s="123"/>
      <c r="G244" s="123">
        <v>2.2000000000000002</v>
      </c>
      <c r="H244" s="123"/>
      <c r="I244" s="71" t="s">
        <v>42</v>
      </c>
      <c r="J244" s="67"/>
      <c r="K244" s="72"/>
      <c r="L244" s="74"/>
      <c r="M244" s="75"/>
      <c r="N244" s="75"/>
      <c r="O244" s="76"/>
      <c r="P244" s="75"/>
      <c r="Q244" s="75"/>
      <c r="R244" s="75"/>
      <c r="S244" s="75"/>
      <c r="T244" s="75"/>
      <c r="U244" s="75"/>
      <c r="V244" s="75"/>
    </row>
    <row r="245" spans="1:22" s="77" customFormat="1" ht="12.75" customHeight="1" x14ac:dyDescent="0.15">
      <c r="A245" s="66" t="s">
        <v>7</v>
      </c>
      <c r="B245" s="67" t="s">
        <v>184</v>
      </c>
      <c r="C245" s="68" t="s">
        <v>39</v>
      </c>
      <c r="D245" s="71" t="s">
        <v>291</v>
      </c>
      <c r="E245" s="71" t="s">
        <v>185</v>
      </c>
      <c r="F245" s="123">
        <v>59</v>
      </c>
      <c r="G245" s="123"/>
      <c r="H245" s="78"/>
      <c r="I245" s="71" t="s">
        <v>42</v>
      </c>
      <c r="J245" s="67" t="s">
        <v>186</v>
      </c>
      <c r="K245" s="72">
        <v>80</v>
      </c>
      <c r="L245" s="223"/>
      <c r="M245" s="222"/>
      <c r="N245" s="278">
        <f>(F245*K245)</f>
        <v>4720</v>
      </c>
      <c r="O245" s="76" t="e">
        <f>N245/L245</f>
        <v>#DIV/0!</v>
      </c>
      <c r="P245" s="75" t="e">
        <f>M245*O245</f>
        <v>#DIV/0!</v>
      </c>
      <c r="Q245" s="222"/>
      <c r="R245" s="222"/>
      <c r="S245" s="292">
        <f t="shared" ref="S245" si="98">((Q245*3)+(R245*1))/4</f>
        <v>0</v>
      </c>
      <c r="T245" s="75"/>
      <c r="U245" s="75" t="e">
        <f>SUM(P245+S245+T245)</f>
        <v>#DIV/0!</v>
      </c>
      <c r="V245" s="75" t="e">
        <f>U245/F245</f>
        <v>#DIV/0!</v>
      </c>
    </row>
    <row r="246" spans="1:22" s="77" customFormat="1" ht="12.75" customHeight="1" x14ac:dyDescent="0.15">
      <c r="A246" s="66" t="s">
        <v>7</v>
      </c>
      <c r="B246" s="67" t="s">
        <v>184</v>
      </c>
      <c r="C246" s="68" t="s">
        <v>39</v>
      </c>
      <c r="D246" s="71" t="s">
        <v>292</v>
      </c>
      <c r="E246" s="71" t="s">
        <v>252</v>
      </c>
      <c r="F246" s="123"/>
      <c r="G246" s="123">
        <v>2.2000000000000002</v>
      </c>
      <c r="H246" s="123"/>
      <c r="I246" s="71" t="s">
        <v>42</v>
      </c>
      <c r="J246" s="67"/>
      <c r="K246" s="72"/>
      <c r="L246" s="74"/>
      <c r="M246" s="75"/>
      <c r="N246" s="75"/>
      <c r="O246" s="76"/>
      <c r="P246" s="75"/>
      <c r="Q246" s="75"/>
      <c r="R246" s="75"/>
      <c r="S246" s="75"/>
      <c r="T246" s="75"/>
      <c r="U246" s="75"/>
      <c r="V246" s="75"/>
    </row>
    <row r="247" spans="1:22" s="77" customFormat="1" ht="12.75" customHeight="1" x14ac:dyDescent="0.15">
      <c r="A247" s="66" t="s">
        <v>7</v>
      </c>
      <c r="B247" s="67" t="s">
        <v>184</v>
      </c>
      <c r="C247" s="68" t="s">
        <v>39</v>
      </c>
      <c r="D247" s="71" t="s">
        <v>293</v>
      </c>
      <c r="E247" s="71" t="s">
        <v>78</v>
      </c>
      <c r="F247" s="123">
        <v>6.8</v>
      </c>
      <c r="G247" s="123"/>
      <c r="H247" s="78"/>
      <c r="I247" s="71" t="s">
        <v>104</v>
      </c>
      <c r="J247" s="67" t="s">
        <v>56</v>
      </c>
      <c r="K247" s="72">
        <v>200</v>
      </c>
      <c r="L247" s="223"/>
      <c r="M247" s="222"/>
      <c r="N247" s="278">
        <f>(F247*K247)</f>
        <v>1360</v>
      </c>
      <c r="O247" s="76" t="e">
        <f t="shared" ref="O247:O249" si="99">N247/L247</f>
        <v>#DIV/0!</v>
      </c>
      <c r="P247" s="75" t="e">
        <f t="shared" ref="P247:P249" si="100">M247*O247</f>
        <v>#DIV/0!</v>
      </c>
      <c r="Q247" s="75"/>
      <c r="R247" s="75"/>
      <c r="S247" s="292"/>
      <c r="T247" s="75"/>
      <c r="U247" s="75" t="e">
        <f t="shared" ref="U247:U249" si="101">SUM(P247+S247+T247)</f>
        <v>#DIV/0!</v>
      </c>
      <c r="V247" s="75" t="e">
        <f>U247/F247</f>
        <v>#DIV/0!</v>
      </c>
    </row>
    <row r="248" spans="1:22" s="77" customFormat="1" ht="12.75" customHeight="1" x14ac:dyDescent="0.15">
      <c r="A248" s="66" t="s">
        <v>7</v>
      </c>
      <c r="B248" s="67" t="s">
        <v>184</v>
      </c>
      <c r="C248" s="68" t="s">
        <v>39</v>
      </c>
      <c r="D248" s="71" t="s">
        <v>294</v>
      </c>
      <c r="E248" s="71" t="s">
        <v>269</v>
      </c>
      <c r="F248" s="123">
        <v>18.8</v>
      </c>
      <c r="G248" s="123"/>
      <c r="H248" s="78"/>
      <c r="I248" s="99" t="s">
        <v>168</v>
      </c>
      <c r="J248" s="67" t="s">
        <v>186</v>
      </c>
      <c r="K248" s="72">
        <v>80</v>
      </c>
      <c r="L248" s="223"/>
      <c r="M248" s="222"/>
      <c r="N248" s="278">
        <f>(F248*K248)</f>
        <v>1504</v>
      </c>
      <c r="O248" s="76" t="e">
        <f t="shared" si="99"/>
        <v>#DIV/0!</v>
      </c>
      <c r="P248" s="75" t="e">
        <f t="shared" si="100"/>
        <v>#DIV/0!</v>
      </c>
      <c r="Q248" s="75"/>
      <c r="R248" s="75"/>
      <c r="S248" s="292"/>
      <c r="T248" s="75"/>
      <c r="U248" s="75" t="e">
        <f t="shared" si="101"/>
        <v>#DIV/0!</v>
      </c>
      <c r="V248" s="75" t="e">
        <f>U248/F248</f>
        <v>#DIV/0!</v>
      </c>
    </row>
    <row r="249" spans="1:22" s="77" customFormat="1" ht="12.75" customHeight="1" x14ac:dyDescent="0.15">
      <c r="A249" s="66" t="s">
        <v>7</v>
      </c>
      <c r="B249" s="67" t="s">
        <v>184</v>
      </c>
      <c r="C249" s="68" t="s">
        <v>39</v>
      </c>
      <c r="D249" s="71" t="s">
        <v>295</v>
      </c>
      <c r="E249" s="71" t="s">
        <v>185</v>
      </c>
      <c r="F249" s="123">
        <v>59</v>
      </c>
      <c r="G249" s="123"/>
      <c r="H249" s="78"/>
      <c r="I249" s="71" t="s">
        <v>42</v>
      </c>
      <c r="J249" s="67" t="s">
        <v>186</v>
      </c>
      <c r="K249" s="72">
        <v>80</v>
      </c>
      <c r="L249" s="223"/>
      <c r="M249" s="222"/>
      <c r="N249" s="278">
        <f>(F249*K249)</f>
        <v>4720</v>
      </c>
      <c r="O249" s="76" t="e">
        <f t="shared" si="99"/>
        <v>#DIV/0!</v>
      </c>
      <c r="P249" s="75" t="e">
        <f t="shared" si="100"/>
        <v>#DIV/0!</v>
      </c>
      <c r="Q249" s="222"/>
      <c r="R249" s="222"/>
      <c r="S249" s="292">
        <f t="shared" ref="S249" si="102">((Q249*3)+(R249*1))/4</f>
        <v>0</v>
      </c>
      <c r="T249" s="75"/>
      <c r="U249" s="75" t="e">
        <f t="shared" si="101"/>
        <v>#DIV/0!</v>
      </c>
      <c r="V249" s="75" t="e">
        <f>U249/F249</f>
        <v>#DIV/0!</v>
      </c>
    </row>
    <row r="250" spans="1:22" s="77" customFormat="1" ht="12.75" customHeight="1" x14ac:dyDescent="0.15">
      <c r="A250" s="66" t="s">
        <v>7</v>
      </c>
      <c r="B250" s="67" t="s">
        <v>184</v>
      </c>
      <c r="C250" s="68" t="s">
        <v>39</v>
      </c>
      <c r="D250" s="71" t="s">
        <v>296</v>
      </c>
      <c r="E250" s="71" t="s">
        <v>252</v>
      </c>
      <c r="F250" s="123"/>
      <c r="G250" s="123">
        <v>2.2000000000000002</v>
      </c>
      <c r="H250" s="123"/>
      <c r="I250" s="71" t="s">
        <v>42</v>
      </c>
      <c r="J250" s="67"/>
      <c r="K250" s="72"/>
      <c r="L250" s="74"/>
      <c r="M250" s="75"/>
      <c r="N250" s="75"/>
      <c r="O250" s="76"/>
      <c r="P250" s="75"/>
      <c r="Q250" s="75"/>
      <c r="R250" s="75"/>
      <c r="S250" s="75"/>
      <c r="T250" s="75"/>
      <c r="U250" s="75"/>
      <c r="V250" s="75"/>
    </row>
    <row r="251" spans="1:22" s="77" customFormat="1" ht="12.75" customHeight="1" x14ac:dyDescent="0.15">
      <c r="A251" s="66" t="s">
        <v>7</v>
      </c>
      <c r="B251" s="67" t="s">
        <v>184</v>
      </c>
      <c r="C251" s="68" t="s">
        <v>39</v>
      </c>
      <c r="D251" s="71" t="s">
        <v>297</v>
      </c>
      <c r="E251" s="71" t="s">
        <v>185</v>
      </c>
      <c r="F251" s="123">
        <v>63.3</v>
      </c>
      <c r="G251" s="123"/>
      <c r="H251" s="78"/>
      <c r="I251" s="71" t="s">
        <v>42</v>
      </c>
      <c r="J251" s="67" t="s">
        <v>186</v>
      </c>
      <c r="K251" s="72">
        <v>80</v>
      </c>
      <c r="L251" s="223"/>
      <c r="M251" s="222"/>
      <c r="N251" s="278">
        <f>(F251*K251)</f>
        <v>5064</v>
      </c>
      <c r="O251" s="76" t="e">
        <f>N251/L251</f>
        <v>#DIV/0!</v>
      </c>
      <c r="P251" s="75" t="e">
        <f>M251*O251</f>
        <v>#DIV/0!</v>
      </c>
      <c r="Q251" s="222"/>
      <c r="R251" s="222"/>
      <c r="S251" s="292">
        <f t="shared" ref="S251" si="103">((Q251*3)+(R251*1))/4</f>
        <v>0</v>
      </c>
      <c r="T251" s="75"/>
      <c r="U251" s="75" t="e">
        <f>SUM(P251+S251+T251)</f>
        <v>#DIV/0!</v>
      </c>
      <c r="V251" s="75" t="e">
        <f>U251/F251</f>
        <v>#DIV/0!</v>
      </c>
    </row>
    <row r="252" spans="1:22" s="77" customFormat="1" ht="12.75" customHeight="1" x14ac:dyDescent="0.15">
      <c r="A252" s="66" t="s">
        <v>7</v>
      </c>
      <c r="B252" s="67" t="s">
        <v>184</v>
      </c>
      <c r="C252" s="68" t="s">
        <v>39</v>
      </c>
      <c r="D252" s="71" t="s">
        <v>298</v>
      </c>
      <c r="E252" s="71" t="s">
        <v>242</v>
      </c>
      <c r="F252" s="123"/>
      <c r="G252" s="122">
        <v>20.13</v>
      </c>
      <c r="H252" s="122"/>
      <c r="I252" s="71" t="s">
        <v>42</v>
      </c>
      <c r="J252" s="67"/>
      <c r="K252" s="72"/>
      <c r="L252" s="74"/>
      <c r="M252" s="75"/>
      <c r="N252" s="75"/>
      <c r="O252" s="76"/>
      <c r="P252" s="75"/>
      <c r="Q252" s="75"/>
      <c r="R252" s="75"/>
      <c r="S252" s="75"/>
      <c r="T252" s="75"/>
      <c r="U252" s="75"/>
      <c r="V252" s="75"/>
    </row>
    <row r="253" spans="1:22" s="77" customFormat="1" ht="12.75" customHeight="1" x14ac:dyDescent="0.15">
      <c r="A253" s="66" t="s">
        <v>7</v>
      </c>
      <c r="B253" s="67" t="s">
        <v>184</v>
      </c>
      <c r="C253" s="68" t="s">
        <v>39</v>
      </c>
      <c r="D253" s="71" t="s">
        <v>222</v>
      </c>
      <c r="E253" s="71" t="s">
        <v>74</v>
      </c>
      <c r="F253" s="123"/>
      <c r="G253" s="123">
        <v>2.5</v>
      </c>
      <c r="H253" s="123"/>
      <c r="I253" s="71" t="s">
        <v>42</v>
      </c>
      <c r="J253" s="67"/>
      <c r="K253" s="72"/>
      <c r="L253" s="74"/>
      <c r="M253" s="75"/>
      <c r="N253" s="75"/>
      <c r="O253" s="76"/>
      <c r="P253" s="75"/>
      <c r="Q253" s="75"/>
      <c r="R253" s="75"/>
      <c r="S253" s="75"/>
      <c r="T253" s="75"/>
      <c r="U253" s="75"/>
      <c r="V253" s="75"/>
    </row>
    <row r="254" spans="1:22" s="77" customFormat="1" ht="12.75" customHeight="1" x14ac:dyDescent="0.15">
      <c r="A254" s="66" t="s">
        <v>7</v>
      </c>
      <c r="B254" s="67" t="s">
        <v>184</v>
      </c>
      <c r="C254" s="68" t="s">
        <v>39</v>
      </c>
      <c r="D254" s="71" t="s">
        <v>224</v>
      </c>
      <c r="E254" s="71" t="s">
        <v>74</v>
      </c>
      <c r="F254" s="123"/>
      <c r="G254" s="123">
        <v>2.5</v>
      </c>
      <c r="H254" s="123"/>
      <c r="I254" s="71" t="s">
        <v>42</v>
      </c>
      <c r="J254" s="67"/>
      <c r="K254" s="72"/>
      <c r="L254" s="74"/>
      <c r="M254" s="75"/>
      <c r="N254" s="75"/>
      <c r="O254" s="76"/>
      <c r="P254" s="75"/>
      <c r="Q254" s="75"/>
      <c r="R254" s="75"/>
      <c r="S254" s="75"/>
      <c r="T254" s="75"/>
      <c r="U254" s="75"/>
      <c r="V254" s="75"/>
    </row>
    <row r="255" spans="1:22" s="77" customFormat="1" ht="12.75" customHeight="1" x14ac:dyDescent="0.15">
      <c r="A255" s="66" t="s">
        <v>7</v>
      </c>
      <c r="B255" s="67" t="s">
        <v>184</v>
      </c>
      <c r="C255" s="68" t="s">
        <v>39</v>
      </c>
      <c r="D255" s="71" t="s">
        <v>225</v>
      </c>
      <c r="E255" s="71" t="s">
        <v>246</v>
      </c>
      <c r="F255" s="123"/>
      <c r="G255" s="123">
        <v>1</v>
      </c>
      <c r="H255" s="123"/>
      <c r="I255" s="71" t="s">
        <v>42</v>
      </c>
      <c r="J255" s="67"/>
      <c r="K255" s="72"/>
      <c r="L255" s="74"/>
      <c r="M255" s="75"/>
      <c r="N255" s="75"/>
      <c r="O255" s="76"/>
      <c r="P255" s="75"/>
      <c r="Q255" s="75"/>
      <c r="R255" s="75"/>
      <c r="S255" s="75"/>
      <c r="T255" s="75"/>
      <c r="U255" s="75"/>
      <c r="V255" s="75"/>
    </row>
    <row r="256" spans="1:22" s="77" customFormat="1" ht="12.75" customHeight="1" x14ac:dyDescent="0.15">
      <c r="A256" s="66" t="s">
        <v>7</v>
      </c>
      <c r="B256" s="67" t="s">
        <v>184</v>
      </c>
      <c r="C256" s="68" t="s">
        <v>39</v>
      </c>
      <c r="D256" s="71" t="s">
        <v>226</v>
      </c>
      <c r="E256" s="71" t="s">
        <v>244</v>
      </c>
      <c r="F256" s="123">
        <v>36.619999999999997</v>
      </c>
      <c r="G256" s="123"/>
      <c r="H256" s="78"/>
      <c r="I256" s="71" t="s">
        <v>42</v>
      </c>
      <c r="J256" s="67" t="s">
        <v>214</v>
      </c>
      <c r="K256" s="72">
        <v>120</v>
      </c>
      <c r="L256" s="223"/>
      <c r="M256" s="222"/>
      <c r="N256" s="278">
        <f>(F256*K256)</f>
        <v>4394.3999999999996</v>
      </c>
      <c r="O256" s="76" t="e">
        <f>N256/L256</f>
        <v>#DIV/0!</v>
      </c>
      <c r="P256" s="75" t="e">
        <f>M256*O256</f>
        <v>#DIV/0!</v>
      </c>
      <c r="Q256" s="222"/>
      <c r="R256" s="222"/>
      <c r="S256" s="292">
        <f t="shared" ref="S256" si="104">((Q256*3)+(R256*1))/4</f>
        <v>0</v>
      </c>
      <c r="T256" s="75"/>
      <c r="U256" s="75" t="e">
        <f t="shared" ref="U256:U259" si="105">SUM(P256+S256+T256)</f>
        <v>#DIV/0!</v>
      </c>
      <c r="V256" s="75" t="e">
        <f>U256/F256</f>
        <v>#DIV/0!</v>
      </c>
    </row>
    <row r="257" spans="1:22" s="246" customFormat="1" ht="12.75" customHeight="1" x14ac:dyDescent="0.2">
      <c r="A257" s="238"/>
      <c r="B257" s="239"/>
      <c r="C257" s="240"/>
      <c r="D257" s="241"/>
      <c r="E257" s="241"/>
      <c r="F257" s="252">
        <f>SUM(F163:F256)</f>
        <v>1222.8699999999997</v>
      </c>
      <c r="G257" s="252"/>
      <c r="H257" s="256"/>
      <c r="I257" s="241"/>
      <c r="J257" s="239"/>
      <c r="K257" s="242"/>
      <c r="L257" s="243"/>
      <c r="M257" s="244"/>
      <c r="N257" s="244"/>
      <c r="O257" s="245"/>
      <c r="P257" s="244" t="e">
        <f>SUM(P163:P256)</f>
        <v>#DIV/0!</v>
      </c>
      <c r="Q257" s="244">
        <f t="shared" ref="Q257:T257" si="106">SUM(Q163:Q256)</f>
        <v>0</v>
      </c>
      <c r="R257" s="244">
        <f t="shared" si="106"/>
        <v>0</v>
      </c>
      <c r="S257" s="244">
        <f t="shared" si="106"/>
        <v>0</v>
      </c>
      <c r="T257" s="244">
        <f t="shared" si="106"/>
        <v>0</v>
      </c>
      <c r="U257" s="75" t="e">
        <f t="shared" si="105"/>
        <v>#DIV/0!</v>
      </c>
      <c r="V257" s="244"/>
    </row>
    <row r="258" spans="1:22" s="77" customFormat="1" ht="12.75" customHeight="1" x14ac:dyDescent="0.15">
      <c r="A258" s="66" t="s">
        <v>9</v>
      </c>
      <c r="B258" s="67" t="s">
        <v>299</v>
      </c>
      <c r="C258" s="68" t="s">
        <v>45</v>
      </c>
      <c r="D258" s="69" t="s">
        <v>122</v>
      </c>
      <c r="E258" s="71" t="s">
        <v>82</v>
      </c>
      <c r="F258" s="123">
        <v>10</v>
      </c>
      <c r="G258" s="132"/>
      <c r="H258" s="79"/>
      <c r="I258" s="71" t="s">
        <v>83</v>
      </c>
      <c r="J258" s="67" t="s">
        <v>84</v>
      </c>
      <c r="K258" s="72">
        <v>255</v>
      </c>
      <c r="L258" s="223"/>
      <c r="M258" s="222"/>
      <c r="N258" s="278">
        <f>(F258*K258)</f>
        <v>2550</v>
      </c>
      <c r="O258" s="76" t="e">
        <f t="shared" ref="O258:O259" si="107">N258/L258</f>
        <v>#DIV/0!</v>
      </c>
      <c r="P258" s="75" t="e">
        <f t="shared" ref="P258:P259" si="108">M258*O258</f>
        <v>#DIV/0!</v>
      </c>
      <c r="Q258" s="75"/>
      <c r="R258" s="75"/>
      <c r="S258" s="292"/>
      <c r="T258" s="222"/>
      <c r="U258" s="75" t="e">
        <f t="shared" si="105"/>
        <v>#DIV/0!</v>
      </c>
      <c r="V258" s="75" t="e">
        <f>U258/F258</f>
        <v>#DIV/0!</v>
      </c>
    </row>
    <row r="259" spans="1:22" s="77" customFormat="1" ht="12.75" customHeight="1" x14ac:dyDescent="0.15">
      <c r="A259" s="66" t="s">
        <v>300</v>
      </c>
      <c r="B259" s="67" t="s">
        <v>299</v>
      </c>
      <c r="C259" s="68" t="s">
        <v>45</v>
      </c>
      <c r="D259" s="69" t="s">
        <v>124</v>
      </c>
      <c r="E259" s="90" t="s">
        <v>691</v>
      </c>
      <c r="F259" s="122">
        <v>70.7</v>
      </c>
      <c r="G259" s="122"/>
      <c r="H259" s="70"/>
      <c r="I259" s="71" t="s">
        <v>42</v>
      </c>
      <c r="J259" s="97" t="s">
        <v>66</v>
      </c>
      <c r="K259" s="72">
        <v>104</v>
      </c>
      <c r="L259" s="223"/>
      <c r="M259" s="222"/>
      <c r="N259" s="278">
        <f>(F259*K259)</f>
        <v>7352.8</v>
      </c>
      <c r="O259" s="76" t="e">
        <f t="shared" si="107"/>
        <v>#DIV/0!</v>
      </c>
      <c r="P259" s="75" t="e">
        <f t="shared" si="108"/>
        <v>#DIV/0!</v>
      </c>
      <c r="Q259" s="222"/>
      <c r="R259" s="222"/>
      <c r="S259" s="292">
        <f t="shared" ref="S259" si="109">((Q259*3)+(R259*1))/4</f>
        <v>0</v>
      </c>
      <c r="T259" s="75"/>
      <c r="U259" s="75" t="e">
        <f t="shared" si="105"/>
        <v>#DIV/0!</v>
      </c>
      <c r="V259" s="75" t="e">
        <f>U259/F259</f>
        <v>#DIV/0!</v>
      </c>
    </row>
    <row r="260" spans="1:22" s="77" customFormat="1" ht="12.75" customHeight="1" x14ac:dyDescent="0.15">
      <c r="A260" s="66" t="s">
        <v>300</v>
      </c>
      <c r="B260" s="67" t="s">
        <v>299</v>
      </c>
      <c r="C260" s="68" t="s">
        <v>45</v>
      </c>
      <c r="D260" s="69" t="s">
        <v>126</v>
      </c>
      <c r="E260" s="71" t="s">
        <v>302</v>
      </c>
      <c r="F260" s="123"/>
      <c r="G260" s="132">
        <v>1.5</v>
      </c>
      <c r="H260" s="132"/>
      <c r="I260" s="71" t="s">
        <v>42</v>
      </c>
      <c r="J260" s="67"/>
      <c r="K260" s="72"/>
      <c r="L260" s="74"/>
      <c r="M260" s="75"/>
      <c r="N260" s="75"/>
      <c r="O260" s="76"/>
      <c r="P260" s="75"/>
      <c r="Q260" s="75"/>
      <c r="R260" s="75"/>
      <c r="S260" s="75"/>
      <c r="T260" s="75"/>
      <c r="U260" s="75"/>
      <c r="V260" s="75"/>
    </row>
    <row r="261" spans="1:22" s="77" customFormat="1" ht="12.75" customHeight="1" x14ac:dyDescent="0.15">
      <c r="A261" s="66" t="s">
        <v>9</v>
      </c>
      <c r="B261" s="67" t="s">
        <v>299</v>
      </c>
      <c r="C261" s="68" t="s">
        <v>45</v>
      </c>
      <c r="D261" s="69" t="s">
        <v>129</v>
      </c>
      <c r="E261" s="71" t="s">
        <v>301</v>
      </c>
      <c r="F261" s="123">
        <v>62</v>
      </c>
      <c r="G261" s="132"/>
      <c r="H261" s="79"/>
      <c r="I261" s="71" t="s">
        <v>42</v>
      </c>
      <c r="J261" s="67" t="s">
        <v>186</v>
      </c>
      <c r="K261" s="72">
        <v>80</v>
      </c>
      <c r="L261" s="223"/>
      <c r="M261" s="222"/>
      <c r="N261" s="278">
        <f>(F261*K261)</f>
        <v>4960</v>
      </c>
      <c r="O261" s="76" t="e">
        <f>N261/L261</f>
        <v>#DIV/0!</v>
      </c>
      <c r="P261" s="75" t="e">
        <f>M261*O261</f>
        <v>#DIV/0!</v>
      </c>
      <c r="Q261" s="222"/>
      <c r="R261" s="222"/>
      <c r="S261" s="292">
        <f t="shared" ref="S261" si="110">((Q261*3)+(R261*1))/4</f>
        <v>0</v>
      </c>
      <c r="T261" s="75"/>
      <c r="U261" s="75" t="e">
        <f>SUM(P261+S261+T261)</f>
        <v>#DIV/0!</v>
      </c>
      <c r="V261" s="75" t="e">
        <f>U261/F261</f>
        <v>#DIV/0!</v>
      </c>
    </row>
    <row r="262" spans="1:22" s="77" customFormat="1" ht="12.75" customHeight="1" x14ac:dyDescent="0.15">
      <c r="A262" s="66" t="s">
        <v>9</v>
      </c>
      <c r="B262" s="67" t="s">
        <v>299</v>
      </c>
      <c r="C262" s="68" t="s">
        <v>45</v>
      </c>
      <c r="D262" s="69" t="s">
        <v>130</v>
      </c>
      <c r="E262" s="71" t="s">
        <v>302</v>
      </c>
      <c r="F262" s="123"/>
      <c r="G262" s="137">
        <v>1.5</v>
      </c>
      <c r="H262" s="137"/>
      <c r="I262" s="71" t="s">
        <v>42</v>
      </c>
      <c r="J262" s="67"/>
      <c r="K262" s="72"/>
      <c r="L262" s="74"/>
      <c r="M262" s="75"/>
      <c r="N262" s="75"/>
      <c r="O262" s="76"/>
      <c r="P262" s="75"/>
      <c r="Q262" s="75"/>
      <c r="R262" s="75"/>
      <c r="S262" s="75"/>
      <c r="T262" s="75"/>
      <c r="U262" s="75"/>
      <c r="V262" s="75"/>
    </row>
    <row r="263" spans="1:22" s="77" customFormat="1" ht="12.75" customHeight="1" x14ac:dyDescent="0.15">
      <c r="A263" s="66" t="s">
        <v>9</v>
      </c>
      <c r="B263" s="67" t="s">
        <v>299</v>
      </c>
      <c r="C263" s="68" t="s">
        <v>45</v>
      </c>
      <c r="D263" s="69" t="s">
        <v>132</v>
      </c>
      <c r="E263" s="71" t="s">
        <v>103</v>
      </c>
      <c r="F263" s="123">
        <v>8.1999999999999993</v>
      </c>
      <c r="G263" s="73"/>
      <c r="H263" s="82"/>
      <c r="I263" s="71" t="s">
        <v>104</v>
      </c>
      <c r="J263" s="67" t="s">
        <v>56</v>
      </c>
      <c r="K263" s="72">
        <v>255</v>
      </c>
      <c r="L263" s="223"/>
      <c r="M263" s="222"/>
      <c r="N263" s="278">
        <f>(F263*K263)</f>
        <v>2091</v>
      </c>
      <c r="O263" s="76" t="e">
        <f>N263/L263</f>
        <v>#DIV/0!</v>
      </c>
      <c r="P263" s="75" t="e">
        <f>M263*O263</f>
        <v>#DIV/0!</v>
      </c>
      <c r="Q263" s="75"/>
      <c r="R263" s="75"/>
      <c r="S263" s="292"/>
      <c r="T263" s="75"/>
      <c r="U263" s="75" t="e">
        <f>SUM(P263+S263+T263)</f>
        <v>#DIV/0!</v>
      </c>
      <c r="V263" s="75" t="e">
        <f>U263/F263</f>
        <v>#DIV/0!</v>
      </c>
    </row>
    <row r="264" spans="1:22" s="77" customFormat="1" ht="12.75" customHeight="1" x14ac:dyDescent="0.15">
      <c r="A264" s="66" t="s">
        <v>9</v>
      </c>
      <c r="B264" s="67" t="s">
        <v>299</v>
      </c>
      <c r="C264" s="68" t="s">
        <v>45</v>
      </c>
      <c r="D264" s="69" t="s">
        <v>134</v>
      </c>
      <c r="E264" s="71" t="s">
        <v>246</v>
      </c>
      <c r="F264" s="123"/>
      <c r="G264" s="137">
        <v>2.6</v>
      </c>
      <c r="H264" s="137"/>
      <c r="I264" s="71" t="s">
        <v>42</v>
      </c>
      <c r="J264" s="67"/>
      <c r="K264" s="72"/>
      <c r="L264" s="74"/>
      <c r="M264" s="75"/>
      <c r="N264" s="75"/>
      <c r="O264" s="76"/>
      <c r="P264" s="75"/>
      <c r="Q264" s="75"/>
      <c r="R264" s="75"/>
      <c r="S264" s="75"/>
      <c r="T264" s="75"/>
      <c r="U264" s="75"/>
      <c r="V264" s="75"/>
    </row>
    <row r="265" spans="1:22" s="77" customFormat="1" ht="12.75" customHeight="1" x14ac:dyDescent="0.15">
      <c r="A265" s="66" t="s">
        <v>300</v>
      </c>
      <c r="B265" s="67" t="s">
        <v>299</v>
      </c>
      <c r="C265" s="68" t="s">
        <v>45</v>
      </c>
      <c r="D265" s="69" t="s">
        <v>136</v>
      </c>
      <c r="E265" s="69" t="s">
        <v>303</v>
      </c>
      <c r="F265" s="122"/>
      <c r="G265" s="136" t="s">
        <v>304</v>
      </c>
      <c r="H265" s="136"/>
      <c r="I265" s="71" t="s">
        <v>42</v>
      </c>
      <c r="J265" s="67"/>
      <c r="K265" s="72"/>
      <c r="L265" s="74"/>
      <c r="M265" s="75"/>
      <c r="N265" s="75"/>
      <c r="O265" s="76"/>
      <c r="P265" s="75"/>
      <c r="Q265" s="75"/>
      <c r="R265" s="75"/>
      <c r="S265" s="75"/>
      <c r="T265" s="75"/>
      <c r="U265" s="75"/>
      <c r="V265" s="75"/>
    </row>
    <row r="266" spans="1:22" s="77" customFormat="1" ht="12.75" customHeight="1" x14ac:dyDescent="0.15">
      <c r="A266" s="66" t="s">
        <v>9</v>
      </c>
      <c r="B266" s="67" t="s">
        <v>299</v>
      </c>
      <c r="C266" s="68" t="s">
        <v>45</v>
      </c>
      <c r="D266" s="86" t="s">
        <v>137</v>
      </c>
      <c r="E266" s="71" t="s">
        <v>82</v>
      </c>
      <c r="F266" s="123">
        <v>10</v>
      </c>
      <c r="G266" s="73"/>
      <c r="H266" s="82"/>
      <c r="I266" s="71" t="s">
        <v>83</v>
      </c>
      <c r="J266" s="67" t="s">
        <v>84</v>
      </c>
      <c r="K266" s="72">
        <v>200</v>
      </c>
      <c r="L266" s="223"/>
      <c r="M266" s="222"/>
      <c r="N266" s="278">
        <f>(F266*K266)</f>
        <v>2000</v>
      </c>
      <c r="O266" s="76" t="e">
        <f t="shared" ref="O266:O268" si="111">N266/L266</f>
        <v>#DIV/0!</v>
      </c>
      <c r="P266" s="75" t="e">
        <f t="shared" ref="P266:P268" si="112">M266*O266</f>
        <v>#DIV/0!</v>
      </c>
      <c r="Q266" s="75"/>
      <c r="R266" s="75"/>
      <c r="S266" s="292"/>
      <c r="T266" s="222"/>
      <c r="U266" s="75" t="e">
        <f t="shared" ref="U266:U268" si="113">SUM(P266+S266+T266)</f>
        <v>#DIV/0!</v>
      </c>
      <c r="V266" s="75" t="e">
        <f>U266/F266</f>
        <v>#DIV/0!</v>
      </c>
    </row>
    <row r="267" spans="1:22" s="77" customFormat="1" ht="12.75" customHeight="1" x14ac:dyDescent="0.15">
      <c r="A267" s="66" t="s">
        <v>9</v>
      </c>
      <c r="B267" s="67" t="s">
        <v>299</v>
      </c>
      <c r="C267" s="68" t="s">
        <v>45</v>
      </c>
      <c r="D267" s="69" t="s">
        <v>138</v>
      </c>
      <c r="E267" s="71" t="s">
        <v>103</v>
      </c>
      <c r="F267" s="123">
        <v>8.1999999999999993</v>
      </c>
      <c r="G267" s="73"/>
      <c r="H267" s="82"/>
      <c r="I267" s="71" t="s">
        <v>104</v>
      </c>
      <c r="J267" s="67" t="s">
        <v>56</v>
      </c>
      <c r="K267" s="72">
        <v>200</v>
      </c>
      <c r="L267" s="223"/>
      <c r="M267" s="222"/>
      <c r="N267" s="278">
        <f>(F267*K267)</f>
        <v>1639.9999999999998</v>
      </c>
      <c r="O267" s="76" t="e">
        <f t="shared" si="111"/>
        <v>#DIV/0!</v>
      </c>
      <c r="P267" s="75" t="e">
        <f t="shared" si="112"/>
        <v>#DIV/0!</v>
      </c>
      <c r="Q267" s="75"/>
      <c r="R267" s="75"/>
      <c r="S267" s="292"/>
      <c r="T267" s="75"/>
      <c r="U267" s="75" t="e">
        <f t="shared" si="113"/>
        <v>#DIV/0!</v>
      </c>
      <c r="V267" s="75" t="e">
        <f>U267/F267</f>
        <v>#DIV/0!</v>
      </c>
    </row>
    <row r="268" spans="1:22" s="77" customFormat="1" ht="12.75" customHeight="1" x14ac:dyDescent="0.15">
      <c r="A268" s="66" t="s">
        <v>9</v>
      </c>
      <c r="B268" s="67" t="s">
        <v>299</v>
      </c>
      <c r="C268" s="68" t="s">
        <v>45</v>
      </c>
      <c r="D268" s="69" t="s">
        <v>139</v>
      </c>
      <c r="E268" s="71" t="s">
        <v>301</v>
      </c>
      <c r="F268" s="122">
        <v>62</v>
      </c>
      <c r="G268" s="136"/>
      <c r="H268" s="87"/>
      <c r="I268" s="71" t="s">
        <v>42</v>
      </c>
      <c r="J268" s="67" t="s">
        <v>186</v>
      </c>
      <c r="K268" s="72">
        <v>80</v>
      </c>
      <c r="L268" s="223"/>
      <c r="M268" s="222"/>
      <c r="N268" s="278">
        <f>(F268*K268)</f>
        <v>4960</v>
      </c>
      <c r="O268" s="76" t="e">
        <f t="shared" si="111"/>
        <v>#DIV/0!</v>
      </c>
      <c r="P268" s="75" t="e">
        <f t="shared" si="112"/>
        <v>#DIV/0!</v>
      </c>
      <c r="Q268" s="222"/>
      <c r="R268" s="222"/>
      <c r="S268" s="292">
        <f t="shared" ref="S268" si="114">((Q268*3)+(R268*1))/4</f>
        <v>0</v>
      </c>
      <c r="T268" s="75"/>
      <c r="U268" s="75" t="e">
        <f t="shared" si="113"/>
        <v>#DIV/0!</v>
      </c>
      <c r="V268" s="75" t="e">
        <f>U268/F268</f>
        <v>#DIV/0!</v>
      </c>
    </row>
    <row r="269" spans="1:22" s="77" customFormat="1" ht="12.75" customHeight="1" x14ac:dyDescent="0.15">
      <c r="A269" s="66" t="s">
        <v>9</v>
      </c>
      <c r="B269" s="67" t="s">
        <v>299</v>
      </c>
      <c r="C269" s="68" t="s">
        <v>45</v>
      </c>
      <c r="D269" s="69" t="s">
        <v>141</v>
      </c>
      <c r="E269" s="86" t="s">
        <v>302</v>
      </c>
      <c r="F269" s="122"/>
      <c r="G269" s="136">
        <v>1.5</v>
      </c>
      <c r="H269" s="136"/>
      <c r="I269" s="71" t="s">
        <v>42</v>
      </c>
      <c r="J269" s="67"/>
      <c r="K269" s="72"/>
      <c r="L269" s="74"/>
      <c r="M269" s="75"/>
      <c r="N269" s="75"/>
      <c r="O269" s="76"/>
      <c r="P269" s="75"/>
      <c r="Q269" s="75"/>
      <c r="R269" s="75"/>
      <c r="S269" s="75"/>
      <c r="T269" s="75"/>
      <c r="U269" s="75"/>
      <c r="V269" s="75"/>
    </row>
    <row r="270" spans="1:22" s="77" customFormat="1" ht="12.75" customHeight="1" x14ac:dyDescent="0.15">
      <c r="A270" s="66" t="s">
        <v>9</v>
      </c>
      <c r="B270" s="67" t="s">
        <v>299</v>
      </c>
      <c r="C270" s="68" t="s">
        <v>45</v>
      </c>
      <c r="D270" s="69" t="s">
        <v>145</v>
      </c>
      <c r="E270" s="71" t="s">
        <v>301</v>
      </c>
      <c r="F270" s="123">
        <v>63</v>
      </c>
      <c r="G270" s="132"/>
      <c r="H270" s="79"/>
      <c r="I270" s="71" t="s">
        <v>42</v>
      </c>
      <c r="J270" s="67" t="s">
        <v>186</v>
      </c>
      <c r="K270" s="72">
        <v>80</v>
      </c>
      <c r="L270" s="223"/>
      <c r="M270" s="222"/>
      <c r="N270" s="278">
        <f>(F270*K270)</f>
        <v>5040</v>
      </c>
      <c r="O270" s="76" t="e">
        <f>N270/L270</f>
        <v>#DIV/0!</v>
      </c>
      <c r="P270" s="75" t="e">
        <f>M270*O270</f>
        <v>#DIV/0!</v>
      </c>
      <c r="Q270" s="222"/>
      <c r="R270" s="222"/>
      <c r="S270" s="292">
        <f t="shared" ref="S270" si="115">((Q270*3)+(R270*1))/4</f>
        <v>0</v>
      </c>
      <c r="T270" s="75"/>
      <c r="U270" s="75" t="e">
        <f>SUM(P270+S270+T270)</f>
        <v>#DIV/0!</v>
      </c>
      <c r="V270" s="75" t="e">
        <f>U270/F270</f>
        <v>#DIV/0!</v>
      </c>
    </row>
    <row r="271" spans="1:22" s="77" customFormat="1" ht="12.75" customHeight="1" x14ac:dyDescent="0.15">
      <c r="A271" s="66" t="s">
        <v>9</v>
      </c>
      <c r="B271" s="67" t="s">
        <v>299</v>
      </c>
      <c r="C271" s="68" t="s">
        <v>45</v>
      </c>
      <c r="D271" s="69" t="s">
        <v>146</v>
      </c>
      <c r="E271" s="71" t="s">
        <v>302</v>
      </c>
      <c r="F271" s="123"/>
      <c r="G271" s="138">
        <v>1.5</v>
      </c>
      <c r="H271" s="138"/>
      <c r="I271" s="71" t="s">
        <v>42</v>
      </c>
      <c r="J271" s="67"/>
      <c r="K271" s="72"/>
      <c r="L271" s="74"/>
      <c r="M271" s="75"/>
      <c r="N271" s="75"/>
      <c r="O271" s="76"/>
      <c r="P271" s="75"/>
      <c r="Q271" s="75"/>
      <c r="R271" s="75"/>
      <c r="S271" s="75"/>
      <c r="T271" s="75"/>
      <c r="U271" s="75"/>
      <c r="V271" s="75"/>
    </row>
    <row r="272" spans="1:22" s="77" customFormat="1" ht="12.75" customHeight="1" x14ac:dyDescent="0.15">
      <c r="A272" s="66" t="s">
        <v>9</v>
      </c>
      <c r="B272" s="67" t="s">
        <v>299</v>
      </c>
      <c r="C272" s="68" t="s">
        <v>45</v>
      </c>
      <c r="D272" s="69" t="s">
        <v>147</v>
      </c>
      <c r="E272" s="71" t="s">
        <v>269</v>
      </c>
      <c r="F272" s="123">
        <v>22</v>
      </c>
      <c r="G272" s="132"/>
      <c r="H272" s="79"/>
      <c r="I272" s="71" t="s">
        <v>42</v>
      </c>
      <c r="J272" s="67" t="s">
        <v>186</v>
      </c>
      <c r="K272" s="72">
        <v>80</v>
      </c>
      <c r="L272" s="223"/>
      <c r="M272" s="222"/>
      <c r="N272" s="278">
        <f>(F272*K272)</f>
        <v>1760</v>
      </c>
      <c r="O272" s="76" t="e">
        <f t="shared" ref="O272:O275" si="116">N272/L272</f>
        <v>#DIV/0!</v>
      </c>
      <c r="P272" s="75" t="e">
        <f t="shared" ref="P272:P275" si="117">M272*O272</f>
        <v>#DIV/0!</v>
      </c>
      <c r="Q272" s="222"/>
      <c r="R272" s="222"/>
      <c r="S272" s="292">
        <f t="shared" ref="S272:S273" si="118">((Q272*3)+(R272*1))/4</f>
        <v>0</v>
      </c>
      <c r="T272" s="75"/>
      <c r="U272" s="75" t="e">
        <f t="shared" ref="U272:U275" si="119">SUM(P272+S272+T272)</f>
        <v>#DIV/0!</v>
      </c>
      <c r="V272" s="75" t="e">
        <f>U272/F272</f>
        <v>#DIV/0!</v>
      </c>
    </row>
    <row r="273" spans="1:22" s="77" customFormat="1" ht="12.75" customHeight="1" x14ac:dyDescent="0.15">
      <c r="A273" s="66" t="s">
        <v>300</v>
      </c>
      <c r="B273" s="67" t="s">
        <v>299</v>
      </c>
      <c r="C273" s="89" t="s">
        <v>45</v>
      </c>
      <c r="D273" s="69" t="s">
        <v>148</v>
      </c>
      <c r="E273" s="71" t="s">
        <v>305</v>
      </c>
      <c r="F273" s="123">
        <v>14.5</v>
      </c>
      <c r="G273" s="73"/>
      <c r="H273" s="82"/>
      <c r="I273" s="71" t="s">
        <v>42</v>
      </c>
      <c r="J273" s="67" t="s">
        <v>43</v>
      </c>
      <c r="K273" s="72">
        <v>200</v>
      </c>
      <c r="L273" s="223"/>
      <c r="M273" s="222"/>
      <c r="N273" s="278">
        <f>(F273*K273)</f>
        <v>2900</v>
      </c>
      <c r="O273" s="76" t="e">
        <f t="shared" si="116"/>
        <v>#DIV/0!</v>
      </c>
      <c r="P273" s="75" t="e">
        <f t="shared" si="117"/>
        <v>#DIV/0!</v>
      </c>
      <c r="Q273" s="222"/>
      <c r="R273" s="222"/>
      <c r="S273" s="292">
        <f t="shared" si="118"/>
        <v>0</v>
      </c>
      <c r="T273" s="75"/>
      <c r="U273" s="75" t="e">
        <f t="shared" si="119"/>
        <v>#DIV/0!</v>
      </c>
      <c r="V273" s="75" t="e">
        <f>U273/F273</f>
        <v>#DIV/0!</v>
      </c>
    </row>
    <row r="274" spans="1:22" s="77" customFormat="1" ht="12.75" customHeight="1" x14ac:dyDescent="0.15">
      <c r="A274" s="66" t="s">
        <v>300</v>
      </c>
      <c r="B274" s="67" t="s">
        <v>299</v>
      </c>
      <c r="C274" s="68" t="s">
        <v>45</v>
      </c>
      <c r="D274" s="69" t="s">
        <v>148</v>
      </c>
      <c r="E274" s="69" t="s">
        <v>305</v>
      </c>
      <c r="F274" s="122">
        <v>6.5</v>
      </c>
      <c r="G274" s="73"/>
      <c r="H274" s="82"/>
      <c r="I274" s="71" t="s">
        <v>83</v>
      </c>
      <c r="J274" s="67" t="s">
        <v>43</v>
      </c>
      <c r="K274" s="72">
        <v>200</v>
      </c>
      <c r="L274" s="223"/>
      <c r="M274" s="222"/>
      <c r="N274" s="278">
        <f>(F274*K274)</f>
        <v>1300</v>
      </c>
      <c r="O274" s="76" t="e">
        <f t="shared" si="116"/>
        <v>#DIV/0!</v>
      </c>
      <c r="P274" s="75" t="e">
        <f t="shared" si="117"/>
        <v>#DIV/0!</v>
      </c>
      <c r="Q274" s="75"/>
      <c r="R274" s="75"/>
      <c r="S274" s="292"/>
      <c r="T274" s="222"/>
      <c r="U274" s="75" t="e">
        <f t="shared" si="119"/>
        <v>#DIV/0!</v>
      </c>
      <c r="V274" s="75" t="e">
        <f>U274/F274</f>
        <v>#DIV/0!</v>
      </c>
    </row>
    <row r="275" spans="1:22" s="77" customFormat="1" ht="12.75" customHeight="1" x14ac:dyDescent="0.15">
      <c r="A275" s="66" t="s">
        <v>300</v>
      </c>
      <c r="B275" s="67" t="s">
        <v>299</v>
      </c>
      <c r="C275" s="68" t="s">
        <v>45</v>
      </c>
      <c r="D275" s="69" t="s">
        <v>149</v>
      </c>
      <c r="E275" s="71" t="s">
        <v>301</v>
      </c>
      <c r="F275" s="123">
        <v>63.7</v>
      </c>
      <c r="G275" s="113"/>
      <c r="H275" s="83"/>
      <c r="I275" s="71" t="s">
        <v>42</v>
      </c>
      <c r="J275" s="67" t="s">
        <v>186</v>
      </c>
      <c r="K275" s="72">
        <v>80</v>
      </c>
      <c r="L275" s="223"/>
      <c r="M275" s="222"/>
      <c r="N275" s="278">
        <f>(F275*K275)</f>
        <v>5096</v>
      </c>
      <c r="O275" s="76" t="e">
        <f t="shared" si="116"/>
        <v>#DIV/0!</v>
      </c>
      <c r="P275" s="75" t="e">
        <f t="shared" si="117"/>
        <v>#DIV/0!</v>
      </c>
      <c r="Q275" s="222"/>
      <c r="R275" s="222"/>
      <c r="S275" s="292">
        <f t="shared" ref="S275" si="120">((Q275*3)+(R275*1))/4</f>
        <v>0</v>
      </c>
      <c r="T275" s="75"/>
      <c r="U275" s="75" t="e">
        <f t="shared" si="119"/>
        <v>#DIV/0!</v>
      </c>
      <c r="V275" s="75" t="e">
        <f>U275/F275</f>
        <v>#DIV/0!</v>
      </c>
    </row>
    <row r="276" spans="1:22" s="77" customFormat="1" ht="12.75" customHeight="1" x14ac:dyDescent="0.15">
      <c r="A276" s="66" t="s">
        <v>300</v>
      </c>
      <c r="B276" s="67" t="s">
        <v>299</v>
      </c>
      <c r="C276" s="68" t="s">
        <v>45</v>
      </c>
      <c r="D276" s="69" t="s">
        <v>150</v>
      </c>
      <c r="E276" s="71" t="s">
        <v>242</v>
      </c>
      <c r="F276" s="123"/>
      <c r="G276" s="137">
        <v>1.6</v>
      </c>
      <c r="H276" s="137"/>
      <c r="I276" s="71" t="s">
        <v>42</v>
      </c>
      <c r="J276" s="67"/>
      <c r="K276" s="72"/>
      <c r="L276" s="74"/>
      <c r="M276" s="75"/>
      <c r="N276" s="75"/>
      <c r="O276" s="76"/>
      <c r="P276" s="75"/>
      <c r="Q276" s="75"/>
      <c r="R276" s="75"/>
      <c r="S276" s="75"/>
      <c r="T276" s="75"/>
      <c r="U276" s="75"/>
      <c r="V276" s="75"/>
    </row>
    <row r="277" spans="1:22" s="77" customFormat="1" ht="12.75" customHeight="1" x14ac:dyDescent="0.15">
      <c r="A277" s="66" t="s">
        <v>300</v>
      </c>
      <c r="B277" s="67" t="s">
        <v>299</v>
      </c>
      <c r="C277" s="68" t="s">
        <v>45</v>
      </c>
      <c r="D277" s="69" t="s">
        <v>151</v>
      </c>
      <c r="E277" s="71" t="s">
        <v>269</v>
      </c>
      <c r="F277" s="123">
        <v>13.6</v>
      </c>
      <c r="G277" s="113"/>
      <c r="H277" s="83"/>
      <c r="I277" s="71" t="s">
        <v>42</v>
      </c>
      <c r="J277" s="67" t="s">
        <v>186</v>
      </c>
      <c r="K277" s="72">
        <v>80</v>
      </c>
      <c r="L277" s="223"/>
      <c r="M277" s="222"/>
      <c r="N277" s="278">
        <f>(F277*K277)</f>
        <v>1088</v>
      </c>
      <c r="O277" s="76" t="e">
        <f t="shared" ref="O277:O280" si="121">N277/L277</f>
        <v>#DIV/0!</v>
      </c>
      <c r="P277" s="75" t="e">
        <f t="shared" ref="P277:P280" si="122">M277*O277</f>
        <v>#DIV/0!</v>
      </c>
      <c r="Q277" s="222"/>
      <c r="R277" s="222"/>
      <c r="S277" s="292">
        <f t="shared" ref="S277" si="123">((Q277*3)+(R277*1))/4</f>
        <v>0</v>
      </c>
      <c r="T277" s="75"/>
      <c r="U277" s="75" t="e">
        <f t="shared" ref="U277:U288" si="124">SUM(P277+S277+T277)</f>
        <v>#DIV/0!</v>
      </c>
      <c r="V277" s="75" t="e">
        <f>U277/F277</f>
        <v>#DIV/0!</v>
      </c>
    </row>
    <row r="278" spans="1:22" s="77" customFormat="1" ht="12.75" customHeight="1" x14ac:dyDescent="0.15">
      <c r="A278" s="66" t="s">
        <v>300</v>
      </c>
      <c r="B278" s="67" t="s">
        <v>299</v>
      </c>
      <c r="C278" s="68" t="s">
        <v>45</v>
      </c>
      <c r="D278" s="69" t="s">
        <v>152</v>
      </c>
      <c r="E278" s="71" t="s">
        <v>78</v>
      </c>
      <c r="F278" s="123">
        <v>1.4</v>
      </c>
      <c r="G278" s="134"/>
      <c r="H278" s="81"/>
      <c r="I278" s="71" t="s">
        <v>104</v>
      </c>
      <c r="J278" s="67" t="s">
        <v>56</v>
      </c>
      <c r="K278" s="72">
        <v>200</v>
      </c>
      <c r="L278" s="223"/>
      <c r="M278" s="222"/>
      <c r="N278" s="278">
        <f>(F278*K278)</f>
        <v>280</v>
      </c>
      <c r="O278" s="76" t="e">
        <f t="shared" si="121"/>
        <v>#DIV/0!</v>
      </c>
      <c r="P278" s="75" t="e">
        <f t="shared" si="122"/>
        <v>#DIV/0!</v>
      </c>
      <c r="Q278" s="75"/>
      <c r="R278" s="75"/>
      <c r="S278" s="292"/>
      <c r="T278" s="75"/>
      <c r="U278" s="75" t="e">
        <f t="shared" si="124"/>
        <v>#DIV/0!</v>
      </c>
      <c r="V278" s="75" t="e">
        <f>U278/F278</f>
        <v>#DIV/0!</v>
      </c>
    </row>
    <row r="279" spans="1:22" s="77" customFormat="1" ht="12.75" customHeight="1" x14ac:dyDescent="0.15">
      <c r="A279" s="66" t="s">
        <v>300</v>
      </c>
      <c r="B279" s="67" t="s">
        <v>299</v>
      </c>
      <c r="C279" s="68" t="s">
        <v>45</v>
      </c>
      <c r="D279" s="69" t="s">
        <v>153</v>
      </c>
      <c r="E279" s="71" t="s">
        <v>78</v>
      </c>
      <c r="F279" s="123">
        <v>1.4</v>
      </c>
      <c r="G279" s="134"/>
      <c r="H279" s="81"/>
      <c r="I279" s="71" t="s">
        <v>104</v>
      </c>
      <c r="J279" s="67" t="s">
        <v>56</v>
      </c>
      <c r="K279" s="72">
        <v>200</v>
      </c>
      <c r="L279" s="223"/>
      <c r="M279" s="222"/>
      <c r="N279" s="278">
        <f>(F279*K279)</f>
        <v>280</v>
      </c>
      <c r="O279" s="76" t="e">
        <f t="shared" si="121"/>
        <v>#DIV/0!</v>
      </c>
      <c r="P279" s="75" t="e">
        <f t="shared" si="122"/>
        <v>#DIV/0!</v>
      </c>
      <c r="Q279" s="75"/>
      <c r="R279" s="75"/>
      <c r="S279" s="292"/>
      <c r="T279" s="75"/>
      <c r="U279" s="75" t="e">
        <f t="shared" si="124"/>
        <v>#DIV/0!</v>
      </c>
      <c r="V279" s="75" t="e">
        <f>U279/F279</f>
        <v>#DIV/0!</v>
      </c>
    </row>
    <row r="280" spans="1:22" s="77" customFormat="1" ht="12.75" customHeight="1" x14ac:dyDescent="0.15">
      <c r="A280" s="66" t="s">
        <v>300</v>
      </c>
      <c r="B280" s="67" t="s">
        <v>299</v>
      </c>
      <c r="C280" s="68" t="s">
        <v>45</v>
      </c>
      <c r="D280" s="69" t="s">
        <v>154</v>
      </c>
      <c r="E280" s="71" t="s">
        <v>301</v>
      </c>
      <c r="F280" s="124">
        <v>62.3</v>
      </c>
      <c r="G280" s="135"/>
      <c r="H280" s="85"/>
      <c r="I280" s="71" t="s">
        <v>42</v>
      </c>
      <c r="J280" s="67" t="s">
        <v>186</v>
      </c>
      <c r="K280" s="72">
        <v>80</v>
      </c>
      <c r="L280" s="223"/>
      <c r="M280" s="222"/>
      <c r="N280" s="278">
        <f>(F280*K280)</f>
        <v>4984</v>
      </c>
      <c r="O280" s="76" t="e">
        <f t="shared" si="121"/>
        <v>#DIV/0!</v>
      </c>
      <c r="P280" s="75" t="e">
        <f t="shared" si="122"/>
        <v>#DIV/0!</v>
      </c>
      <c r="Q280" s="222"/>
      <c r="R280" s="222"/>
      <c r="S280" s="292">
        <f t="shared" ref="S280" si="125">((Q280*3)+(R280*1))/4</f>
        <v>0</v>
      </c>
      <c r="T280" s="75"/>
      <c r="U280" s="75" t="e">
        <f t="shared" si="124"/>
        <v>#DIV/0!</v>
      </c>
      <c r="V280" s="75" t="e">
        <f>U280/F280</f>
        <v>#DIV/0!</v>
      </c>
    </row>
    <row r="281" spans="1:22" s="237" customFormat="1" ht="12.75" customHeight="1" x14ac:dyDescent="0.2">
      <c r="A281" s="224"/>
      <c r="B281" s="225"/>
      <c r="C281" s="226"/>
      <c r="D281" s="227"/>
      <c r="E281" s="247"/>
      <c r="F281" s="248">
        <f>SUM(F258:F280)</f>
        <v>479.49999999999994</v>
      </c>
      <c r="G281" s="257"/>
      <c r="H281" s="258"/>
      <c r="I281" s="247"/>
      <c r="J281" s="225"/>
      <c r="K281" s="229"/>
      <c r="L281" s="234"/>
      <c r="M281" s="235"/>
      <c r="N281" s="235"/>
      <c r="O281" s="236"/>
      <c r="P281" s="235" t="e">
        <f>SUM(P258:P280)</f>
        <v>#DIV/0!</v>
      </c>
      <c r="Q281" s="235">
        <f t="shared" ref="Q281:T281" si="126">SUM(Q258:Q280)</f>
        <v>0</v>
      </c>
      <c r="R281" s="235">
        <f t="shared" si="126"/>
        <v>0</v>
      </c>
      <c r="S281" s="235">
        <f t="shared" si="126"/>
        <v>0</v>
      </c>
      <c r="T281" s="235">
        <f t="shared" si="126"/>
        <v>0</v>
      </c>
      <c r="U281" s="75" t="e">
        <f t="shared" si="124"/>
        <v>#DIV/0!</v>
      </c>
      <c r="V281" s="235"/>
    </row>
    <row r="282" spans="1:22" s="77" customFormat="1" ht="12.75" customHeight="1" x14ac:dyDescent="0.15">
      <c r="A282" s="66" t="s">
        <v>11</v>
      </c>
      <c r="B282" s="67" t="s">
        <v>38</v>
      </c>
      <c r="C282" s="68" t="s">
        <v>45</v>
      </c>
      <c r="D282" s="69" t="s">
        <v>122</v>
      </c>
      <c r="E282" s="86" t="s">
        <v>306</v>
      </c>
      <c r="F282" s="122">
        <v>31</v>
      </c>
      <c r="G282" s="122"/>
      <c r="H282" s="70"/>
      <c r="I282" s="106" t="s">
        <v>131</v>
      </c>
      <c r="J282" s="67" t="s">
        <v>66</v>
      </c>
      <c r="K282" s="72">
        <v>104</v>
      </c>
      <c r="L282" s="223"/>
      <c r="M282" s="222"/>
      <c r="N282" s="278">
        <f>(F282*K282)</f>
        <v>3224</v>
      </c>
      <c r="O282" s="76" t="e">
        <f t="shared" ref="O282:O286" si="127">N282/L282</f>
        <v>#DIV/0!</v>
      </c>
      <c r="P282" s="75" t="e">
        <f t="shared" ref="P282:P286" si="128">M282*O282</f>
        <v>#DIV/0!</v>
      </c>
      <c r="Q282" s="222"/>
      <c r="R282" s="222"/>
      <c r="S282" s="292">
        <f t="shared" ref="S282" si="129">((Q282*3)+(R282*1))/4</f>
        <v>0</v>
      </c>
      <c r="T282" s="75"/>
      <c r="U282" s="75" t="e">
        <f t="shared" si="124"/>
        <v>#DIV/0!</v>
      </c>
      <c r="V282" s="75" t="e">
        <f>U282/F282</f>
        <v>#DIV/0!</v>
      </c>
    </row>
    <row r="283" spans="1:22" s="77" customFormat="1" ht="12.75" customHeight="1" x14ac:dyDescent="0.15">
      <c r="A283" s="66" t="s">
        <v>11</v>
      </c>
      <c r="B283" s="67" t="s">
        <v>38</v>
      </c>
      <c r="C283" s="68" t="s">
        <v>45</v>
      </c>
      <c r="D283" s="71" t="s">
        <v>124</v>
      </c>
      <c r="E283" s="71" t="s">
        <v>307</v>
      </c>
      <c r="F283" s="122">
        <v>31</v>
      </c>
      <c r="G283" s="122"/>
      <c r="H283" s="70"/>
      <c r="I283" s="106" t="s">
        <v>125</v>
      </c>
      <c r="J283" s="67" t="s">
        <v>66</v>
      </c>
      <c r="K283" s="72">
        <v>104</v>
      </c>
      <c r="L283" s="223"/>
      <c r="M283" s="222"/>
      <c r="N283" s="278">
        <f>(F283*K283)</f>
        <v>3224</v>
      </c>
      <c r="O283" s="76" t="e">
        <f t="shared" si="127"/>
        <v>#DIV/0!</v>
      </c>
      <c r="P283" s="75" t="e">
        <f t="shared" si="128"/>
        <v>#DIV/0!</v>
      </c>
      <c r="Q283" s="75"/>
      <c r="R283" s="75"/>
      <c r="S283" s="292"/>
      <c r="T283" s="75"/>
      <c r="U283" s="75" t="e">
        <f t="shared" si="124"/>
        <v>#DIV/0!</v>
      </c>
      <c r="V283" s="75" t="e">
        <f>U283/F283</f>
        <v>#DIV/0!</v>
      </c>
    </row>
    <row r="284" spans="1:22" s="77" customFormat="1" ht="12.75" customHeight="1" x14ac:dyDescent="0.15">
      <c r="A284" s="66" t="s">
        <v>11</v>
      </c>
      <c r="B284" s="67" t="s">
        <v>38</v>
      </c>
      <c r="C284" s="68" t="s">
        <v>45</v>
      </c>
      <c r="D284" s="69" t="s">
        <v>126</v>
      </c>
      <c r="E284" s="69" t="s">
        <v>308</v>
      </c>
      <c r="F284" s="125">
        <v>40</v>
      </c>
      <c r="G284" s="125"/>
      <c r="H284" s="94"/>
      <c r="I284" s="107" t="s">
        <v>125</v>
      </c>
      <c r="J284" s="97" t="s">
        <v>56</v>
      </c>
      <c r="K284" s="72">
        <v>52</v>
      </c>
      <c r="L284" s="223"/>
      <c r="M284" s="222"/>
      <c r="N284" s="278">
        <f>(F284*K284)</f>
        <v>2080</v>
      </c>
      <c r="O284" s="76" t="e">
        <f t="shared" si="127"/>
        <v>#DIV/0!</v>
      </c>
      <c r="P284" s="75" t="e">
        <f t="shared" si="128"/>
        <v>#DIV/0!</v>
      </c>
      <c r="Q284" s="75"/>
      <c r="R284" s="75"/>
      <c r="S284" s="292"/>
      <c r="T284" s="75"/>
      <c r="U284" s="75" t="e">
        <f t="shared" si="124"/>
        <v>#DIV/0!</v>
      </c>
      <c r="V284" s="75" t="e">
        <f>U284/F284</f>
        <v>#DIV/0!</v>
      </c>
    </row>
    <row r="285" spans="1:22" s="77" customFormat="1" ht="12.75" customHeight="1" x14ac:dyDescent="0.15">
      <c r="A285" s="66" t="s">
        <v>11</v>
      </c>
      <c r="B285" s="67" t="s">
        <v>38</v>
      </c>
      <c r="C285" s="68" t="s">
        <v>45</v>
      </c>
      <c r="D285" s="69" t="s">
        <v>129</v>
      </c>
      <c r="E285" s="86" t="s">
        <v>103</v>
      </c>
      <c r="F285" s="125">
        <v>10</v>
      </c>
      <c r="G285" s="125"/>
      <c r="H285" s="94"/>
      <c r="I285" s="107" t="s">
        <v>125</v>
      </c>
      <c r="J285" s="97" t="s">
        <v>56</v>
      </c>
      <c r="K285" s="72">
        <v>104</v>
      </c>
      <c r="L285" s="223"/>
      <c r="M285" s="222"/>
      <c r="N285" s="278">
        <f>(F285*K285)</f>
        <v>1040</v>
      </c>
      <c r="O285" s="76" t="e">
        <f t="shared" si="127"/>
        <v>#DIV/0!</v>
      </c>
      <c r="P285" s="75" t="e">
        <f t="shared" si="128"/>
        <v>#DIV/0!</v>
      </c>
      <c r="Q285" s="75"/>
      <c r="R285" s="75"/>
      <c r="S285" s="292"/>
      <c r="T285" s="75"/>
      <c r="U285" s="75" t="e">
        <f t="shared" si="124"/>
        <v>#DIV/0!</v>
      </c>
      <c r="V285" s="75" t="e">
        <f>U285/F285</f>
        <v>#DIV/0!</v>
      </c>
    </row>
    <row r="286" spans="1:22" s="77" customFormat="1" ht="12.75" customHeight="1" x14ac:dyDescent="0.15">
      <c r="A286" s="66" t="s">
        <v>11</v>
      </c>
      <c r="B286" s="67" t="s">
        <v>38</v>
      </c>
      <c r="C286" s="68" t="s">
        <v>45</v>
      </c>
      <c r="D286" s="71" t="s">
        <v>130</v>
      </c>
      <c r="E286" s="71" t="s">
        <v>103</v>
      </c>
      <c r="F286" s="125">
        <v>10</v>
      </c>
      <c r="G286" s="125"/>
      <c r="H286" s="105"/>
      <c r="I286" s="97" t="s">
        <v>125</v>
      </c>
      <c r="J286" s="97" t="s">
        <v>56</v>
      </c>
      <c r="K286" s="72">
        <v>104</v>
      </c>
      <c r="L286" s="223"/>
      <c r="M286" s="222"/>
      <c r="N286" s="278">
        <f>(F286*K286)</f>
        <v>1040</v>
      </c>
      <c r="O286" s="76" t="e">
        <f t="shared" si="127"/>
        <v>#DIV/0!</v>
      </c>
      <c r="P286" s="75" t="e">
        <f t="shared" si="128"/>
        <v>#DIV/0!</v>
      </c>
      <c r="Q286" s="75"/>
      <c r="R286" s="75"/>
      <c r="S286" s="292"/>
      <c r="T286" s="75"/>
      <c r="U286" s="75" t="e">
        <f t="shared" si="124"/>
        <v>#DIV/0!</v>
      </c>
      <c r="V286" s="75" t="e">
        <f>U286/F286</f>
        <v>#DIV/0!</v>
      </c>
    </row>
    <row r="287" spans="1:22" s="237" customFormat="1" ht="12.75" customHeight="1" x14ac:dyDescent="0.2">
      <c r="A287" s="224"/>
      <c r="B287" s="225"/>
      <c r="C287" s="226"/>
      <c r="D287" s="247"/>
      <c r="E287" s="247"/>
      <c r="F287" s="259">
        <f>SUM(F282:F286)</f>
        <v>122</v>
      </c>
      <c r="G287" s="259"/>
      <c r="H287" s="260"/>
      <c r="I287" s="261"/>
      <c r="J287" s="261"/>
      <c r="K287" s="229"/>
      <c r="L287" s="234"/>
      <c r="M287" s="235"/>
      <c r="N287" s="235"/>
      <c r="O287" s="236"/>
      <c r="P287" s="235" t="e">
        <f>SUM(P282:P286)</f>
        <v>#DIV/0!</v>
      </c>
      <c r="Q287" s="235">
        <f t="shared" ref="Q287:T287" si="130">SUM(Q282:Q286)</f>
        <v>0</v>
      </c>
      <c r="R287" s="235">
        <f t="shared" si="130"/>
        <v>0</v>
      </c>
      <c r="S287" s="235">
        <f t="shared" si="130"/>
        <v>0</v>
      </c>
      <c r="T287" s="235">
        <f t="shared" si="130"/>
        <v>0</v>
      </c>
      <c r="U287" s="75" t="e">
        <f t="shared" si="124"/>
        <v>#DIV/0!</v>
      </c>
      <c r="V287" s="235"/>
    </row>
    <row r="288" spans="1:22" s="77" customFormat="1" ht="12.75" customHeight="1" x14ac:dyDescent="0.15">
      <c r="A288" s="66" t="s">
        <v>12</v>
      </c>
      <c r="B288" s="67" t="s">
        <v>184</v>
      </c>
      <c r="C288" s="68" t="s">
        <v>45</v>
      </c>
      <c r="D288" s="71" t="s">
        <v>122</v>
      </c>
      <c r="E288" s="71" t="s">
        <v>82</v>
      </c>
      <c r="F288" s="123">
        <v>4.4000000000000004</v>
      </c>
      <c r="G288" s="123"/>
      <c r="H288" s="78"/>
      <c r="I288" s="71" t="s">
        <v>83</v>
      </c>
      <c r="J288" s="67" t="s">
        <v>84</v>
      </c>
      <c r="K288" s="72">
        <v>200</v>
      </c>
      <c r="L288" s="223"/>
      <c r="M288" s="222"/>
      <c r="N288" s="278">
        <f>(F288*K288)</f>
        <v>880.00000000000011</v>
      </c>
      <c r="O288" s="76" t="e">
        <f>N288/L288</f>
        <v>#DIV/0!</v>
      </c>
      <c r="P288" s="75" t="e">
        <f>M288*O288</f>
        <v>#DIV/0!</v>
      </c>
      <c r="Q288" s="75"/>
      <c r="R288" s="75"/>
      <c r="S288" s="292"/>
      <c r="T288" s="222"/>
      <c r="U288" s="75" t="e">
        <f t="shared" si="124"/>
        <v>#DIV/0!</v>
      </c>
      <c r="V288" s="75" t="e">
        <f>U288/F288</f>
        <v>#DIV/0!</v>
      </c>
    </row>
    <row r="289" spans="1:22" s="77" customFormat="1" ht="12.75" customHeight="1" x14ac:dyDescent="0.15">
      <c r="A289" s="66" t="s">
        <v>12</v>
      </c>
      <c r="B289" s="67" t="s">
        <v>184</v>
      </c>
      <c r="C289" s="68" t="s">
        <v>45</v>
      </c>
      <c r="D289" s="71" t="s">
        <v>122</v>
      </c>
      <c r="E289" s="71" t="s">
        <v>246</v>
      </c>
      <c r="F289" s="123"/>
      <c r="G289" s="123">
        <v>1</v>
      </c>
      <c r="H289" s="123"/>
      <c r="I289" s="71" t="s">
        <v>96</v>
      </c>
      <c r="J289" s="67"/>
      <c r="K289" s="72"/>
      <c r="L289" s="74"/>
      <c r="M289" s="75"/>
      <c r="N289" s="75"/>
      <c r="O289" s="76"/>
      <c r="P289" s="75"/>
      <c r="Q289" s="75"/>
      <c r="R289" s="75"/>
      <c r="S289" s="75"/>
      <c r="T289" s="75"/>
      <c r="U289" s="75"/>
      <c r="V289" s="75"/>
    </row>
    <row r="290" spans="1:22" s="77" customFormat="1" ht="12.75" customHeight="1" x14ac:dyDescent="0.15">
      <c r="A290" s="66" t="s">
        <v>12</v>
      </c>
      <c r="B290" s="67" t="s">
        <v>184</v>
      </c>
      <c r="C290" s="68" t="s">
        <v>45</v>
      </c>
      <c r="D290" s="71" t="s">
        <v>124</v>
      </c>
      <c r="E290" s="71" t="s">
        <v>190</v>
      </c>
      <c r="F290" s="123">
        <v>85</v>
      </c>
      <c r="G290" s="123"/>
      <c r="H290" s="78"/>
      <c r="I290" s="71" t="s">
        <v>42</v>
      </c>
      <c r="J290" s="67" t="s">
        <v>43</v>
      </c>
      <c r="K290" s="72">
        <v>200</v>
      </c>
      <c r="L290" s="223"/>
      <c r="M290" s="222"/>
      <c r="N290" s="278">
        <f>(F290*K290)</f>
        <v>17000</v>
      </c>
      <c r="O290" s="76" t="e">
        <f t="shared" ref="O290:O291" si="131">N290/L290</f>
        <v>#DIV/0!</v>
      </c>
      <c r="P290" s="75" t="e">
        <f t="shared" ref="P290:P291" si="132">M290*O290</f>
        <v>#DIV/0!</v>
      </c>
      <c r="Q290" s="222"/>
      <c r="R290" s="222"/>
      <c r="S290" s="292">
        <f t="shared" ref="S290" si="133">((Q290*3)+(R290*1))/4</f>
        <v>0</v>
      </c>
      <c r="T290" s="75"/>
      <c r="U290" s="75" t="e">
        <f t="shared" ref="U290:U291" si="134">SUM(P290+S290+T290)</f>
        <v>#DIV/0!</v>
      </c>
      <c r="V290" s="75" t="e">
        <f>U290/F290</f>
        <v>#DIV/0!</v>
      </c>
    </row>
    <row r="291" spans="1:22" s="77" customFormat="1" ht="12.75" customHeight="1" x14ac:dyDescent="0.15">
      <c r="A291" s="66" t="s">
        <v>12</v>
      </c>
      <c r="B291" s="67" t="s">
        <v>184</v>
      </c>
      <c r="C291" s="68" t="s">
        <v>45</v>
      </c>
      <c r="D291" s="71" t="s">
        <v>124</v>
      </c>
      <c r="E291" s="71" t="s">
        <v>190</v>
      </c>
      <c r="F291" s="123">
        <v>9</v>
      </c>
      <c r="G291" s="123"/>
      <c r="H291" s="78"/>
      <c r="I291" s="71" t="s">
        <v>83</v>
      </c>
      <c r="J291" s="67" t="s">
        <v>43</v>
      </c>
      <c r="K291" s="72">
        <v>200</v>
      </c>
      <c r="L291" s="223"/>
      <c r="M291" s="222"/>
      <c r="N291" s="278">
        <f>(F291*K291)</f>
        <v>1800</v>
      </c>
      <c r="O291" s="76" t="e">
        <f t="shared" si="131"/>
        <v>#DIV/0!</v>
      </c>
      <c r="P291" s="75" t="e">
        <f t="shared" si="132"/>
        <v>#DIV/0!</v>
      </c>
      <c r="Q291" s="75"/>
      <c r="R291" s="75"/>
      <c r="S291" s="292"/>
      <c r="T291" s="222"/>
      <c r="U291" s="75" t="e">
        <f t="shared" si="134"/>
        <v>#DIV/0!</v>
      </c>
      <c r="V291" s="75" t="e">
        <f>U291/F291</f>
        <v>#DIV/0!</v>
      </c>
    </row>
    <row r="292" spans="1:22" s="77" customFormat="1" ht="12.75" customHeight="1" x14ac:dyDescent="0.15">
      <c r="A292" s="66" t="s">
        <v>12</v>
      </c>
      <c r="B292" s="67" t="s">
        <v>184</v>
      </c>
      <c r="C292" s="68" t="s">
        <v>45</v>
      </c>
      <c r="D292" s="71" t="s">
        <v>126</v>
      </c>
      <c r="E292" s="71" t="s">
        <v>74</v>
      </c>
      <c r="F292" s="123"/>
      <c r="G292" s="142">
        <v>1.6</v>
      </c>
      <c r="H292" s="142"/>
      <c r="I292" s="71" t="s">
        <v>198</v>
      </c>
      <c r="J292" s="67"/>
      <c r="K292" s="72"/>
      <c r="L292" s="74"/>
      <c r="M292" s="75"/>
      <c r="N292" s="75"/>
      <c r="O292" s="76"/>
      <c r="P292" s="75"/>
      <c r="Q292" s="75"/>
      <c r="R292" s="75"/>
      <c r="S292" s="75"/>
      <c r="T292" s="75"/>
      <c r="U292" s="75"/>
      <c r="V292" s="75"/>
    </row>
    <row r="293" spans="1:22" s="77" customFormat="1" ht="12.75" customHeight="1" x14ac:dyDescent="0.15">
      <c r="A293" s="66" t="s">
        <v>12</v>
      </c>
      <c r="B293" s="67" t="s">
        <v>184</v>
      </c>
      <c r="C293" s="68" t="s">
        <v>45</v>
      </c>
      <c r="D293" s="69" t="s">
        <v>129</v>
      </c>
      <c r="E293" s="86" t="s">
        <v>76</v>
      </c>
      <c r="F293" s="122">
        <v>4</v>
      </c>
      <c r="G293" s="136"/>
      <c r="H293" s="87"/>
      <c r="I293" s="71" t="s">
        <v>42</v>
      </c>
      <c r="J293" s="67" t="s">
        <v>43</v>
      </c>
      <c r="K293" s="72">
        <v>200</v>
      </c>
      <c r="L293" s="223"/>
      <c r="M293" s="222"/>
      <c r="N293" s="278">
        <f t="shared" ref="N293:N310" si="135">(F293*K293)</f>
        <v>800</v>
      </c>
      <c r="O293" s="76" t="e">
        <f t="shared" ref="O293:O310" si="136">N293/L293</f>
        <v>#DIV/0!</v>
      </c>
      <c r="P293" s="75" t="e">
        <f t="shared" ref="P293:P310" si="137">M293*O293</f>
        <v>#DIV/0!</v>
      </c>
      <c r="Q293" s="222"/>
      <c r="R293" s="222"/>
      <c r="S293" s="292">
        <f t="shared" ref="S293" si="138">((Q293*3)+(R293*1))/4</f>
        <v>0</v>
      </c>
      <c r="T293" s="75"/>
      <c r="U293" s="75" t="e">
        <f t="shared" ref="U293:U310" si="139">SUM(P293+S293+T293)</f>
        <v>#DIV/0!</v>
      </c>
      <c r="V293" s="75" t="e">
        <f t="shared" ref="V293:V310" si="140">U293/F293</f>
        <v>#DIV/0!</v>
      </c>
    </row>
    <row r="294" spans="1:22" s="77" customFormat="1" ht="12.75" customHeight="1" x14ac:dyDescent="0.15">
      <c r="A294" s="66" t="s">
        <v>12</v>
      </c>
      <c r="B294" s="67" t="s">
        <v>184</v>
      </c>
      <c r="C294" s="68" t="s">
        <v>45</v>
      </c>
      <c r="D294" s="69" t="s">
        <v>130</v>
      </c>
      <c r="E294" s="86" t="s">
        <v>78</v>
      </c>
      <c r="F294" s="122">
        <v>1.4</v>
      </c>
      <c r="G294" s="136"/>
      <c r="H294" s="87"/>
      <c r="I294" s="71" t="s">
        <v>181</v>
      </c>
      <c r="J294" s="67" t="s">
        <v>56</v>
      </c>
      <c r="K294" s="72">
        <v>200</v>
      </c>
      <c r="L294" s="223"/>
      <c r="M294" s="222"/>
      <c r="N294" s="278">
        <f t="shared" si="135"/>
        <v>280</v>
      </c>
      <c r="O294" s="76" t="e">
        <f t="shared" si="136"/>
        <v>#DIV/0!</v>
      </c>
      <c r="P294" s="75" t="e">
        <f t="shared" si="137"/>
        <v>#DIV/0!</v>
      </c>
      <c r="Q294" s="75"/>
      <c r="R294" s="75"/>
      <c r="S294" s="292"/>
      <c r="T294" s="75"/>
      <c r="U294" s="75" t="e">
        <f t="shared" si="139"/>
        <v>#DIV/0!</v>
      </c>
      <c r="V294" s="75" t="e">
        <f t="shared" si="140"/>
        <v>#DIV/0!</v>
      </c>
    </row>
    <row r="295" spans="1:22" s="77" customFormat="1" ht="12.75" customHeight="1" x14ac:dyDescent="0.15">
      <c r="A295" s="66" t="s">
        <v>12</v>
      </c>
      <c r="B295" s="67" t="s">
        <v>184</v>
      </c>
      <c r="C295" s="68" t="s">
        <v>45</v>
      </c>
      <c r="D295" s="71" t="s">
        <v>132</v>
      </c>
      <c r="E295" s="71" t="s">
        <v>78</v>
      </c>
      <c r="F295" s="122">
        <v>1.4</v>
      </c>
      <c r="G295" s="136"/>
      <c r="H295" s="87"/>
      <c r="I295" s="71" t="s">
        <v>181</v>
      </c>
      <c r="J295" s="67" t="s">
        <v>56</v>
      </c>
      <c r="K295" s="72">
        <v>200</v>
      </c>
      <c r="L295" s="223"/>
      <c r="M295" s="222"/>
      <c r="N295" s="278">
        <f t="shared" si="135"/>
        <v>280</v>
      </c>
      <c r="O295" s="76" t="e">
        <f t="shared" si="136"/>
        <v>#DIV/0!</v>
      </c>
      <c r="P295" s="75" t="e">
        <f t="shared" si="137"/>
        <v>#DIV/0!</v>
      </c>
      <c r="Q295" s="75"/>
      <c r="R295" s="75"/>
      <c r="S295" s="292"/>
      <c r="T295" s="75"/>
      <c r="U295" s="75" t="e">
        <f t="shared" si="139"/>
        <v>#DIV/0!</v>
      </c>
      <c r="V295" s="75" t="e">
        <f t="shared" si="140"/>
        <v>#DIV/0!</v>
      </c>
    </row>
    <row r="296" spans="1:22" s="77" customFormat="1" ht="12.75" customHeight="1" x14ac:dyDescent="0.15">
      <c r="A296" s="66" t="s">
        <v>12</v>
      </c>
      <c r="B296" s="67" t="s">
        <v>184</v>
      </c>
      <c r="C296" s="68" t="s">
        <v>45</v>
      </c>
      <c r="D296" s="71" t="s">
        <v>134</v>
      </c>
      <c r="E296" s="69" t="s">
        <v>161</v>
      </c>
      <c r="F296" s="123">
        <v>38.6</v>
      </c>
      <c r="G296" s="73"/>
      <c r="H296" s="82"/>
      <c r="I296" s="71" t="s">
        <v>198</v>
      </c>
      <c r="J296" s="67" t="s">
        <v>72</v>
      </c>
      <c r="K296" s="72">
        <v>200</v>
      </c>
      <c r="L296" s="223"/>
      <c r="M296" s="222"/>
      <c r="N296" s="278">
        <f t="shared" si="135"/>
        <v>7720</v>
      </c>
      <c r="O296" s="76" t="e">
        <f t="shared" si="136"/>
        <v>#DIV/0!</v>
      </c>
      <c r="P296" s="75" t="e">
        <f t="shared" si="137"/>
        <v>#DIV/0!</v>
      </c>
      <c r="Q296" s="75"/>
      <c r="R296" s="75"/>
      <c r="S296" s="292"/>
      <c r="T296" s="222"/>
      <c r="U296" s="75" t="e">
        <f t="shared" si="139"/>
        <v>#DIV/0!</v>
      </c>
      <c r="V296" s="75" t="e">
        <f t="shared" si="140"/>
        <v>#DIV/0!</v>
      </c>
    </row>
    <row r="297" spans="1:22" s="77" customFormat="1" ht="12.75" customHeight="1" x14ac:dyDescent="0.15">
      <c r="A297" s="66" t="s">
        <v>12</v>
      </c>
      <c r="B297" s="67" t="s">
        <v>184</v>
      </c>
      <c r="C297" s="68" t="s">
        <v>45</v>
      </c>
      <c r="D297" s="69" t="s">
        <v>136</v>
      </c>
      <c r="E297" s="69" t="s">
        <v>78</v>
      </c>
      <c r="F297" s="122">
        <v>4</v>
      </c>
      <c r="G297" s="136"/>
      <c r="H297" s="87"/>
      <c r="I297" s="71" t="s">
        <v>181</v>
      </c>
      <c r="J297" s="67" t="s">
        <v>56</v>
      </c>
      <c r="K297" s="72">
        <v>200</v>
      </c>
      <c r="L297" s="223"/>
      <c r="M297" s="222"/>
      <c r="N297" s="278">
        <f t="shared" si="135"/>
        <v>800</v>
      </c>
      <c r="O297" s="76" t="e">
        <f t="shared" si="136"/>
        <v>#DIV/0!</v>
      </c>
      <c r="P297" s="75" t="e">
        <f t="shared" si="137"/>
        <v>#DIV/0!</v>
      </c>
      <c r="Q297" s="75"/>
      <c r="R297" s="75"/>
      <c r="S297" s="292"/>
      <c r="T297" s="75"/>
      <c r="U297" s="75" t="e">
        <f t="shared" si="139"/>
        <v>#DIV/0!</v>
      </c>
      <c r="V297" s="75" t="e">
        <f t="shared" si="140"/>
        <v>#DIV/0!</v>
      </c>
    </row>
    <row r="298" spans="1:22" s="77" customFormat="1" ht="12.75" customHeight="1" x14ac:dyDescent="0.15">
      <c r="A298" s="66" t="s">
        <v>12</v>
      </c>
      <c r="B298" s="67" t="s">
        <v>184</v>
      </c>
      <c r="C298" s="68" t="s">
        <v>45</v>
      </c>
      <c r="D298" s="71" t="s">
        <v>137</v>
      </c>
      <c r="E298" s="69" t="s">
        <v>269</v>
      </c>
      <c r="F298" s="123">
        <v>10</v>
      </c>
      <c r="G298" s="73"/>
      <c r="H298" s="82"/>
      <c r="I298" s="71" t="s">
        <v>42</v>
      </c>
      <c r="J298" s="67" t="s">
        <v>186</v>
      </c>
      <c r="K298" s="72">
        <v>80</v>
      </c>
      <c r="L298" s="223"/>
      <c r="M298" s="222"/>
      <c r="N298" s="278">
        <f t="shared" si="135"/>
        <v>800</v>
      </c>
      <c r="O298" s="76" t="e">
        <f t="shared" si="136"/>
        <v>#DIV/0!</v>
      </c>
      <c r="P298" s="75" t="e">
        <f t="shared" si="137"/>
        <v>#DIV/0!</v>
      </c>
      <c r="Q298" s="222"/>
      <c r="R298" s="222"/>
      <c r="S298" s="292">
        <f t="shared" ref="S298:S301" si="141">((Q298*3)+(R298*1))/4</f>
        <v>0</v>
      </c>
      <c r="T298" s="75"/>
      <c r="U298" s="75" t="e">
        <f t="shared" si="139"/>
        <v>#DIV/0!</v>
      </c>
      <c r="V298" s="75" t="e">
        <f t="shared" si="140"/>
        <v>#DIV/0!</v>
      </c>
    </row>
    <row r="299" spans="1:22" s="77" customFormat="1" ht="12.75" customHeight="1" x14ac:dyDescent="0.15">
      <c r="A299" s="66" t="s">
        <v>12</v>
      </c>
      <c r="B299" s="67" t="s">
        <v>184</v>
      </c>
      <c r="C299" s="68" t="s">
        <v>45</v>
      </c>
      <c r="D299" s="71" t="s">
        <v>138</v>
      </c>
      <c r="E299" s="71" t="s">
        <v>185</v>
      </c>
      <c r="F299" s="123">
        <v>54</v>
      </c>
      <c r="G299" s="73"/>
      <c r="H299" s="82"/>
      <c r="I299" s="71" t="s">
        <v>42</v>
      </c>
      <c r="J299" s="67" t="s">
        <v>186</v>
      </c>
      <c r="K299" s="72">
        <v>80</v>
      </c>
      <c r="L299" s="223"/>
      <c r="M299" s="222"/>
      <c r="N299" s="278">
        <f t="shared" si="135"/>
        <v>4320</v>
      </c>
      <c r="O299" s="76" t="e">
        <f t="shared" si="136"/>
        <v>#DIV/0!</v>
      </c>
      <c r="P299" s="75" t="e">
        <f t="shared" si="137"/>
        <v>#DIV/0!</v>
      </c>
      <c r="Q299" s="222"/>
      <c r="R299" s="222"/>
      <c r="S299" s="292">
        <f t="shared" si="141"/>
        <v>0</v>
      </c>
      <c r="T299" s="75"/>
      <c r="U299" s="75" t="e">
        <f t="shared" si="139"/>
        <v>#DIV/0!</v>
      </c>
      <c r="V299" s="75" t="e">
        <f t="shared" si="140"/>
        <v>#DIV/0!</v>
      </c>
    </row>
    <row r="300" spans="1:22" s="77" customFormat="1" ht="12.75" customHeight="1" x14ac:dyDescent="0.15">
      <c r="A300" s="66" t="s">
        <v>12</v>
      </c>
      <c r="B300" s="67" t="s">
        <v>184</v>
      </c>
      <c r="C300" s="68" t="s">
        <v>45</v>
      </c>
      <c r="D300" s="71" t="s">
        <v>139</v>
      </c>
      <c r="E300" s="69" t="s">
        <v>269</v>
      </c>
      <c r="F300" s="123">
        <v>16</v>
      </c>
      <c r="G300" s="73"/>
      <c r="H300" s="82"/>
      <c r="I300" s="71" t="s">
        <v>42</v>
      </c>
      <c r="J300" s="67" t="s">
        <v>186</v>
      </c>
      <c r="K300" s="72">
        <v>80</v>
      </c>
      <c r="L300" s="223"/>
      <c r="M300" s="222"/>
      <c r="N300" s="278">
        <f t="shared" si="135"/>
        <v>1280</v>
      </c>
      <c r="O300" s="76" t="e">
        <f t="shared" si="136"/>
        <v>#DIV/0!</v>
      </c>
      <c r="P300" s="75" t="e">
        <f t="shared" si="137"/>
        <v>#DIV/0!</v>
      </c>
      <c r="Q300" s="222"/>
      <c r="R300" s="222"/>
      <c r="S300" s="292">
        <f t="shared" si="141"/>
        <v>0</v>
      </c>
      <c r="T300" s="75"/>
      <c r="U300" s="75" t="e">
        <f t="shared" si="139"/>
        <v>#DIV/0!</v>
      </c>
      <c r="V300" s="75" t="e">
        <f t="shared" si="140"/>
        <v>#DIV/0!</v>
      </c>
    </row>
    <row r="301" spans="1:22" s="77" customFormat="1" ht="12.75" customHeight="1" x14ac:dyDescent="0.15">
      <c r="A301" s="66" t="s">
        <v>12</v>
      </c>
      <c r="B301" s="67" t="s">
        <v>184</v>
      </c>
      <c r="C301" s="68" t="s">
        <v>45</v>
      </c>
      <c r="D301" s="71" t="s">
        <v>141</v>
      </c>
      <c r="E301" s="71" t="s">
        <v>309</v>
      </c>
      <c r="F301" s="123">
        <v>15.8</v>
      </c>
      <c r="G301" s="73"/>
      <c r="H301" s="82"/>
      <c r="I301" s="71" t="s">
        <v>42</v>
      </c>
      <c r="J301" s="67" t="s">
        <v>256</v>
      </c>
      <c r="K301" s="72">
        <v>120</v>
      </c>
      <c r="L301" s="223"/>
      <c r="M301" s="222"/>
      <c r="N301" s="278">
        <f t="shared" si="135"/>
        <v>1896</v>
      </c>
      <c r="O301" s="76" t="e">
        <f t="shared" si="136"/>
        <v>#DIV/0!</v>
      </c>
      <c r="P301" s="75" t="e">
        <f t="shared" si="137"/>
        <v>#DIV/0!</v>
      </c>
      <c r="Q301" s="222"/>
      <c r="R301" s="222"/>
      <c r="S301" s="292">
        <f t="shared" si="141"/>
        <v>0</v>
      </c>
      <c r="T301" s="75"/>
      <c r="U301" s="75" t="e">
        <f t="shared" si="139"/>
        <v>#DIV/0!</v>
      </c>
      <c r="V301" s="75" t="e">
        <f t="shared" si="140"/>
        <v>#DIV/0!</v>
      </c>
    </row>
    <row r="302" spans="1:22" s="77" customFormat="1" ht="12.75" customHeight="1" x14ac:dyDescent="0.15">
      <c r="A302" s="66" t="s">
        <v>12</v>
      </c>
      <c r="B302" s="67" t="s">
        <v>184</v>
      </c>
      <c r="C302" s="68" t="s">
        <v>45</v>
      </c>
      <c r="D302" s="71" t="s">
        <v>141</v>
      </c>
      <c r="E302" s="71" t="s">
        <v>309</v>
      </c>
      <c r="F302" s="123">
        <v>45</v>
      </c>
      <c r="G302" s="113"/>
      <c r="H302" s="83"/>
      <c r="I302" s="71" t="s">
        <v>198</v>
      </c>
      <c r="J302" s="67" t="s">
        <v>256</v>
      </c>
      <c r="K302" s="72">
        <v>120</v>
      </c>
      <c r="L302" s="223"/>
      <c r="M302" s="222"/>
      <c r="N302" s="278">
        <f t="shared" si="135"/>
        <v>5400</v>
      </c>
      <c r="O302" s="76" t="e">
        <f t="shared" si="136"/>
        <v>#DIV/0!</v>
      </c>
      <c r="P302" s="75" t="e">
        <f t="shared" si="137"/>
        <v>#DIV/0!</v>
      </c>
      <c r="Q302" s="75"/>
      <c r="R302" s="75"/>
      <c r="S302" s="292"/>
      <c r="T302" s="222"/>
      <c r="U302" s="75" t="e">
        <f t="shared" si="139"/>
        <v>#DIV/0!</v>
      </c>
      <c r="V302" s="75" t="e">
        <f t="shared" si="140"/>
        <v>#DIV/0!</v>
      </c>
    </row>
    <row r="303" spans="1:22" s="77" customFormat="1" ht="12.75" customHeight="1" x14ac:dyDescent="0.15">
      <c r="A303" s="66" t="s">
        <v>12</v>
      </c>
      <c r="B303" s="67" t="s">
        <v>184</v>
      </c>
      <c r="C303" s="68" t="s">
        <v>45</v>
      </c>
      <c r="D303" s="71" t="s">
        <v>145</v>
      </c>
      <c r="E303" s="71" t="s">
        <v>78</v>
      </c>
      <c r="F303" s="123">
        <v>5.5</v>
      </c>
      <c r="G303" s="134"/>
      <c r="H303" s="81"/>
      <c r="I303" s="71" t="s">
        <v>104</v>
      </c>
      <c r="J303" s="67" t="s">
        <v>56</v>
      </c>
      <c r="K303" s="72">
        <v>200</v>
      </c>
      <c r="L303" s="223"/>
      <c r="M303" s="222"/>
      <c r="N303" s="278">
        <f t="shared" si="135"/>
        <v>1100</v>
      </c>
      <c r="O303" s="76" t="e">
        <f t="shared" si="136"/>
        <v>#DIV/0!</v>
      </c>
      <c r="P303" s="75" t="e">
        <f t="shared" si="137"/>
        <v>#DIV/0!</v>
      </c>
      <c r="Q303" s="75"/>
      <c r="R303" s="75"/>
      <c r="S303" s="292"/>
      <c r="T303" s="75"/>
      <c r="U303" s="75" t="e">
        <f t="shared" si="139"/>
        <v>#DIV/0!</v>
      </c>
      <c r="V303" s="75" t="e">
        <f t="shared" si="140"/>
        <v>#DIV/0!</v>
      </c>
    </row>
    <row r="304" spans="1:22" s="77" customFormat="1" ht="12.75" customHeight="1" x14ac:dyDescent="0.15">
      <c r="A304" s="66" t="s">
        <v>12</v>
      </c>
      <c r="B304" s="67" t="s">
        <v>184</v>
      </c>
      <c r="C304" s="68" t="s">
        <v>45</v>
      </c>
      <c r="D304" s="71" t="s">
        <v>146</v>
      </c>
      <c r="E304" s="71" t="s">
        <v>309</v>
      </c>
      <c r="F304" s="123">
        <v>15.8</v>
      </c>
      <c r="G304" s="132"/>
      <c r="H304" s="79"/>
      <c r="I304" s="71" t="s">
        <v>42</v>
      </c>
      <c r="J304" s="67" t="s">
        <v>256</v>
      </c>
      <c r="K304" s="72">
        <v>120</v>
      </c>
      <c r="L304" s="223"/>
      <c r="M304" s="222"/>
      <c r="N304" s="278">
        <f t="shared" si="135"/>
        <v>1896</v>
      </c>
      <c r="O304" s="76" t="e">
        <f t="shared" si="136"/>
        <v>#DIV/0!</v>
      </c>
      <c r="P304" s="75" t="e">
        <f t="shared" si="137"/>
        <v>#DIV/0!</v>
      </c>
      <c r="Q304" s="222"/>
      <c r="R304" s="222"/>
      <c r="S304" s="292">
        <f t="shared" ref="S304" si="142">((Q304*3)+(R304*1))/4</f>
        <v>0</v>
      </c>
      <c r="T304" s="75"/>
      <c r="U304" s="75" t="e">
        <f t="shared" si="139"/>
        <v>#DIV/0!</v>
      </c>
      <c r="V304" s="75" t="e">
        <f t="shared" si="140"/>
        <v>#DIV/0!</v>
      </c>
    </row>
    <row r="305" spans="1:22" s="77" customFormat="1" ht="12.75" customHeight="1" x14ac:dyDescent="0.15">
      <c r="A305" s="66" t="s">
        <v>12</v>
      </c>
      <c r="B305" s="67" t="s">
        <v>184</v>
      </c>
      <c r="C305" s="68" t="s">
        <v>45</v>
      </c>
      <c r="D305" s="71" t="s">
        <v>146</v>
      </c>
      <c r="E305" s="71" t="s">
        <v>309</v>
      </c>
      <c r="F305" s="123">
        <v>45</v>
      </c>
      <c r="G305" s="132"/>
      <c r="H305" s="79"/>
      <c r="I305" s="71" t="s">
        <v>198</v>
      </c>
      <c r="J305" s="67" t="s">
        <v>256</v>
      </c>
      <c r="K305" s="72">
        <v>120</v>
      </c>
      <c r="L305" s="223"/>
      <c r="M305" s="222"/>
      <c r="N305" s="278">
        <f t="shared" si="135"/>
        <v>5400</v>
      </c>
      <c r="O305" s="76" t="e">
        <f t="shared" si="136"/>
        <v>#DIV/0!</v>
      </c>
      <c r="P305" s="75" t="e">
        <f t="shared" si="137"/>
        <v>#DIV/0!</v>
      </c>
      <c r="Q305" s="75"/>
      <c r="R305" s="75"/>
      <c r="S305" s="292"/>
      <c r="T305" s="222"/>
      <c r="U305" s="75" t="e">
        <f t="shared" si="139"/>
        <v>#DIV/0!</v>
      </c>
      <c r="V305" s="75" t="e">
        <f t="shared" si="140"/>
        <v>#DIV/0!</v>
      </c>
    </row>
    <row r="306" spans="1:22" s="77" customFormat="1" ht="12.75" customHeight="1" x14ac:dyDescent="0.15">
      <c r="A306" s="66" t="s">
        <v>12</v>
      </c>
      <c r="B306" s="67" t="s">
        <v>310</v>
      </c>
      <c r="C306" s="68" t="s">
        <v>45</v>
      </c>
      <c r="D306" s="71" t="s">
        <v>147</v>
      </c>
      <c r="E306" s="71" t="s">
        <v>54</v>
      </c>
      <c r="F306" s="123">
        <v>6.55</v>
      </c>
      <c r="G306" s="123"/>
      <c r="H306" s="78"/>
      <c r="I306" s="71" t="s">
        <v>104</v>
      </c>
      <c r="J306" s="67" t="s">
        <v>56</v>
      </c>
      <c r="K306" s="72">
        <v>200</v>
      </c>
      <c r="L306" s="223"/>
      <c r="M306" s="222"/>
      <c r="N306" s="278">
        <f t="shared" si="135"/>
        <v>1310</v>
      </c>
      <c r="O306" s="76" t="e">
        <f t="shared" si="136"/>
        <v>#DIV/0!</v>
      </c>
      <c r="P306" s="75" t="e">
        <f t="shared" si="137"/>
        <v>#DIV/0!</v>
      </c>
      <c r="Q306" s="75"/>
      <c r="R306" s="75"/>
      <c r="S306" s="292"/>
      <c r="T306" s="75"/>
      <c r="U306" s="75" t="e">
        <f t="shared" si="139"/>
        <v>#DIV/0!</v>
      </c>
      <c r="V306" s="75" t="e">
        <f t="shared" si="140"/>
        <v>#DIV/0!</v>
      </c>
    </row>
    <row r="307" spans="1:22" s="77" customFormat="1" ht="12.75" customHeight="1" x14ac:dyDescent="0.15">
      <c r="A307" s="66" t="s">
        <v>12</v>
      </c>
      <c r="B307" s="67" t="s">
        <v>310</v>
      </c>
      <c r="C307" s="68" t="s">
        <v>45</v>
      </c>
      <c r="D307" s="71" t="s">
        <v>148</v>
      </c>
      <c r="E307" s="71" t="s">
        <v>60</v>
      </c>
      <c r="F307" s="123">
        <v>9</v>
      </c>
      <c r="G307" s="73"/>
      <c r="H307" s="82"/>
      <c r="I307" s="71" t="s">
        <v>42</v>
      </c>
      <c r="J307" s="67" t="s">
        <v>66</v>
      </c>
      <c r="K307" s="72">
        <v>80</v>
      </c>
      <c r="L307" s="223"/>
      <c r="M307" s="222"/>
      <c r="N307" s="278">
        <f t="shared" si="135"/>
        <v>720</v>
      </c>
      <c r="O307" s="76" t="e">
        <f t="shared" si="136"/>
        <v>#DIV/0!</v>
      </c>
      <c r="P307" s="75" t="e">
        <f t="shared" si="137"/>
        <v>#DIV/0!</v>
      </c>
      <c r="Q307" s="222"/>
      <c r="R307" s="222"/>
      <c r="S307" s="292">
        <f t="shared" ref="S307:S309" si="143">((Q307*3)+(R307*1))/4</f>
        <v>0</v>
      </c>
      <c r="T307" s="75"/>
      <c r="U307" s="75" t="e">
        <f t="shared" si="139"/>
        <v>#DIV/0!</v>
      </c>
      <c r="V307" s="75" t="e">
        <f t="shared" si="140"/>
        <v>#DIV/0!</v>
      </c>
    </row>
    <row r="308" spans="1:22" s="77" customFormat="1" ht="12.75" customHeight="1" x14ac:dyDescent="0.15">
      <c r="A308" s="66" t="s">
        <v>12</v>
      </c>
      <c r="B308" s="67" t="s">
        <v>185</v>
      </c>
      <c r="C308" s="68" t="s">
        <v>45</v>
      </c>
      <c r="D308" s="71" t="s">
        <v>149</v>
      </c>
      <c r="E308" s="71" t="s">
        <v>185</v>
      </c>
      <c r="F308" s="123">
        <v>53.8</v>
      </c>
      <c r="G308" s="73"/>
      <c r="H308" s="82"/>
      <c r="I308" s="71" t="s">
        <v>42</v>
      </c>
      <c r="J308" s="67" t="s">
        <v>186</v>
      </c>
      <c r="K308" s="72">
        <v>80</v>
      </c>
      <c r="L308" s="223"/>
      <c r="M308" s="222"/>
      <c r="N308" s="278">
        <f t="shared" si="135"/>
        <v>4304</v>
      </c>
      <c r="O308" s="76" t="e">
        <f t="shared" si="136"/>
        <v>#DIV/0!</v>
      </c>
      <c r="P308" s="75" t="e">
        <f t="shared" si="137"/>
        <v>#DIV/0!</v>
      </c>
      <c r="Q308" s="222"/>
      <c r="R308" s="222"/>
      <c r="S308" s="292">
        <f t="shared" si="143"/>
        <v>0</v>
      </c>
      <c r="T308" s="75"/>
      <c r="U308" s="75" t="e">
        <f t="shared" si="139"/>
        <v>#DIV/0!</v>
      </c>
      <c r="V308" s="75" t="e">
        <f t="shared" si="140"/>
        <v>#DIV/0!</v>
      </c>
    </row>
    <row r="309" spans="1:22" s="77" customFormat="1" ht="12.75" customHeight="1" x14ac:dyDescent="0.15">
      <c r="A309" s="66" t="s">
        <v>12</v>
      </c>
      <c r="B309" s="67" t="s">
        <v>311</v>
      </c>
      <c r="C309" s="68" t="s">
        <v>45</v>
      </c>
      <c r="D309" s="90" t="s">
        <v>150</v>
      </c>
      <c r="E309" s="71" t="s">
        <v>312</v>
      </c>
      <c r="F309" s="123">
        <v>34.799999999999997</v>
      </c>
      <c r="G309" s="73"/>
      <c r="H309" s="82"/>
      <c r="I309" s="71" t="s">
        <v>42</v>
      </c>
      <c r="J309" s="67" t="s">
        <v>214</v>
      </c>
      <c r="K309" s="72">
        <v>120</v>
      </c>
      <c r="L309" s="223"/>
      <c r="M309" s="222"/>
      <c r="N309" s="278">
        <f t="shared" si="135"/>
        <v>4176</v>
      </c>
      <c r="O309" s="76" t="e">
        <f t="shared" si="136"/>
        <v>#DIV/0!</v>
      </c>
      <c r="P309" s="75" t="e">
        <f t="shared" si="137"/>
        <v>#DIV/0!</v>
      </c>
      <c r="Q309" s="222"/>
      <c r="R309" s="222"/>
      <c r="S309" s="292">
        <f t="shared" si="143"/>
        <v>0</v>
      </c>
      <c r="T309" s="75"/>
      <c r="U309" s="75" t="e">
        <f t="shared" si="139"/>
        <v>#DIV/0!</v>
      </c>
      <c r="V309" s="75" t="e">
        <f t="shared" si="140"/>
        <v>#DIV/0!</v>
      </c>
    </row>
    <row r="310" spans="1:22" s="77" customFormat="1" ht="12.75" customHeight="1" x14ac:dyDescent="0.15">
      <c r="A310" s="66" t="s">
        <v>12</v>
      </c>
      <c r="B310" s="67" t="s">
        <v>184</v>
      </c>
      <c r="C310" s="68" t="s">
        <v>45</v>
      </c>
      <c r="D310" s="71" t="s">
        <v>151</v>
      </c>
      <c r="E310" s="71" t="s">
        <v>313</v>
      </c>
      <c r="F310" s="123">
        <v>92.65</v>
      </c>
      <c r="G310" s="134"/>
      <c r="H310" s="81"/>
      <c r="I310" s="71" t="s">
        <v>175</v>
      </c>
      <c r="J310" s="67" t="s">
        <v>256</v>
      </c>
      <c r="K310" s="72">
        <v>120</v>
      </c>
      <c r="L310" s="223"/>
      <c r="M310" s="222"/>
      <c r="N310" s="278">
        <f t="shared" si="135"/>
        <v>11118</v>
      </c>
      <c r="O310" s="76" t="e">
        <f t="shared" si="136"/>
        <v>#DIV/0!</v>
      </c>
      <c r="P310" s="75" t="e">
        <f t="shared" si="137"/>
        <v>#DIV/0!</v>
      </c>
      <c r="Q310" s="75"/>
      <c r="R310" s="75"/>
      <c r="S310" s="292"/>
      <c r="T310" s="75"/>
      <c r="U310" s="75" t="e">
        <f t="shared" si="139"/>
        <v>#DIV/0!</v>
      </c>
      <c r="V310" s="75" t="e">
        <f t="shared" si="140"/>
        <v>#DIV/0!</v>
      </c>
    </row>
    <row r="311" spans="1:22" s="77" customFormat="1" ht="12.75" customHeight="1" x14ac:dyDescent="0.15">
      <c r="A311" s="66" t="s">
        <v>12</v>
      </c>
      <c r="B311" s="67" t="s">
        <v>310</v>
      </c>
      <c r="C311" s="68" t="s">
        <v>45</v>
      </c>
      <c r="D311" s="69" t="s">
        <v>152</v>
      </c>
      <c r="E311" s="69" t="s">
        <v>95</v>
      </c>
      <c r="F311" s="122"/>
      <c r="G311" s="137"/>
      <c r="H311" s="137"/>
      <c r="I311" s="71" t="s">
        <v>96</v>
      </c>
      <c r="J311" s="67"/>
      <c r="K311" s="72"/>
      <c r="L311" s="74"/>
      <c r="M311" s="75"/>
      <c r="N311" s="75"/>
      <c r="O311" s="76"/>
      <c r="P311" s="75"/>
      <c r="Q311" s="75"/>
      <c r="R311" s="75"/>
      <c r="S311" s="75"/>
      <c r="T311" s="75"/>
      <c r="U311" s="75"/>
      <c r="V311" s="75"/>
    </row>
    <row r="312" spans="1:22" s="77" customFormat="1" ht="12.75" customHeight="1" x14ac:dyDescent="0.15">
      <c r="A312" s="66" t="s">
        <v>12</v>
      </c>
      <c r="B312" s="67" t="s">
        <v>184</v>
      </c>
      <c r="C312" s="68" t="s">
        <v>45</v>
      </c>
      <c r="D312" s="69" t="s">
        <v>153</v>
      </c>
      <c r="E312" s="69" t="s">
        <v>95</v>
      </c>
      <c r="F312" s="122"/>
      <c r="G312" s="137"/>
      <c r="H312" s="137"/>
      <c r="I312" s="71" t="s">
        <v>96</v>
      </c>
      <c r="J312" s="67"/>
      <c r="K312" s="72"/>
      <c r="L312" s="74"/>
      <c r="M312" s="75"/>
      <c r="N312" s="75"/>
      <c r="O312" s="76"/>
      <c r="P312" s="75"/>
      <c r="Q312" s="75"/>
      <c r="R312" s="75"/>
      <c r="S312" s="75"/>
      <c r="T312" s="75"/>
      <c r="U312" s="75"/>
      <c r="V312" s="75"/>
    </row>
    <row r="313" spans="1:22" s="77" customFormat="1" ht="12.75" customHeight="1" x14ac:dyDescent="0.15">
      <c r="A313" s="66" t="s">
        <v>12</v>
      </c>
      <c r="B313" s="67" t="s">
        <v>184</v>
      </c>
      <c r="C313" s="68" t="s">
        <v>45</v>
      </c>
      <c r="D313" s="69" t="s">
        <v>154</v>
      </c>
      <c r="E313" s="69" t="s">
        <v>314</v>
      </c>
      <c r="F313" s="122"/>
      <c r="G313" s="137">
        <v>1</v>
      </c>
      <c r="H313" s="137"/>
      <c r="I313" s="71" t="s">
        <v>42</v>
      </c>
      <c r="J313" s="67"/>
      <c r="K313" s="72"/>
      <c r="L313" s="74"/>
      <c r="M313" s="75"/>
      <c r="N313" s="75"/>
      <c r="O313" s="76"/>
      <c r="P313" s="75"/>
      <c r="Q313" s="75"/>
      <c r="R313" s="75"/>
      <c r="S313" s="75"/>
      <c r="T313" s="75"/>
      <c r="U313" s="75"/>
      <c r="V313" s="75"/>
    </row>
    <row r="314" spans="1:22" s="77" customFormat="1" ht="12.75" customHeight="1" x14ac:dyDescent="0.15">
      <c r="A314" s="66" t="s">
        <v>12</v>
      </c>
      <c r="B314" s="67" t="s">
        <v>184</v>
      </c>
      <c r="C314" s="68" t="s">
        <v>45</v>
      </c>
      <c r="D314" s="69" t="s">
        <v>107</v>
      </c>
      <c r="E314" s="69" t="s">
        <v>80</v>
      </c>
      <c r="F314" s="122"/>
      <c r="G314" s="137">
        <v>0.6</v>
      </c>
      <c r="H314" s="137"/>
      <c r="I314" s="71" t="s">
        <v>42</v>
      </c>
      <c r="J314" s="67"/>
      <c r="K314" s="72"/>
      <c r="L314" s="74"/>
      <c r="M314" s="75"/>
      <c r="N314" s="75"/>
      <c r="O314" s="76"/>
      <c r="P314" s="75"/>
      <c r="Q314" s="75"/>
      <c r="R314" s="75"/>
      <c r="S314" s="75"/>
      <c r="T314" s="75"/>
      <c r="U314" s="75"/>
      <c r="V314" s="75"/>
    </row>
    <row r="315" spans="1:22" s="77" customFormat="1" ht="12.75" customHeight="1" x14ac:dyDescent="0.15">
      <c r="A315" s="66" t="s">
        <v>12</v>
      </c>
      <c r="B315" s="67" t="s">
        <v>184</v>
      </c>
      <c r="C315" s="68" t="s">
        <v>39</v>
      </c>
      <c r="D315" s="71" t="s">
        <v>209</v>
      </c>
      <c r="E315" s="71" t="s">
        <v>185</v>
      </c>
      <c r="F315" s="123">
        <v>54.4</v>
      </c>
      <c r="G315" s="113"/>
      <c r="H315" s="83"/>
      <c r="I315" s="71" t="s">
        <v>198</v>
      </c>
      <c r="J315" s="67" t="s">
        <v>186</v>
      </c>
      <c r="K315" s="72">
        <v>80</v>
      </c>
      <c r="L315" s="223"/>
      <c r="M315" s="222"/>
      <c r="N315" s="278">
        <f t="shared" ref="N315:N326" si="144">(F315*K315)</f>
        <v>4352</v>
      </c>
      <c r="O315" s="76" t="e">
        <f t="shared" ref="O315:O326" si="145">N315/L315</f>
        <v>#DIV/0!</v>
      </c>
      <c r="P315" s="75" t="e">
        <f t="shared" ref="P315:P326" si="146">M315*O315</f>
        <v>#DIV/0!</v>
      </c>
      <c r="Q315" s="75"/>
      <c r="R315" s="75"/>
      <c r="S315" s="292"/>
      <c r="T315" s="222"/>
      <c r="U315" s="75" t="e">
        <f t="shared" ref="U315:U326" si="147">SUM(P315+S315+T315)</f>
        <v>#DIV/0!</v>
      </c>
      <c r="V315" s="75" t="e">
        <f t="shared" ref="V315:V326" si="148">U315/F315</f>
        <v>#DIV/0!</v>
      </c>
    </row>
    <row r="316" spans="1:22" s="77" customFormat="1" ht="12.75" customHeight="1" x14ac:dyDescent="0.15">
      <c r="A316" s="66" t="s">
        <v>12</v>
      </c>
      <c r="B316" s="67" t="s">
        <v>184</v>
      </c>
      <c r="C316" s="68" t="s">
        <v>39</v>
      </c>
      <c r="D316" s="71" t="s">
        <v>211</v>
      </c>
      <c r="E316" s="71" t="s">
        <v>269</v>
      </c>
      <c r="F316" s="123">
        <v>10.65</v>
      </c>
      <c r="G316" s="113"/>
      <c r="H316" s="83"/>
      <c r="I316" s="71" t="s">
        <v>198</v>
      </c>
      <c r="J316" s="67" t="s">
        <v>186</v>
      </c>
      <c r="K316" s="72">
        <v>80</v>
      </c>
      <c r="L316" s="223"/>
      <c r="M316" s="222"/>
      <c r="N316" s="278">
        <f t="shared" si="144"/>
        <v>852</v>
      </c>
      <c r="O316" s="76" t="e">
        <f t="shared" si="145"/>
        <v>#DIV/0!</v>
      </c>
      <c r="P316" s="75" t="e">
        <f t="shared" si="146"/>
        <v>#DIV/0!</v>
      </c>
      <c r="Q316" s="75"/>
      <c r="R316" s="75"/>
      <c r="S316" s="292"/>
      <c r="T316" s="222"/>
      <c r="U316" s="75" t="e">
        <f t="shared" si="147"/>
        <v>#DIV/0!</v>
      </c>
      <c r="V316" s="75" t="e">
        <f t="shared" si="148"/>
        <v>#DIV/0!</v>
      </c>
    </row>
    <row r="317" spans="1:22" s="77" customFormat="1" ht="12.75" customHeight="1" x14ac:dyDescent="0.15">
      <c r="A317" s="66" t="s">
        <v>12</v>
      </c>
      <c r="B317" s="67" t="s">
        <v>184</v>
      </c>
      <c r="C317" s="68" t="s">
        <v>39</v>
      </c>
      <c r="D317" s="71" t="s">
        <v>268</v>
      </c>
      <c r="E317" s="71" t="s">
        <v>78</v>
      </c>
      <c r="F317" s="123">
        <v>5.5</v>
      </c>
      <c r="G317" s="134"/>
      <c r="H317" s="81"/>
      <c r="I317" s="71" t="s">
        <v>104</v>
      </c>
      <c r="J317" s="67" t="s">
        <v>56</v>
      </c>
      <c r="K317" s="72">
        <v>200</v>
      </c>
      <c r="L317" s="223"/>
      <c r="M317" s="222"/>
      <c r="N317" s="278">
        <f t="shared" si="144"/>
        <v>1100</v>
      </c>
      <c r="O317" s="76" t="e">
        <f t="shared" si="145"/>
        <v>#DIV/0!</v>
      </c>
      <c r="P317" s="75" t="e">
        <f t="shared" si="146"/>
        <v>#DIV/0!</v>
      </c>
      <c r="Q317" s="75"/>
      <c r="R317" s="75"/>
      <c r="S317" s="292"/>
      <c r="T317" s="75"/>
      <c r="U317" s="75" t="e">
        <f t="shared" si="147"/>
        <v>#DIV/0!</v>
      </c>
      <c r="V317" s="75" t="e">
        <f t="shared" si="148"/>
        <v>#DIV/0!</v>
      </c>
    </row>
    <row r="318" spans="1:22" s="77" customFormat="1" ht="12.75" customHeight="1" x14ac:dyDescent="0.15">
      <c r="A318" s="66" t="s">
        <v>12</v>
      </c>
      <c r="B318" s="67" t="s">
        <v>184</v>
      </c>
      <c r="C318" s="68" t="s">
        <v>39</v>
      </c>
      <c r="D318" s="71" t="s">
        <v>270</v>
      </c>
      <c r="E318" s="71" t="s">
        <v>185</v>
      </c>
      <c r="F318" s="123">
        <v>55.12</v>
      </c>
      <c r="G318" s="113"/>
      <c r="H318" s="83"/>
      <c r="I318" s="71" t="s">
        <v>198</v>
      </c>
      <c r="J318" s="67" t="s">
        <v>186</v>
      </c>
      <c r="K318" s="72">
        <v>80</v>
      </c>
      <c r="L318" s="223"/>
      <c r="M318" s="222"/>
      <c r="N318" s="278">
        <f t="shared" si="144"/>
        <v>4409.5999999999995</v>
      </c>
      <c r="O318" s="76" t="e">
        <f t="shared" si="145"/>
        <v>#DIV/0!</v>
      </c>
      <c r="P318" s="75" t="e">
        <f t="shared" si="146"/>
        <v>#DIV/0!</v>
      </c>
      <c r="Q318" s="75"/>
      <c r="R318" s="75"/>
      <c r="S318" s="292"/>
      <c r="T318" s="222"/>
      <c r="U318" s="75" t="e">
        <f t="shared" si="147"/>
        <v>#DIV/0!</v>
      </c>
      <c r="V318" s="75" t="e">
        <f t="shared" si="148"/>
        <v>#DIV/0!</v>
      </c>
    </row>
    <row r="319" spans="1:22" s="77" customFormat="1" ht="12.75" customHeight="1" x14ac:dyDescent="0.15">
      <c r="A319" s="66" t="s">
        <v>12</v>
      </c>
      <c r="B319" s="67" t="s">
        <v>184</v>
      </c>
      <c r="C319" s="68" t="s">
        <v>39</v>
      </c>
      <c r="D319" s="90" t="s">
        <v>272</v>
      </c>
      <c r="E319" s="71" t="s">
        <v>78</v>
      </c>
      <c r="F319" s="123">
        <v>5.2</v>
      </c>
      <c r="G319" s="134"/>
      <c r="H319" s="81"/>
      <c r="I319" s="71" t="s">
        <v>104</v>
      </c>
      <c r="J319" s="67" t="s">
        <v>56</v>
      </c>
      <c r="K319" s="72">
        <v>200</v>
      </c>
      <c r="L319" s="223"/>
      <c r="M319" s="222"/>
      <c r="N319" s="278">
        <f t="shared" si="144"/>
        <v>1040</v>
      </c>
      <c r="O319" s="76" t="e">
        <f t="shared" si="145"/>
        <v>#DIV/0!</v>
      </c>
      <c r="P319" s="75" t="e">
        <f t="shared" si="146"/>
        <v>#DIV/0!</v>
      </c>
      <c r="Q319" s="75"/>
      <c r="R319" s="75"/>
      <c r="S319" s="292"/>
      <c r="T319" s="75"/>
      <c r="U319" s="75" t="e">
        <f t="shared" si="147"/>
        <v>#DIV/0!</v>
      </c>
      <c r="V319" s="75" t="e">
        <f t="shared" si="148"/>
        <v>#DIV/0!</v>
      </c>
    </row>
    <row r="320" spans="1:22" s="77" customFormat="1" ht="12.75" customHeight="1" x14ac:dyDescent="0.15">
      <c r="A320" s="66" t="s">
        <v>12</v>
      </c>
      <c r="B320" s="67" t="s">
        <v>184</v>
      </c>
      <c r="C320" s="68" t="s">
        <v>39</v>
      </c>
      <c r="D320" s="71" t="s">
        <v>273</v>
      </c>
      <c r="E320" s="71" t="s">
        <v>185</v>
      </c>
      <c r="F320" s="126">
        <v>54</v>
      </c>
      <c r="G320" s="133"/>
      <c r="H320" s="80"/>
      <c r="I320" s="71" t="s">
        <v>198</v>
      </c>
      <c r="J320" s="67" t="s">
        <v>186</v>
      </c>
      <c r="K320" s="72">
        <v>80</v>
      </c>
      <c r="L320" s="223"/>
      <c r="M320" s="222"/>
      <c r="N320" s="278">
        <f t="shared" si="144"/>
        <v>4320</v>
      </c>
      <c r="O320" s="76" t="e">
        <f t="shared" si="145"/>
        <v>#DIV/0!</v>
      </c>
      <c r="P320" s="75" t="e">
        <f t="shared" si="146"/>
        <v>#DIV/0!</v>
      </c>
      <c r="Q320" s="75"/>
      <c r="R320" s="75"/>
      <c r="S320" s="292"/>
      <c r="T320" s="222"/>
      <c r="U320" s="75" t="e">
        <f t="shared" si="147"/>
        <v>#DIV/0!</v>
      </c>
      <c r="V320" s="75" t="e">
        <f t="shared" si="148"/>
        <v>#DIV/0!</v>
      </c>
    </row>
    <row r="321" spans="1:22" s="77" customFormat="1" ht="12.75" customHeight="1" x14ac:dyDescent="0.15">
      <c r="A321" s="66" t="s">
        <v>12</v>
      </c>
      <c r="B321" s="67" t="s">
        <v>184</v>
      </c>
      <c r="C321" s="68" t="s">
        <v>39</v>
      </c>
      <c r="D321" s="71" t="s">
        <v>275</v>
      </c>
      <c r="E321" s="71" t="s">
        <v>269</v>
      </c>
      <c r="F321" s="123">
        <v>9.8000000000000007</v>
      </c>
      <c r="G321" s="133"/>
      <c r="H321" s="80"/>
      <c r="I321" s="71" t="s">
        <v>198</v>
      </c>
      <c r="J321" s="67" t="s">
        <v>186</v>
      </c>
      <c r="K321" s="72">
        <v>80</v>
      </c>
      <c r="L321" s="223"/>
      <c r="M321" s="222"/>
      <c r="N321" s="278">
        <f t="shared" si="144"/>
        <v>784</v>
      </c>
      <c r="O321" s="76" t="e">
        <f t="shared" si="145"/>
        <v>#DIV/0!</v>
      </c>
      <c r="P321" s="75" t="e">
        <f t="shared" si="146"/>
        <v>#DIV/0!</v>
      </c>
      <c r="Q321" s="75"/>
      <c r="R321" s="75"/>
      <c r="S321" s="292"/>
      <c r="T321" s="222"/>
      <c r="U321" s="75" t="e">
        <f t="shared" si="147"/>
        <v>#DIV/0!</v>
      </c>
      <c r="V321" s="75" t="e">
        <f t="shared" si="148"/>
        <v>#DIV/0!</v>
      </c>
    </row>
    <row r="322" spans="1:22" s="77" customFormat="1" ht="12.75" customHeight="1" x14ac:dyDescent="0.15">
      <c r="A322" s="66" t="s">
        <v>12</v>
      </c>
      <c r="B322" s="67" t="s">
        <v>184</v>
      </c>
      <c r="C322" s="68" t="s">
        <v>39</v>
      </c>
      <c r="D322" s="71" t="s">
        <v>212</v>
      </c>
      <c r="E322" s="71" t="s">
        <v>269</v>
      </c>
      <c r="F322" s="123">
        <v>10.7</v>
      </c>
      <c r="G322" s="132"/>
      <c r="H322" s="79"/>
      <c r="I322" s="71" t="s">
        <v>198</v>
      </c>
      <c r="J322" s="67" t="s">
        <v>186</v>
      </c>
      <c r="K322" s="72">
        <v>80</v>
      </c>
      <c r="L322" s="223"/>
      <c r="M322" s="222"/>
      <c r="N322" s="278">
        <f t="shared" si="144"/>
        <v>856</v>
      </c>
      <c r="O322" s="76" t="e">
        <f t="shared" si="145"/>
        <v>#DIV/0!</v>
      </c>
      <c r="P322" s="75" t="e">
        <f t="shared" si="146"/>
        <v>#DIV/0!</v>
      </c>
      <c r="Q322" s="75"/>
      <c r="R322" s="75"/>
      <c r="S322" s="292"/>
      <c r="T322" s="222"/>
      <c r="U322" s="75" t="e">
        <f t="shared" si="147"/>
        <v>#DIV/0!</v>
      </c>
      <c r="V322" s="75" t="e">
        <f t="shared" si="148"/>
        <v>#DIV/0!</v>
      </c>
    </row>
    <row r="323" spans="1:22" s="77" customFormat="1" ht="12.75" customHeight="1" x14ac:dyDescent="0.15">
      <c r="A323" s="66" t="s">
        <v>12</v>
      </c>
      <c r="B323" s="67" t="s">
        <v>184</v>
      </c>
      <c r="C323" s="68" t="s">
        <v>39</v>
      </c>
      <c r="D323" s="71" t="s">
        <v>215</v>
      </c>
      <c r="E323" s="71" t="s">
        <v>185</v>
      </c>
      <c r="F323" s="72">
        <v>54.5</v>
      </c>
      <c r="G323" s="123"/>
      <c r="H323" s="78"/>
      <c r="I323" s="71" t="s">
        <v>198</v>
      </c>
      <c r="J323" s="67" t="s">
        <v>186</v>
      </c>
      <c r="K323" s="72">
        <v>80</v>
      </c>
      <c r="L323" s="223"/>
      <c r="M323" s="222"/>
      <c r="N323" s="278">
        <f t="shared" si="144"/>
        <v>4360</v>
      </c>
      <c r="O323" s="76" t="e">
        <f t="shared" si="145"/>
        <v>#DIV/0!</v>
      </c>
      <c r="P323" s="75" t="e">
        <f t="shared" si="146"/>
        <v>#DIV/0!</v>
      </c>
      <c r="Q323" s="75"/>
      <c r="R323" s="75"/>
      <c r="S323" s="292"/>
      <c r="T323" s="222"/>
      <c r="U323" s="75" t="e">
        <f t="shared" si="147"/>
        <v>#DIV/0!</v>
      </c>
      <c r="V323" s="75" t="e">
        <f t="shared" si="148"/>
        <v>#DIV/0!</v>
      </c>
    </row>
    <row r="324" spans="1:22" s="77" customFormat="1" ht="12.75" customHeight="1" x14ac:dyDescent="0.15">
      <c r="A324" s="66" t="s">
        <v>12</v>
      </c>
      <c r="B324" s="67" t="s">
        <v>184</v>
      </c>
      <c r="C324" s="68" t="s">
        <v>39</v>
      </c>
      <c r="D324" s="69" t="s">
        <v>217</v>
      </c>
      <c r="E324" s="69" t="s">
        <v>269</v>
      </c>
      <c r="F324" s="122">
        <v>9.8000000000000007</v>
      </c>
      <c r="G324" s="122"/>
      <c r="H324" s="70"/>
      <c r="I324" s="71" t="s">
        <v>198</v>
      </c>
      <c r="J324" s="67" t="s">
        <v>186</v>
      </c>
      <c r="K324" s="72">
        <v>80</v>
      </c>
      <c r="L324" s="223"/>
      <c r="M324" s="222"/>
      <c r="N324" s="278">
        <f t="shared" si="144"/>
        <v>784</v>
      </c>
      <c r="O324" s="76" t="e">
        <f t="shared" si="145"/>
        <v>#DIV/0!</v>
      </c>
      <c r="P324" s="75" t="e">
        <f t="shared" si="146"/>
        <v>#DIV/0!</v>
      </c>
      <c r="Q324" s="75"/>
      <c r="R324" s="75"/>
      <c r="S324" s="292"/>
      <c r="T324" s="222"/>
      <c r="U324" s="75" t="e">
        <f t="shared" si="147"/>
        <v>#DIV/0!</v>
      </c>
      <c r="V324" s="75" t="e">
        <f t="shared" si="148"/>
        <v>#DIV/0!</v>
      </c>
    </row>
    <row r="325" spans="1:22" s="77" customFormat="1" ht="12.75" customHeight="1" x14ac:dyDescent="0.15">
      <c r="A325" s="66" t="s">
        <v>12</v>
      </c>
      <c r="B325" s="67" t="s">
        <v>184</v>
      </c>
      <c r="C325" s="68" t="s">
        <v>39</v>
      </c>
      <c r="D325" s="69" t="s">
        <v>218</v>
      </c>
      <c r="E325" s="69" t="s">
        <v>185</v>
      </c>
      <c r="F325" s="122">
        <v>54.25</v>
      </c>
      <c r="G325" s="122"/>
      <c r="H325" s="70"/>
      <c r="I325" s="71" t="s">
        <v>198</v>
      </c>
      <c r="J325" s="67" t="s">
        <v>186</v>
      </c>
      <c r="K325" s="72">
        <v>80</v>
      </c>
      <c r="L325" s="223"/>
      <c r="M325" s="222"/>
      <c r="N325" s="278">
        <f t="shared" si="144"/>
        <v>4340</v>
      </c>
      <c r="O325" s="76" t="e">
        <f t="shared" si="145"/>
        <v>#DIV/0!</v>
      </c>
      <c r="P325" s="75" t="e">
        <f t="shared" si="146"/>
        <v>#DIV/0!</v>
      </c>
      <c r="Q325" s="75"/>
      <c r="R325" s="75"/>
      <c r="S325" s="292"/>
      <c r="T325" s="222"/>
      <c r="U325" s="75" t="e">
        <f t="shared" si="147"/>
        <v>#DIV/0!</v>
      </c>
      <c r="V325" s="75" t="e">
        <f t="shared" si="148"/>
        <v>#DIV/0!</v>
      </c>
    </row>
    <row r="326" spans="1:22" s="77" customFormat="1" ht="12.75" customHeight="1" x14ac:dyDescent="0.15">
      <c r="A326" s="66" t="s">
        <v>12</v>
      </c>
      <c r="B326" s="67" t="s">
        <v>184</v>
      </c>
      <c r="C326" s="68" t="s">
        <v>39</v>
      </c>
      <c r="D326" s="71" t="s">
        <v>219</v>
      </c>
      <c r="E326" s="71" t="s">
        <v>41</v>
      </c>
      <c r="F326" s="123">
        <v>2.1800000000000002</v>
      </c>
      <c r="G326" s="123"/>
      <c r="H326" s="78"/>
      <c r="I326" s="71" t="s">
        <v>42</v>
      </c>
      <c r="J326" s="67" t="s">
        <v>43</v>
      </c>
      <c r="K326" s="72">
        <v>200</v>
      </c>
      <c r="L326" s="223"/>
      <c r="M326" s="222"/>
      <c r="N326" s="278">
        <f t="shared" si="144"/>
        <v>436.00000000000006</v>
      </c>
      <c r="O326" s="76" t="e">
        <f t="shared" si="145"/>
        <v>#DIV/0!</v>
      </c>
      <c r="P326" s="75" t="e">
        <f t="shared" si="146"/>
        <v>#DIV/0!</v>
      </c>
      <c r="Q326" s="222"/>
      <c r="R326" s="222"/>
      <c r="S326" s="292">
        <f t="shared" ref="S326" si="149">((Q326*3)+(R326*1))/4</f>
        <v>0</v>
      </c>
      <c r="T326" s="75"/>
      <c r="U326" s="75" t="e">
        <f t="shared" si="147"/>
        <v>#DIV/0!</v>
      </c>
      <c r="V326" s="75" t="e">
        <f t="shared" si="148"/>
        <v>#DIV/0!</v>
      </c>
    </row>
    <row r="327" spans="1:22" s="77" customFormat="1" ht="12.75" customHeight="1" x14ac:dyDescent="0.15">
      <c r="A327" s="66" t="s">
        <v>12</v>
      </c>
      <c r="B327" s="67" t="s">
        <v>184</v>
      </c>
      <c r="C327" s="68" t="s">
        <v>39</v>
      </c>
      <c r="D327" s="71" t="s">
        <v>220</v>
      </c>
      <c r="E327" s="71" t="s">
        <v>80</v>
      </c>
      <c r="F327" s="123"/>
      <c r="G327" s="132">
        <v>6.34</v>
      </c>
      <c r="H327" s="132"/>
      <c r="I327" s="71" t="s">
        <v>42</v>
      </c>
      <c r="J327" s="67"/>
      <c r="K327" s="72"/>
      <c r="L327" s="74"/>
      <c r="M327" s="75"/>
      <c r="N327" s="75"/>
      <c r="O327" s="76"/>
      <c r="P327" s="75"/>
      <c r="Q327" s="75"/>
      <c r="R327" s="75"/>
      <c r="S327" s="75"/>
      <c r="T327" s="75"/>
      <c r="U327" s="75"/>
      <c r="V327" s="75"/>
    </row>
    <row r="328" spans="1:22" s="77" customFormat="1" ht="12.75" customHeight="1" x14ac:dyDescent="0.15">
      <c r="A328" s="66" t="s">
        <v>12</v>
      </c>
      <c r="B328" s="67" t="s">
        <v>184</v>
      </c>
      <c r="C328" s="68" t="s">
        <v>39</v>
      </c>
      <c r="D328" s="71" t="s">
        <v>221</v>
      </c>
      <c r="E328" s="71" t="s">
        <v>47</v>
      </c>
      <c r="F328" s="123">
        <v>14.35</v>
      </c>
      <c r="G328" s="123"/>
      <c r="H328" s="78"/>
      <c r="I328" s="71" t="s">
        <v>198</v>
      </c>
      <c r="J328" s="67" t="s">
        <v>48</v>
      </c>
      <c r="K328" s="72">
        <v>40</v>
      </c>
      <c r="L328" s="223"/>
      <c r="M328" s="222"/>
      <c r="N328" s="278">
        <f>(F328*K328)</f>
        <v>574</v>
      </c>
      <c r="O328" s="76" t="e">
        <f t="shared" ref="O328:O332" si="150">N328/L328</f>
        <v>#DIV/0!</v>
      </c>
      <c r="P328" s="75" t="e">
        <f t="shared" ref="P328:P332" si="151">M328*O328</f>
        <v>#DIV/0!</v>
      </c>
      <c r="Q328" s="75"/>
      <c r="R328" s="75"/>
      <c r="S328" s="292"/>
      <c r="T328" s="222"/>
      <c r="U328" s="75" t="e">
        <f t="shared" ref="U328:U333" si="152">SUM(P328+S328+T328)</f>
        <v>#DIV/0!</v>
      </c>
      <c r="V328" s="75" t="e">
        <f>U328/F328</f>
        <v>#DIV/0!</v>
      </c>
    </row>
    <row r="329" spans="1:22" s="77" customFormat="1" ht="12.75" customHeight="1" x14ac:dyDescent="0.15">
      <c r="A329" s="66" t="s">
        <v>12</v>
      </c>
      <c r="B329" s="67" t="s">
        <v>184</v>
      </c>
      <c r="C329" s="68" t="s">
        <v>39</v>
      </c>
      <c r="D329" s="71" t="s">
        <v>279</v>
      </c>
      <c r="E329" s="71" t="s">
        <v>47</v>
      </c>
      <c r="F329" s="123">
        <v>9.8000000000000007</v>
      </c>
      <c r="G329" s="123"/>
      <c r="H329" s="78"/>
      <c r="I329" s="71" t="s">
        <v>198</v>
      </c>
      <c r="J329" s="67" t="s">
        <v>48</v>
      </c>
      <c r="K329" s="72">
        <v>40</v>
      </c>
      <c r="L329" s="223"/>
      <c r="M329" s="222"/>
      <c r="N329" s="278">
        <f>(F329*K329)</f>
        <v>392</v>
      </c>
      <c r="O329" s="76" t="e">
        <f t="shared" si="150"/>
        <v>#DIV/0!</v>
      </c>
      <c r="P329" s="75" t="e">
        <f t="shared" si="151"/>
        <v>#DIV/0!</v>
      </c>
      <c r="Q329" s="75"/>
      <c r="R329" s="75"/>
      <c r="S329" s="292"/>
      <c r="T329" s="222"/>
      <c r="U329" s="75" t="e">
        <f t="shared" si="152"/>
        <v>#DIV/0!</v>
      </c>
      <c r="V329" s="75" t="e">
        <f>U329/F329</f>
        <v>#DIV/0!</v>
      </c>
    </row>
    <row r="330" spans="1:22" s="77" customFormat="1" ht="12.75" customHeight="1" x14ac:dyDescent="0.15">
      <c r="A330" s="66" t="s">
        <v>12</v>
      </c>
      <c r="B330" s="67" t="s">
        <v>184</v>
      </c>
      <c r="C330" s="68" t="s">
        <v>39</v>
      </c>
      <c r="D330" s="71" t="s">
        <v>280</v>
      </c>
      <c r="E330" s="71" t="s">
        <v>78</v>
      </c>
      <c r="F330" s="123">
        <v>5.5</v>
      </c>
      <c r="G330" s="123"/>
      <c r="H330" s="78"/>
      <c r="I330" s="71" t="s">
        <v>104</v>
      </c>
      <c r="J330" s="67" t="s">
        <v>56</v>
      </c>
      <c r="K330" s="72">
        <v>200</v>
      </c>
      <c r="L330" s="223"/>
      <c r="M330" s="222"/>
      <c r="N330" s="278">
        <f>(F330*K330)</f>
        <v>1100</v>
      </c>
      <c r="O330" s="76" t="e">
        <f t="shared" si="150"/>
        <v>#DIV/0!</v>
      </c>
      <c r="P330" s="75" t="e">
        <f t="shared" si="151"/>
        <v>#DIV/0!</v>
      </c>
      <c r="Q330" s="75"/>
      <c r="R330" s="75"/>
      <c r="S330" s="292"/>
      <c r="T330" s="75"/>
      <c r="U330" s="75" t="e">
        <f t="shared" si="152"/>
        <v>#DIV/0!</v>
      </c>
      <c r="V330" s="75" t="e">
        <f>U330/F330</f>
        <v>#DIV/0!</v>
      </c>
    </row>
    <row r="331" spans="1:22" s="77" customFormat="1" ht="12.75" customHeight="1" x14ac:dyDescent="0.15">
      <c r="A331" s="66" t="s">
        <v>12</v>
      </c>
      <c r="B331" s="67" t="s">
        <v>184</v>
      </c>
      <c r="C331" s="68" t="s">
        <v>39</v>
      </c>
      <c r="D331" s="71" t="s">
        <v>281</v>
      </c>
      <c r="E331" s="71" t="s">
        <v>190</v>
      </c>
      <c r="F331" s="124">
        <v>73.900000000000006</v>
      </c>
      <c r="G331" s="124"/>
      <c r="H331" s="84"/>
      <c r="I331" s="71" t="s">
        <v>42</v>
      </c>
      <c r="J331" s="67" t="s">
        <v>43</v>
      </c>
      <c r="K331" s="72">
        <v>200</v>
      </c>
      <c r="L331" s="223"/>
      <c r="M331" s="222"/>
      <c r="N331" s="278">
        <f>(F331*K331)</f>
        <v>14780.000000000002</v>
      </c>
      <c r="O331" s="76" t="e">
        <f t="shared" si="150"/>
        <v>#DIV/0!</v>
      </c>
      <c r="P331" s="75" t="e">
        <f t="shared" si="151"/>
        <v>#DIV/0!</v>
      </c>
      <c r="Q331" s="222"/>
      <c r="R331" s="222"/>
      <c r="S331" s="292">
        <f t="shared" ref="S331:S332" si="153">((Q331*3)+(R331*1))/4</f>
        <v>0</v>
      </c>
      <c r="T331" s="75"/>
      <c r="U331" s="75" t="e">
        <f t="shared" si="152"/>
        <v>#DIV/0!</v>
      </c>
      <c r="V331" s="75" t="e">
        <f>U331/F331</f>
        <v>#DIV/0!</v>
      </c>
    </row>
    <row r="332" spans="1:22" s="77" customFormat="1" ht="12.75" customHeight="1" x14ac:dyDescent="0.15">
      <c r="A332" s="66" t="s">
        <v>12</v>
      </c>
      <c r="B332" s="67" t="s">
        <v>184</v>
      </c>
      <c r="C332" s="68" t="s">
        <v>39</v>
      </c>
      <c r="D332" s="71" t="s">
        <v>282</v>
      </c>
      <c r="E332" s="71" t="s">
        <v>41</v>
      </c>
      <c r="F332" s="123">
        <v>3</v>
      </c>
      <c r="G332" s="132"/>
      <c r="H332" s="79"/>
      <c r="I332" s="71" t="s">
        <v>42</v>
      </c>
      <c r="J332" s="67" t="s">
        <v>43</v>
      </c>
      <c r="K332" s="72">
        <v>200</v>
      </c>
      <c r="L332" s="223"/>
      <c r="M332" s="222"/>
      <c r="N332" s="278">
        <f>(F332*K332)</f>
        <v>600</v>
      </c>
      <c r="O332" s="76" t="e">
        <f t="shared" si="150"/>
        <v>#DIV/0!</v>
      </c>
      <c r="P332" s="75" t="e">
        <f t="shared" si="151"/>
        <v>#DIV/0!</v>
      </c>
      <c r="Q332" s="222"/>
      <c r="R332" s="222"/>
      <c r="S332" s="292">
        <f t="shared" si="153"/>
        <v>0</v>
      </c>
      <c r="T332" s="75"/>
      <c r="U332" s="75" t="e">
        <f t="shared" si="152"/>
        <v>#DIV/0!</v>
      </c>
      <c r="V332" s="75" t="e">
        <f>U332/F332</f>
        <v>#DIV/0!</v>
      </c>
    </row>
    <row r="333" spans="1:22" s="237" customFormat="1" ht="12.75" customHeight="1" x14ac:dyDescent="0.2">
      <c r="A333" s="224"/>
      <c r="B333" s="225"/>
      <c r="C333" s="226"/>
      <c r="D333" s="247"/>
      <c r="E333" s="247"/>
      <c r="F333" s="250">
        <f>SUM(F288:F332)</f>
        <v>984.34999999999991</v>
      </c>
      <c r="G333" s="262"/>
      <c r="H333" s="263"/>
      <c r="I333" s="247"/>
      <c r="J333" s="225"/>
      <c r="K333" s="229"/>
      <c r="L333" s="234"/>
      <c r="M333" s="235"/>
      <c r="N333" s="235"/>
      <c r="O333" s="236"/>
      <c r="P333" s="235" t="e">
        <f>SUM(P288:P332)</f>
        <v>#DIV/0!</v>
      </c>
      <c r="Q333" s="235">
        <f t="shared" ref="Q333:T333" si="154">SUM(Q288:Q332)</f>
        <v>0</v>
      </c>
      <c r="R333" s="235">
        <f t="shared" si="154"/>
        <v>0</v>
      </c>
      <c r="S333" s="235">
        <f t="shared" si="154"/>
        <v>0</v>
      </c>
      <c r="T333" s="235">
        <f t="shared" si="154"/>
        <v>0</v>
      </c>
      <c r="U333" s="75" t="e">
        <f t="shared" si="152"/>
        <v>#DIV/0!</v>
      </c>
      <c r="V333" s="235"/>
    </row>
    <row r="334" spans="1:22" s="77" customFormat="1" ht="12.75" customHeight="1" x14ac:dyDescent="0.15">
      <c r="A334" s="66" t="s">
        <v>13</v>
      </c>
      <c r="B334" s="67" t="s">
        <v>315</v>
      </c>
      <c r="C334" s="68" t="s">
        <v>45</v>
      </c>
      <c r="D334" s="69" t="s">
        <v>209</v>
      </c>
      <c r="E334" s="69" t="s">
        <v>41</v>
      </c>
      <c r="F334" s="123"/>
      <c r="G334" s="122"/>
      <c r="H334" s="149">
        <v>17.37</v>
      </c>
      <c r="I334" s="71" t="s">
        <v>125</v>
      </c>
      <c r="J334" s="67"/>
      <c r="K334" s="72"/>
      <c r="L334" s="74"/>
      <c r="M334" s="75"/>
      <c r="N334" s="75"/>
      <c r="O334" s="76"/>
      <c r="P334" s="75"/>
      <c r="Q334" s="75"/>
      <c r="R334" s="75"/>
      <c r="S334" s="75"/>
      <c r="T334" s="75"/>
      <c r="U334" s="75"/>
      <c r="V334" s="75"/>
    </row>
    <row r="335" spans="1:22" s="77" customFormat="1" ht="12.75" customHeight="1" x14ac:dyDescent="0.15">
      <c r="A335" s="66" t="s">
        <v>13</v>
      </c>
      <c r="B335" s="67" t="s">
        <v>315</v>
      </c>
      <c r="C335" s="68" t="s">
        <v>45</v>
      </c>
      <c r="D335" s="69" t="s">
        <v>209</v>
      </c>
      <c r="E335" s="69" t="s">
        <v>41</v>
      </c>
      <c r="F335" s="123"/>
      <c r="G335" s="122"/>
      <c r="H335" s="149">
        <v>4</v>
      </c>
      <c r="I335" s="71" t="s">
        <v>123</v>
      </c>
      <c r="J335" s="67"/>
      <c r="K335" s="72"/>
      <c r="L335" s="74"/>
      <c r="M335" s="75"/>
      <c r="N335" s="75"/>
      <c r="O335" s="76"/>
      <c r="P335" s="75"/>
      <c r="Q335" s="75"/>
      <c r="R335" s="75"/>
      <c r="S335" s="75"/>
      <c r="T335" s="75"/>
      <c r="U335" s="75"/>
      <c r="V335" s="75"/>
    </row>
    <row r="336" spans="1:22" s="77" customFormat="1" ht="12.75" customHeight="1" x14ac:dyDescent="0.15">
      <c r="A336" s="66" t="s">
        <v>13</v>
      </c>
      <c r="B336" s="67" t="s">
        <v>315</v>
      </c>
      <c r="C336" s="68" t="s">
        <v>45</v>
      </c>
      <c r="D336" s="69" t="s">
        <v>211</v>
      </c>
      <c r="E336" s="86" t="s">
        <v>316</v>
      </c>
      <c r="F336" s="122"/>
      <c r="G336" s="122">
        <v>9.3000000000000007</v>
      </c>
      <c r="H336" s="122"/>
      <c r="I336" s="71" t="s">
        <v>125</v>
      </c>
      <c r="J336" s="67"/>
      <c r="K336" s="72"/>
      <c r="L336" s="74"/>
      <c r="M336" s="75"/>
      <c r="N336" s="75"/>
      <c r="O336" s="76"/>
      <c r="P336" s="75"/>
      <c r="Q336" s="75"/>
      <c r="R336" s="75"/>
      <c r="S336" s="75"/>
      <c r="T336" s="75"/>
      <c r="U336" s="75"/>
      <c r="V336" s="75"/>
    </row>
    <row r="337" spans="1:22" s="77" customFormat="1" ht="12.75" customHeight="1" x14ac:dyDescent="0.15">
      <c r="A337" s="66" t="s">
        <v>13</v>
      </c>
      <c r="B337" s="67" t="s">
        <v>49</v>
      </c>
      <c r="C337" s="68" t="s">
        <v>45</v>
      </c>
      <c r="D337" s="71" t="s">
        <v>268</v>
      </c>
      <c r="E337" s="71" t="s">
        <v>317</v>
      </c>
      <c r="F337" s="123"/>
      <c r="G337" s="132"/>
      <c r="H337" s="149">
        <v>9.8000000000000007</v>
      </c>
      <c r="I337" s="71" t="s">
        <v>125</v>
      </c>
      <c r="J337" s="67"/>
      <c r="K337" s="72"/>
      <c r="L337" s="74"/>
      <c r="M337" s="75"/>
      <c r="N337" s="75"/>
      <c r="O337" s="76"/>
      <c r="P337" s="75"/>
      <c r="Q337" s="75"/>
      <c r="R337" s="75"/>
      <c r="S337" s="75"/>
      <c r="T337" s="75"/>
      <c r="U337" s="75"/>
      <c r="V337" s="75"/>
    </row>
    <row r="338" spans="1:22" s="77" customFormat="1" ht="12.75" customHeight="1" x14ac:dyDescent="0.15">
      <c r="A338" s="66" t="s">
        <v>13</v>
      </c>
      <c r="B338" s="67" t="s">
        <v>49</v>
      </c>
      <c r="C338" s="68" t="s">
        <v>45</v>
      </c>
      <c r="D338" s="71" t="s">
        <v>270</v>
      </c>
      <c r="E338" s="71" t="s">
        <v>140</v>
      </c>
      <c r="F338" s="123"/>
      <c r="G338" s="132"/>
      <c r="H338" s="149">
        <v>90.7</v>
      </c>
      <c r="I338" s="71" t="s">
        <v>131</v>
      </c>
      <c r="J338" s="67"/>
      <c r="K338" s="72"/>
      <c r="L338" s="74"/>
      <c r="M338" s="75"/>
      <c r="N338" s="75"/>
      <c r="O338" s="76"/>
      <c r="P338" s="75"/>
      <c r="Q338" s="75"/>
      <c r="R338" s="75"/>
      <c r="S338" s="75"/>
      <c r="T338" s="75"/>
      <c r="U338" s="75"/>
      <c r="V338" s="75"/>
    </row>
    <row r="339" spans="1:22" s="77" customFormat="1" ht="12.75" customHeight="1" x14ac:dyDescent="0.15">
      <c r="A339" s="66" t="s">
        <v>13</v>
      </c>
      <c r="B339" s="67" t="s">
        <v>49</v>
      </c>
      <c r="C339" s="68" t="s">
        <v>45</v>
      </c>
      <c r="D339" s="71" t="s">
        <v>318</v>
      </c>
      <c r="E339" s="71" t="s">
        <v>60</v>
      </c>
      <c r="F339" s="123"/>
      <c r="G339" s="73"/>
      <c r="H339" s="149">
        <v>6</v>
      </c>
      <c r="I339" s="71" t="s">
        <v>131</v>
      </c>
      <c r="J339" s="67"/>
      <c r="K339" s="72"/>
      <c r="L339" s="74"/>
      <c r="M339" s="75"/>
      <c r="N339" s="75"/>
      <c r="O339" s="76"/>
      <c r="P339" s="75"/>
      <c r="Q339" s="75"/>
      <c r="R339" s="75"/>
      <c r="S339" s="75"/>
      <c r="T339" s="75"/>
      <c r="U339" s="75"/>
      <c r="V339" s="75"/>
    </row>
    <row r="340" spans="1:22" s="77" customFormat="1" ht="12.75" customHeight="1" x14ac:dyDescent="0.15">
      <c r="A340" s="66" t="s">
        <v>13</v>
      </c>
      <c r="B340" s="67" t="s">
        <v>49</v>
      </c>
      <c r="C340" s="68" t="s">
        <v>45</v>
      </c>
      <c r="D340" s="71" t="s">
        <v>319</v>
      </c>
      <c r="E340" s="71" t="s">
        <v>60</v>
      </c>
      <c r="F340" s="123"/>
      <c r="G340" s="73"/>
      <c r="H340" s="149">
        <v>6</v>
      </c>
      <c r="I340" s="71" t="s">
        <v>131</v>
      </c>
      <c r="J340" s="67"/>
      <c r="K340" s="72"/>
      <c r="L340" s="74"/>
      <c r="M340" s="75"/>
      <c r="N340" s="75"/>
      <c r="O340" s="76"/>
      <c r="P340" s="75"/>
      <c r="Q340" s="75"/>
      <c r="R340" s="75"/>
      <c r="S340" s="75"/>
      <c r="T340" s="75"/>
      <c r="U340" s="75"/>
      <c r="V340" s="75"/>
    </row>
    <row r="341" spans="1:22" s="77" customFormat="1" ht="12.75" customHeight="1" x14ac:dyDescent="0.15">
      <c r="A341" s="66" t="s">
        <v>13</v>
      </c>
      <c r="B341" s="67" t="s">
        <v>49</v>
      </c>
      <c r="C341" s="68" t="s">
        <v>45</v>
      </c>
      <c r="D341" s="71" t="s">
        <v>272</v>
      </c>
      <c r="E341" s="71" t="s">
        <v>110</v>
      </c>
      <c r="F341" s="123"/>
      <c r="G341" s="73"/>
      <c r="H341" s="149">
        <v>1.4</v>
      </c>
      <c r="I341" s="71" t="s">
        <v>125</v>
      </c>
      <c r="J341" s="67"/>
      <c r="K341" s="72"/>
      <c r="L341" s="74"/>
      <c r="M341" s="75"/>
      <c r="N341" s="75"/>
      <c r="O341" s="76"/>
      <c r="P341" s="75"/>
      <c r="Q341" s="75"/>
      <c r="R341" s="75"/>
      <c r="S341" s="75"/>
      <c r="T341" s="75"/>
      <c r="U341" s="75"/>
      <c r="V341" s="75"/>
    </row>
    <row r="342" spans="1:22" s="77" customFormat="1" ht="12.75" customHeight="1" x14ac:dyDescent="0.15">
      <c r="A342" s="66" t="s">
        <v>13</v>
      </c>
      <c r="B342" s="67" t="s">
        <v>49</v>
      </c>
      <c r="C342" s="68" t="s">
        <v>45</v>
      </c>
      <c r="D342" s="71" t="s">
        <v>273</v>
      </c>
      <c r="E342" s="71" t="s">
        <v>27</v>
      </c>
      <c r="F342" s="123"/>
      <c r="G342" s="73"/>
      <c r="H342" s="149">
        <v>6.17</v>
      </c>
      <c r="I342" s="71" t="s">
        <v>125</v>
      </c>
      <c r="J342" s="67"/>
      <c r="K342" s="72"/>
      <c r="L342" s="74"/>
      <c r="M342" s="75"/>
      <c r="N342" s="75"/>
      <c r="O342" s="76"/>
      <c r="P342" s="75"/>
      <c r="Q342" s="75"/>
      <c r="R342" s="75"/>
      <c r="S342" s="75"/>
      <c r="T342" s="75"/>
      <c r="U342" s="75"/>
      <c r="V342" s="75"/>
    </row>
    <row r="343" spans="1:22" s="77" customFormat="1" ht="12.75" customHeight="1" x14ac:dyDescent="0.15">
      <c r="A343" s="66" t="s">
        <v>13</v>
      </c>
      <c r="B343" s="67" t="s">
        <v>315</v>
      </c>
      <c r="C343" s="68" t="s">
        <v>45</v>
      </c>
      <c r="D343" s="71" t="s">
        <v>275</v>
      </c>
      <c r="E343" s="71" t="s">
        <v>190</v>
      </c>
      <c r="F343" s="123"/>
      <c r="G343" s="73"/>
      <c r="H343" s="149">
        <v>96.7</v>
      </c>
      <c r="I343" s="71" t="s">
        <v>125</v>
      </c>
      <c r="J343" s="67"/>
      <c r="K343" s="72"/>
      <c r="L343" s="74"/>
      <c r="M343" s="75"/>
      <c r="N343" s="75"/>
      <c r="O343" s="76"/>
      <c r="P343" s="75"/>
      <c r="Q343" s="75"/>
      <c r="R343" s="75"/>
      <c r="S343" s="75"/>
      <c r="T343" s="75"/>
      <c r="U343" s="75"/>
      <c r="V343" s="75"/>
    </row>
    <row r="344" spans="1:22" s="77" customFormat="1" ht="12.75" customHeight="1" x14ac:dyDescent="0.15">
      <c r="A344" s="66" t="s">
        <v>13</v>
      </c>
      <c r="B344" s="67" t="s">
        <v>315</v>
      </c>
      <c r="C344" s="68" t="s">
        <v>45</v>
      </c>
      <c r="D344" s="71" t="s">
        <v>275</v>
      </c>
      <c r="E344" s="71" t="s">
        <v>190</v>
      </c>
      <c r="F344" s="123"/>
      <c r="G344" s="73"/>
      <c r="H344" s="149">
        <v>27</v>
      </c>
      <c r="I344" s="71" t="s">
        <v>320</v>
      </c>
      <c r="J344" s="67"/>
      <c r="K344" s="72"/>
      <c r="L344" s="74"/>
      <c r="M344" s="75"/>
      <c r="N344" s="75"/>
      <c r="O344" s="76"/>
      <c r="P344" s="75"/>
      <c r="Q344" s="75"/>
      <c r="R344" s="75"/>
      <c r="S344" s="75"/>
      <c r="T344" s="75"/>
      <c r="U344" s="75"/>
      <c r="V344" s="75"/>
    </row>
    <row r="345" spans="1:22" s="77" customFormat="1" ht="12.75" customHeight="1" x14ac:dyDescent="0.15">
      <c r="A345" s="66" t="s">
        <v>13</v>
      </c>
      <c r="B345" s="67" t="s">
        <v>315</v>
      </c>
      <c r="C345" s="68" t="s">
        <v>45</v>
      </c>
      <c r="D345" s="90" t="s">
        <v>212</v>
      </c>
      <c r="E345" s="71" t="s">
        <v>303</v>
      </c>
      <c r="F345" s="123"/>
      <c r="G345" s="73">
        <v>5.4</v>
      </c>
      <c r="H345" s="73"/>
      <c r="I345" s="71" t="s">
        <v>131</v>
      </c>
      <c r="J345" s="67"/>
      <c r="K345" s="72"/>
      <c r="L345" s="74"/>
      <c r="M345" s="75"/>
      <c r="N345" s="75"/>
      <c r="O345" s="76"/>
      <c r="P345" s="75"/>
      <c r="Q345" s="75"/>
      <c r="R345" s="75"/>
      <c r="S345" s="75"/>
      <c r="T345" s="75"/>
      <c r="U345" s="75"/>
      <c r="V345" s="75"/>
    </row>
    <row r="346" spans="1:22" s="77" customFormat="1" ht="12.75" customHeight="1" x14ac:dyDescent="0.15">
      <c r="A346" s="66" t="s">
        <v>13</v>
      </c>
      <c r="B346" s="67" t="s">
        <v>321</v>
      </c>
      <c r="C346" s="68" t="s">
        <v>45</v>
      </c>
      <c r="D346" s="71" t="s">
        <v>215</v>
      </c>
      <c r="E346" s="71" t="s">
        <v>41</v>
      </c>
      <c r="F346" s="123"/>
      <c r="G346" s="73">
        <v>52</v>
      </c>
      <c r="H346" s="73"/>
      <c r="I346" s="71"/>
      <c r="J346" s="67"/>
      <c r="K346" s="72"/>
      <c r="L346" s="74"/>
      <c r="M346" s="75"/>
      <c r="N346" s="75"/>
      <c r="O346" s="76"/>
      <c r="P346" s="75"/>
      <c r="Q346" s="75"/>
      <c r="R346" s="75"/>
      <c r="S346" s="75"/>
      <c r="T346" s="75"/>
      <c r="U346" s="75"/>
      <c r="V346" s="75"/>
    </row>
    <row r="347" spans="1:22" s="77" customFormat="1" ht="12.75" customHeight="1" x14ac:dyDescent="0.15">
      <c r="A347" s="66" t="s">
        <v>13</v>
      </c>
      <c r="B347" s="67" t="s">
        <v>321</v>
      </c>
      <c r="C347" s="68" t="s">
        <v>45</v>
      </c>
      <c r="D347" s="71" t="s">
        <v>217</v>
      </c>
      <c r="E347" s="71" t="s">
        <v>322</v>
      </c>
      <c r="F347" s="123"/>
      <c r="G347" s="134">
        <v>8.4</v>
      </c>
      <c r="H347" s="134"/>
      <c r="I347" s="71"/>
      <c r="J347" s="67"/>
      <c r="K347" s="72"/>
      <c r="L347" s="74"/>
      <c r="M347" s="75"/>
      <c r="N347" s="75"/>
      <c r="O347" s="76"/>
      <c r="P347" s="75"/>
      <c r="Q347" s="75"/>
      <c r="R347" s="75"/>
      <c r="S347" s="75"/>
      <c r="T347" s="75"/>
      <c r="U347" s="75"/>
      <c r="V347" s="75"/>
    </row>
    <row r="348" spans="1:22" s="77" customFormat="1" ht="12.75" customHeight="1" x14ac:dyDescent="0.15">
      <c r="A348" s="66" t="s">
        <v>13</v>
      </c>
      <c r="B348" s="67" t="s">
        <v>321</v>
      </c>
      <c r="C348" s="68" t="s">
        <v>45</v>
      </c>
      <c r="D348" s="69" t="s">
        <v>218</v>
      </c>
      <c r="E348" s="69" t="s">
        <v>103</v>
      </c>
      <c r="F348" s="122"/>
      <c r="G348" s="136">
        <v>9.2799999999999994</v>
      </c>
      <c r="H348" s="136"/>
      <c r="I348" s="71"/>
      <c r="J348" s="67"/>
      <c r="K348" s="72"/>
      <c r="L348" s="74"/>
      <c r="M348" s="75"/>
      <c r="N348" s="75"/>
      <c r="O348" s="76"/>
      <c r="P348" s="75"/>
      <c r="Q348" s="75"/>
      <c r="R348" s="75"/>
      <c r="S348" s="75"/>
      <c r="T348" s="75"/>
      <c r="U348" s="75"/>
      <c r="V348" s="75"/>
    </row>
    <row r="349" spans="1:22" s="77" customFormat="1" ht="12.75" customHeight="1" x14ac:dyDescent="0.15">
      <c r="A349" s="66" t="s">
        <v>13</v>
      </c>
      <c r="B349" s="67" t="s">
        <v>321</v>
      </c>
      <c r="C349" s="68" t="s">
        <v>45</v>
      </c>
      <c r="D349" s="71" t="s">
        <v>219</v>
      </c>
      <c r="E349" s="71" t="s">
        <v>323</v>
      </c>
      <c r="F349" s="123"/>
      <c r="G349" s="123">
        <v>10.5</v>
      </c>
      <c r="H349" s="123"/>
      <c r="I349" s="71"/>
      <c r="J349" s="67"/>
      <c r="K349" s="72"/>
      <c r="L349" s="74"/>
      <c r="M349" s="75"/>
      <c r="N349" s="75"/>
      <c r="O349" s="76"/>
      <c r="P349" s="75"/>
      <c r="Q349" s="75"/>
      <c r="R349" s="75"/>
      <c r="S349" s="75"/>
      <c r="T349" s="75"/>
      <c r="U349" s="75"/>
      <c r="V349" s="75"/>
    </row>
    <row r="350" spans="1:22" s="77" customFormat="1" ht="12.75" customHeight="1" x14ac:dyDescent="0.15">
      <c r="A350" s="66" t="s">
        <v>13</v>
      </c>
      <c r="B350" s="67" t="s">
        <v>321</v>
      </c>
      <c r="C350" s="68" t="s">
        <v>45</v>
      </c>
      <c r="D350" s="71" t="s">
        <v>220</v>
      </c>
      <c r="E350" s="71" t="s">
        <v>324</v>
      </c>
      <c r="F350" s="123"/>
      <c r="G350" s="123">
        <v>130</v>
      </c>
      <c r="H350" s="123"/>
      <c r="I350" s="71"/>
      <c r="J350" s="67"/>
      <c r="K350" s="72"/>
      <c r="L350" s="74"/>
      <c r="M350" s="75"/>
      <c r="N350" s="75"/>
      <c r="O350" s="76"/>
      <c r="P350" s="75"/>
      <c r="Q350" s="75"/>
      <c r="R350" s="75"/>
      <c r="S350" s="75"/>
      <c r="T350" s="75"/>
      <c r="U350" s="75"/>
      <c r="V350" s="75"/>
    </row>
    <row r="351" spans="1:22" s="77" customFormat="1" ht="12.75" customHeight="1" x14ac:dyDescent="0.15">
      <c r="A351" s="66" t="s">
        <v>13</v>
      </c>
      <c r="B351" s="67" t="s">
        <v>321</v>
      </c>
      <c r="C351" s="68" t="s">
        <v>45</v>
      </c>
      <c r="D351" s="71" t="s">
        <v>221</v>
      </c>
      <c r="E351" s="71" t="s">
        <v>159</v>
      </c>
      <c r="F351" s="124"/>
      <c r="G351" s="124">
        <v>6.87</v>
      </c>
      <c r="H351" s="124"/>
      <c r="I351" s="71"/>
      <c r="J351" s="67"/>
      <c r="K351" s="72"/>
      <c r="L351" s="74"/>
      <c r="M351" s="75"/>
      <c r="N351" s="75"/>
      <c r="O351" s="76"/>
      <c r="P351" s="75"/>
      <c r="Q351" s="75"/>
      <c r="R351" s="75"/>
      <c r="S351" s="75"/>
      <c r="T351" s="75"/>
      <c r="U351" s="75"/>
      <c r="V351" s="75"/>
    </row>
    <row r="352" spans="1:22" s="77" customFormat="1" ht="12.75" customHeight="1" x14ac:dyDescent="0.15">
      <c r="A352" s="66" t="s">
        <v>13</v>
      </c>
      <c r="B352" s="67" t="s">
        <v>321</v>
      </c>
      <c r="C352" s="68" t="s">
        <v>45</v>
      </c>
      <c r="D352" s="71" t="s">
        <v>279</v>
      </c>
      <c r="E352" s="71" t="s">
        <v>74</v>
      </c>
      <c r="F352" s="123"/>
      <c r="G352" s="123">
        <v>5</v>
      </c>
      <c r="H352" s="123"/>
      <c r="I352" s="71"/>
      <c r="J352" s="67"/>
      <c r="K352" s="72"/>
      <c r="L352" s="74"/>
      <c r="M352" s="75"/>
      <c r="N352" s="75"/>
      <c r="O352" s="76"/>
      <c r="P352" s="75"/>
      <c r="Q352" s="75"/>
      <c r="R352" s="75"/>
      <c r="S352" s="75"/>
      <c r="T352" s="75"/>
      <c r="U352" s="75"/>
      <c r="V352" s="75"/>
    </row>
    <row r="353" spans="1:22" s="77" customFormat="1" ht="12.75" customHeight="1" x14ac:dyDescent="0.15">
      <c r="A353" s="66" t="s">
        <v>13</v>
      </c>
      <c r="B353" s="67" t="s">
        <v>321</v>
      </c>
      <c r="C353" s="68" t="s">
        <v>45</v>
      </c>
      <c r="D353" s="71" t="s">
        <v>280</v>
      </c>
      <c r="E353" s="71" t="s">
        <v>82</v>
      </c>
      <c r="F353" s="123"/>
      <c r="G353" s="123">
        <v>22</v>
      </c>
      <c r="H353" s="123"/>
      <c r="I353" s="71"/>
      <c r="J353" s="67"/>
      <c r="K353" s="72"/>
      <c r="L353" s="74"/>
      <c r="M353" s="75"/>
      <c r="N353" s="75"/>
      <c r="O353" s="76"/>
      <c r="P353" s="75"/>
      <c r="Q353" s="75"/>
      <c r="R353" s="75"/>
      <c r="S353" s="75"/>
      <c r="T353" s="75"/>
      <c r="U353" s="75"/>
      <c r="V353" s="75"/>
    </row>
    <row r="354" spans="1:22" s="77" customFormat="1" ht="12.75" customHeight="1" x14ac:dyDescent="0.15">
      <c r="A354" s="66" t="s">
        <v>13</v>
      </c>
      <c r="B354" s="67" t="s">
        <v>321</v>
      </c>
      <c r="C354" s="68" t="s">
        <v>45</v>
      </c>
      <c r="D354" s="71" t="s">
        <v>281</v>
      </c>
      <c r="E354" s="71" t="s">
        <v>325</v>
      </c>
      <c r="F354" s="123"/>
      <c r="G354" s="123">
        <v>43</v>
      </c>
      <c r="H354" s="123"/>
      <c r="I354" s="71"/>
      <c r="J354" s="67"/>
      <c r="K354" s="72"/>
      <c r="L354" s="74"/>
      <c r="M354" s="75"/>
      <c r="N354" s="75"/>
      <c r="O354" s="76"/>
      <c r="P354" s="75"/>
      <c r="Q354" s="75"/>
      <c r="R354" s="75"/>
      <c r="S354" s="75"/>
      <c r="T354" s="75"/>
      <c r="U354" s="75"/>
      <c r="V354" s="75"/>
    </row>
    <row r="355" spans="1:22" s="77" customFormat="1" ht="12.75" customHeight="1" x14ac:dyDescent="0.15">
      <c r="A355" s="66" t="s">
        <v>13</v>
      </c>
      <c r="B355" s="67" t="s">
        <v>321</v>
      </c>
      <c r="C355" s="68" t="s">
        <v>45</v>
      </c>
      <c r="D355" s="71" t="s">
        <v>282</v>
      </c>
      <c r="E355" s="71" t="s">
        <v>326</v>
      </c>
      <c r="F355" s="123"/>
      <c r="G355" s="123">
        <v>0.78</v>
      </c>
      <c r="H355" s="123"/>
      <c r="I355" s="71"/>
      <c r="J355" s="67"/>
      <c r="K355" s="72"/>
      <c r="L355" s="74"/>
      <c r="M355" s="75"/>
      <c r="N355" s="75"/>
      <c r="O355" s="76"/>
      <c r="P355" s="75"/>
      <c r="Q355" s="75"/>
      <c r="R355" s="75"/>
      <c r="S355" s="75"/>
      <c r="T355" s="75"/>
      <c r="U355" s="75"/>
      <c r="V355" s="75"/>
    </row>
    <row r="356" spans="1:22" s="77" customFormat="1" ht="12.75" customHeight="1" x14ac:dyDescent="0.15">
      <c r="A356" s="66" t="s">
        <v>13</v>
      </c>
      <c r="B356" s="67" t="s">
        <v>321</v>
      </c>
      <c r="C356" s="68" t="s">
        <v>45</v>
      </c>
      <c r="D356" s="71" t="s">
        <v>283</v>
      </c>
      <c r="E356" s="71" t="s">
        <v>74</v>
      </c>
      <c r="F356" s="123"/>
      <c r="G356" s="123">
        <v>3.6</v>
      </c>
      <c r="H356" s="123"/>
      <c r="I356" s="71"/>
      <c r="J356" s="67"/>
      <c r="K356" s="72"/>
      <c r="L356" s="74"/>
      <c r="M356" s="75"/>
      <c r="N356" s="75"/>
      <c r="O356" s="76"/>
      <c r="P356" s="75"/>
      <c r="Q356" s="75"/>
      <c r="R356" s="75"/>
      <c r="S356" s="75"/>
      <c r="T356" s="75"/>
      <c r="U356" s="75"/>
      <c r="V356" s="75"/>
    </row>
    <row r="357" spans="1:22" s="77" customFormat="1" ht="12.75" customHeight="1" x14ac:dyDescent="0.15">
      <c r="A357" s="66" t="s">
        <v>13</v>
      </c>
      <c r="B357" s="67" t="s">
        <v>321</v>
      </c>
      <c r="C357" s="68" t="s">
        <v>45</v>
      </c>
      <c r="D357" s="71" t="s">
        <v>284</v>
      </c>
      <c r="E357" s="71" t="s">
        <v>103</v>
      </c>
      <c r="F357" s="123"/>
      <c r="G357" s="123">
        <v>6</v>
      </c>
      <c r="H357" s="123"/>
      <c r="I357" s="71"/>
      <c r="J357" s="67"/>
      <c r="K357" s="72"/>
      <c r="L357" s="74"/>
      <c r="M357" s="75"/>
      <c r="N357" s="75"/>
      <c r="O357" s="76"/>
      <c r="P357" s="75"/>
      <c r="Q357" s="75"/>
      <c r="R357" s="75"/>
      <c r="S357" s="75"/>
      <c r="T357" s="75"/>
      <c r="U357" s="75"/>
      <c r="V357" s="75"/>
    </row>
    <row r="358" spans="1:22" s="77" customFormat="1" ht="12.75" customHeight="1" x14ac:dyDescent="0.15">
      <c r="A358" s="66" t="s">
        <v>13</v>
      </c>
      <c r="B358" s="67" t="s">
        <v>321</v>
      </c>
      <c r="C358" s="68" t="s">
        <v>45</v>
      </c>
      <c r="D358" s="71" t="s">
        <v>285</v>
      </c>
      <c r="E358" s="71" t="s">
        <v>103</v>
      </c>
      <c r="F358" s="123"/>
      <c r="G358" s="123">
        <v>5.6</v>
      </c>
      <c r="H358" s="123"/>
      <c r="I358" s="71"/>
      <c r="J358" s="67"/>
      <c r="K358" s="72"/>
      <c r="L358" s="74"/>
      <c r="M358" s="75"/>
      <c r="N358" s="75"/>
      <c r="O358" s="76"/>
      <c r="P358" s="75"/>
      <c r="Q358" s="75"/>
      <c r="R358" s="75"/>
      <c r="S358" s="75"/>
      <c r="T358" s="75"/>
      <c r="U358" s="75"/>
      <c r="V358" s="75"/>
    </row>
    <row r="359" spans="1:22" s="77" customFormat="1" ht="12.75" customHeight="1" x14ac:dyDescent="0.15">
      <c r="A359" s="66" t="s">
        <v>13</v>
      </c>
      <c r="B359" s="67" t="s">
        <v>321</v>
      </c>
      <c r="C359" s="68" t="s">
        <v>45</v>
      </c>
      <c r="D359" s="71" t="s">
        <v>287</v>
      </c>
      <c r="E359" s="71" t="s">
        <v>74</v>
      </c>
      <c r="F359" s="123"/>
      <c r="G359" s="123">
        <v>4.18</v>
      </c>
      <c r="H359" s="123"/>
      <c r="I359" s="71"/>
      <c r="J359" s="67"/>
      <c r="K359" s="72"/>
      <c r="L359" s="74"/>
      <c r="M359" s="75"/>
      <c r="N359" s="75"/>
      <c r="O359" s="76"/>
      <c r="P359" s="75"/>
      <c r="Q359" s="75"/>
      <c r="R359" s="75"/>
      <c r="S359" s="75"/>
      <c r="T359" s="75"/>
      <c r="U359" s="75"/>
      <c r="V359" s="75"/>
    </row>
    <row r="360" spans="1:22" s="77" customFormat="1" ht="12.75" customHeight="1" x14ac:dyDescent="0.15">
      <c r="A360" s="66" t="s">
        <v>13</v>
      </c>
      <c r="B360" s="67" t="s">
        <v>321</v>
      </c>
      <c r="C360" s="68" t="s">
        <v>45</v>
      </c>
      <c r="D360" s="71" t="s">
        <v>288</v>
      </c>
      <c r="E360" s="71" t="s">
        <v>74</v>
      </c>
      <c r="F360" s="123"/>
      <c r="G360" s="123">
        <v>5.28</v>
      </c>
      <c r="H360" s="123"/>
      <c r="I360" s="71"/>
      <c r="J360" s="67"/>
      <c r="K360" s="72"/>
      <c r="L360" s="74"/>
      <c r="M360" s="75"/>
      <c r="N360" s="75"/>
      <c r="O360" s="76"/>
      <c r="P360" s="75"/>
      <c r="Q360" s="75"/>
      <c r="R360" s="75"/>
      <c r="S360" s="75"/>
      <c r="T360" s="75"/>
      <c r="U360" s="75"/>
      <c r="V360" s="75"/>
    </row>
    <row r="361" spans="1:22" s="77" customFormat="1" ht="12.75" customHeight="1" x14ac:dyDescent="0.15">
      <c r="A361" s="66" t="s">
        <v>13</v>
      </c>
      <c r="B361" s="67" t="s">
        <v>321</v>
      </c>
      <c r="C361" s="68" t="s">
        <v>45</v>
      </c>
      <c r="D361" s="71" t="s">
        <v>289</v>
      </c>
      <c r="E361" s="71" t="s">
        <v>82</v>
      </c>
      <c r="F361" s="123"/>
      <c r="G361" s="123">
        <v>30</v>
      </c>
      <c r="H361" s="123"/>
      <c r="I361" s="71"/>
      <c r="J361" s="67"/>
      <c r="K361" s="72"/>
      <c r="L361" s="74"/>
      <c r="M361" s="75"/>
      <c r="N361" s="75"/>
      <c r="O361" s="76"/>
      <c r="P361" s="75"/>
      <c r="Q361" s="75"/>
      <c r="R361" s="75"/>
      <c r="S361" s="75"/>
      <c r="T361" s="75"/>
      <c r="U361" s="75"/>
      <c r="V361" s="75"/>
    </row>
    <row r="362" spans="1:22" s="77" customFormat="1" ht="12.75" customHeight="1" x14ac:dyDescent="0.15">
      <c r="A362" s="66" t="s">
        <v>13</v>
      </c>
      <c r="B362" s="67" t="s">
        <v>321</v>
      </c>
      <c r="C362" s="68" t="s">
        <v>45</v>
      </c>
      <c r="D362" s="71" t="s">
        <v>291</v>
      </c>
      <c r="E362" s="71" t="s">
        <v>327</v>
      </c>
      <c r="F362" s="72"/>
      <c r="G362" s="72">
        <v>29</v>
      </c>
      <c r="H362" s="72"/>
      <c r="I362" s="71"/>
      <c r="J362" s="67"/>
      <c r="K362" s="72"/>
      <c r="L362" s="74"/>
      <c r="M362" s="75"/>
      <c r="N362" s="75"/>
      <c r="O362" s="76"/>
      <c r="P362" s="75"/>
      <c r="Q362" s="75"/>
      <c r="R362" s="75"/>
      <c r="S362" s="75"/>
      <c r="T362" s="75"/>
      <c r="U362" s="75"/>
      <c r="V362" s="75"/>
    </row>
    <row r="363" spans="1:22" s="77" customFormat="1" ht="12.75" customHeight="1" x14ac:dyDescent="0.15">
      <c r="A363" s="66" t="s">
        <v>13</v>
      </c>
      <c r="B363" s="67" t="s">
        <v>321</v>
      </c>
      <c r="C363" s="68" t="s">
        <v>45</v>
      </c>
      <c r="D363" s="69" t="s">
        <v>293</v>
      </c>
      <c r="E363" s="69" t="s">
        <v>327</v>
      </c>
      <c r="F363" s="122"/>
      <c r="G363" s="122">
        <v>2</v>
      </c>
      <c r="H363" s="122"/>
      <c r="I363" s="71"/>
      <c r="J363" s="67"/>
      <c r="K363" s="72"/>
      <c r="L363" s="74"/>
      <c r="M363" s="75"/>
      <c r="N363" s="75"/>
      <c r="O363" s="76"/>
      <c r="P363" s="75"/>
      <c r="Q363" s="75"/>
      <c r="R363" s="75"/>
      <c r="S363" s="75"/>
      <c r="T363" s="75"/>
      <c r="U363" s="75"/>
      <c r="V363" s="75"/>
    </row>
    <row r="364" spans="1:22" s="77" customFormat="1" ht="12.75" customHeight="1" x14ac:dyDescent="0.15">
      <c r="A364" s="66" t="s">
        <v>13</v>
      </c>
      <c r="B364" s="67" t="s">
        <v>321</v>
      </c>
      <c r="C364" s="68" t="s">
        <v>45</v>
      </c>
      <c r="D364" s="69" t="s">
        <v>294</v>
      </c>
      <c r="E364" s="69" t="s">
        <v>327</v>
      </c>
      <c r="F364" s="127"/>
      <c r="G364" s="127">
        <v>15</v>
      </c>
      <c r="H364" s="127"/>
      <c r="I364" s="71"/>
      <c r="J364" s="67"/>
      <c r="K364" s="72"/>
      <c r="L364" s="74"/>
      <c r="M364" s="75"/>
      <c r="N364" s="75"/>
      <c r="O364" s="76"/>
      <c r="P364" s="75"/>
      <c r="Q364" s="75"/>
      <c r="R364" s="75"/>
      <c r="S364" s="75"/>
      <c r="T364" s="75"/>
      <c r="U364" s="75"/>
      <c r="V364" s="75"/>
    </row>
    <row r="365" spans="1:22" s="77" customFormat="1" ht="12.75" customHeight="1" x14ac:dyDescent="0.15">
      <c r="A365" s="66" t="s">
        <v>13</v>
      </c>
      <c r="B365" s="67" t="s">
        <v>321</v>
      </c>
      <c r="C365" s="68" t="s">
        <v>45</v>
      </c>
      <c r="D365" s="71" t="s">
        <v>295</v>
      </c>
      <c r="E365" s="71" t="s">
        <v>328</v>
      </c>
      <c r="F365" s="123"/>
      <c r="G365" s="123">
        <v>267</v>
      </c>
      <c r="H365" s="123"/>
      <c r="I365" s="71"/>
      <c r="J365" s="67"/>
      <c r="K365" s="72"/>
      <c r="L365" s="74"/>
      <c r="M365" s="75"/>
      <c r="N365" s="75"/>
      <c r="O365" s="76"/>
      <c r="P365" s="75"/>
      <c r="Q365" s="75"/>
      <c r="R365" s="75"/>
      <c r="S365" s="75"/>
      <c r="T365" s="75"/>
      <c r="U365" s="75"/>
      <c r="V365" s="75"/>
    </row>
    <row r="366" spans="1:22" s="77" customFormat="1" ht="12.75" customHeight="1" x14ac:dyDescent="0.15">
      <c r="A366" s="66" t="s">
        <v>13</v>
      </c>
      <c r="B366" s="67" t="s">
        <v>321</v>
      </c>
      <c r="C366" s="68" t="s">
        <v>45</v>
      </c>
      <c r="D366" s="71" t="s">
        <v>297</v>
      </c>
      <c r="E366" s="71" t="s">
        <v>329</v>
      </c>
      <c r="F366" s="123"/>
      <c r="G366" s="123">
        <v>44</v>
      </c>
      <c r="H366" s="123"/>
      <c r="I366" s="71"/>
      <c r="J366" s="67"/>
      <c r="K366" s="72"/>
      <c r="L366" s="74"/>
      <c r="M366" s="75"/>
      <c r="N366" s="75"/>
      <c r="O366" s="76"/>
      <c r="P366" s="75"/>
      <c r="Q366" s="75"/>
      <c r="R366" s="75"/>
      <c r="S366" s="75"/>
      <c r="T366" s="75"/>
      <c r="U366" s="75"/>
      <c r="V366" s="75"/>
    </row>
    <row r="367" spans="1:22" s="77" customFormat="1" ht="12.75" customHeight="1" x14ac:dyDescent="0.15">
      <c r="A367" s="66" t="s">
        <v>13</v>
      </c>
      <c r="B367" s="67" t="s">
        <v>321</v>
      </c>
      <c r="C367" s="68" t="s">
        <v>45</v>
      </c>
      <c r="D367" s="71" t="s">
        <v>298</v>
      </c>
      <c r="E367" s="71" t="s">
        <v>327</v>
      </c>
      <c r="F367" s="123"/>
      <c r="G367" s="123">
        <v>12.36</v>
      </c>
      <c r="H367" s="123"/>
      <c r="I367" s="71"/>
      <c r="J367" s="67"/>
      <c r="K367" s="72"/>
      <c r="L367" s="74"/>
      <c r="M367" s="75"/>
      <c r="N367" s="75"/>
      <c r="O367" s="76"/>
      <c r="P367" s="75"/>
      <c r="Q367" s="75"/>
      <c r="R367" s="75"/>
      <c r="S367" s="75"/>
      <c r="T367" s="75"/>
      <c r="U367" s="75"/>
      <c r="V367" s="75"/>
    </row>
    <row r="368" spans="1:22" s="77" customFormat="1" ht="12.75" customHeight="1" x14ac:dyDescent="0.15">
      <c r="A368" s="66" t="s">
        <v>13</v>
      </c>
      <c r="B368" s="67" t="s">
        <v>321</v>
      </c>
      <c r="C368" s="68" t="s">
        <v>45</v>
      </c>
      <c r="D368" s="71" t="s">
        <v>222</v>
      </c>
      <c r="E368" s="71" t="s">
        <v>327</v>
      </c>
      <c r="F368" s="123"/>
      <c r="G368" s="123">
        <v>34</v>
      </c>
      <c r="H368" s="123"/>
      <c r="I368" s="71"/>
      <c r="J368" s="67"/>
      <c r="K368" s="72"/>
      <c r="L368" s="74"/>
      <c r="M368" s="75"/>
      <c r="N368" s="75"/>
      <c r="O368" s="76"/>
      <c r="P368" s="75"/>
      <c r="Q368" s="75"/>
      <c r="R368" s="75"/>
      <c r="S368" s="75"/>
      <c r="T368" s="75"/>
      <c r="U368" s="75"/>
      <c r="V368" s="75"/>
    </row>
    <row r="369" spans="1:22" s="77" customFormat="1" ht="12.75" customHeight="1" x14ac:dyDescent="0.15">
      <c r="A369" s="66" t="s">
        <v>13</v>
      </c>
      <c r="B369" s="67" t="s">
        <v>321</v>
      </c>
      <c r="C369" s="68" t="s">
        <v>45</v>
      </c>
      <c r="D369" s="71" t="s">
        <v>224</v>
      </c>
      <c r="E369" s="71" t="s">
        <v>327</v>
      </c>
      <c r="F369" s="123"/>
      <c r="G369" s="123">
        <v>17</v>
      </c>
      <c r="H369" s="123"/>
      <c r="I369" s="71"/>
      <c r="J369" s="67"/>
      <c r="K369" s="72"/>
      <c r="L369" s="74"/>
      <c r="M369" s="75"/>
      <c r="N369" s="75"/>
      <c r="O369" s="76"/>
      <c r="P369" s="75"/>
      <c r="Q369" s="75"/>
      <c r="R369" s="75"/>
      <c r="S369" s="75"/>
      <c r="T369" s="75"/>
      <c r="U369" s="75"/>
      <c r="V369" s="75"/>
    </row>
    <row r="370" spans="1:22" s="77" customFormat="1" ht="12.75" customHeight="1" x14ac:dyDescent="0.15">
      <c r="A370" s="66" t="s">
        <v>13</v>
      </c>
      <c r="B370" s="67" t="s">
        <v>321</v>
      </c>
      <c r="C370" s="68" t="s">
        <v>45</v>
      </c>
      <c r="D370" s="90" t="s">
        <v>225</v>
      </c>
      <c r="E370" s="71" t="s">
        <v>330</v>
      </c>
      <c r="F370" s="123"/>
      <c r="G370" s="123">
        <v>276</v>
      </c>
      <c r="H370" s="123"/>
      <c r="I370" s="71"/>
      <c r="J370" s="67"/>
      <c r="K370" s="72"/>
      <c r="L370" s="74"/>
      <c r="M370" s="75"/>
      <c r="N370" s="75"/>
      <c r="O370" s="76"/>
      <c r="P370" s="75"/>
      <c r="Q370" s="75"/>
      <c r="R370" s="75"/>
      <c r="S370" s="75"/>
      <c r="T370" s="75"/>
      <c r="U370" s="75"/>
      <c r="V370" s="75"/>
    </row>
    <row r="371" spans="1:22" s="77" customFormat="1" ht="12.75" customHeight="1" x14ac:dyDescent="0.15">
      <c r="A371" s="66" t="s">
        <v>13</v>
      </c>
      <c r="B371" s="67" t="s">
        <v>321</v>
      </c>
      <c r="C371" s="68" t="s">
        <v>45</v>
      </c>
      <c r="D371" s="71" t="s">
        <v>226</v>
      </c>
      <c r="E371" s="71" t="s">
        <v>331</v>
      </c>
      <c r="F371" s="123"/>
      <c r="G371" s="123">
        <v>1.87</v>
      </c>
      <c r="H371" s="123"/>
      <c r="I371" s="71" t="s">
        <v>131</v>
      </c>
      <c r="J371" s="67"/>
      <c r="K371" s="72"/>
      <c r="L371" s="74"/>
      <c r="M371" s="75"/>
      <c r="N371" s="75"/>
      <c r="O371" s="76"/>
      <c r="P371" s="75"/>
      <c r="Q371" s="75"/>
      <c r="R371" s="75"/>
      <c r="S371" s="75"/>
      <c r="T371" s="75"/>
      <c r="U371" s="75"/>
      <c r="V371" s="75"/>
    </row>
    <row r="372" spans="1:22" s="77" customFormat="1" ht="12.75" customHeight="1" x14ac:dyDescent="0.15">
      <c r="A372" s="66" t="s">
        <v>13</v>
      </c>
      <c r="B372" s="97" t="s">
        <v>321</v>
      </c>
      <c r="C372" s="68" t="s">
        <v>45</v>
      </c>
      <c r="D372" s="71" t="s">
        <v>228</v>
      </c>
      <c r="E372" s="71" t="s">
        <v>260</v>
      </c>
      <c r="F372" s="123"/>
      <c r="G372" s="123"/>
      <c r="H372" s="149">
        <v>13.17</v>
      </c>
      <c r="I372" s="71" t="s">
        <v>125</v>
      </c>
      <c r="J372" s="67"/>
      <c r="K372" s="72"/>
      <c r="L372" s="74"/>
      <c r="M372" s="75"/>
      <c r="N372" s="75"/>
      <c r="O372" s="76"/>
      <c r="P372" s="75"/>
      <c r="Q372" s="75"/>
      <c r="R372" s="75"/>
      <c r="S372" s="75"/>
      <c r="T372" s="75"/>
      <c r="U372" s="75"/>
      <c r="V372" s="75"/>
    </row>
    <row r="373" spans="1:22" s="77" customFormat="1" ht="12.75" customHeight="1" x14ac:dyDescent="0.15">
      <c r="A373" s="66" t="s">
        <v>13</v>
      </c>
      <c r="B373" s="67" t="s">
        <v>184</v>
      </c>
      <c r="C373" s="68" t="s">
        <v>45</v>
      </c>
      <c r="D373" s="71" t="s">
        <v>229</v>
      </c>
      <c r="E373" s="71" t="s">
        <v>332</v>
      </c>
      <c r="F373" s="123"/>
      <c r="G373" s="123"/>
      <c r="H373" s="149">
        <v>117.1</v>
      </c>
      <c r="I373" s="71" t="s">
        <v>125</v>
      </c>
      <c r="J373" s="67"/>
      <c r="K373" s="72"/>
      <c r="L373" s="74"/>
      <c r="M373" s="75"/>
      <c r="N373" s="75"/>
      <c r="O373" s="76"/>
      <c r="P373" s="75"/>
      <c r="Q373" s="75"/>
      <c r="R373" s="75"/>
      <c r="S373" s="75"/>
      <c r="T373" s="75"/>
      <c r="U373" s="75"/>
      <c r="V373" s="75"/>
    </row>
    <row r="374" spans="1:22" s="77" customFormat="1" ht="12.75" customHeight="1" x14ac:dyDescent="0.15">
      <c r="A374" s="66" t="s">
        <v>13</v>
      </c>
      <c r="B374" s="67" t="s">
        <v>184</v>
      </c>
      <c r="C374" s="68" t="s">
        <v>45</v>
      </c>
      <c r="D374" s="71" t="s">
        <v>229</v>
      </c>
      <c r="E374" s="71" t="s">
        <v>332</v>
      </c>
      <c r="F374" s="123"/>
      <c r="G374" s="123"/>
      <c r="H374" s="149">
        <v>4.3</v>
      </c>
      <c r="I374" s="71" t="s">
        <v>123</v>
      </c>
      <c r="J374" s="67"/>
      <c r="K374" s="72"/>
      <c r="L374" s="74"/>
      <c r="M374" s="75"/>
      <c r="N374" s="75"/>
      <c r="O374" s="76"/>
      <c r="P374" s="75"/>
      <c r="Q374" s="75"/>
      <c r="R374" s="75"/>
      <c r="S374" s="75"/>
      <c r="T374" s="75"/>
      <c r="U374" s="75"/>
      <c r="V374" s="75"/>
    </row>
    <row r="375" spans="1:22" s="77" customFormat="1" ht="12.75" customHeight="1" x14ac:dyDescent="0.15">
      <c r="A375" s="66" t="s">
        <v>13</v>
      </c>
      <c r="B375" s="67" t="s">
        <v>321</v>
      </c>
      <c r="C375" s="68" t="s">
        <v>45</v>
      </c>
      <c r="D375" s="71" t="s">
        <v>230</v>
      </c>
      <c r="E375" s="71" t="s">
        <v>74</v>
      </c>
      <c r="F375" s="123"/>
      <c r="G375" s="123">
        <v>3</v>
      </c>
      <c r="H375" s="123"/>
      <c r="I375" s="71"/>
      <c r="J375" s="67"/>
      <c r="K375" s="72"/>
      <c r="L375" s="74"/>
      <c r="M375" s="75"/>
      <c r="N375" s="75"/>
      <c r="O375" s="76"/>
      <c r="P375" s="75"/>
      <c r="Q375" s="75"/>
      <c r="R375" s="75"/>
      <c r="S375" s="75"/>
      <c r="T375" s="75"/>
      <c r="U375" s="75"/>
      <c r="V375" s="75"/>
    </row>
    <row r="376" spans="1:22" s="77" customFormat="1" ht="12.75" customHeight="1" x14ac:dyDescent="0.15">
      <c r="A376" s="66" t="s">
        <v>13</v>
      </c>
      <c r="B376" s="67" t="s">
        <v>184</v>
      </c>
      <c r="C376" s="68" t="s">
        <v>45</v>
      </c>
      <c r="D376" s="71" t="s">
        <v>333</v>
      </c>
      <c r="E376" s="71" t="s">
        <v>103</v>
      </c>
      <c r="F376" s="123"/>
      <c r="G376" s="123"/>
      <c r="H376" s="149">
        <v>3.63</v>
      </c>
      <c r="I376" s="71" t="s">
        <v>125</v>
      </c>
      <c r="J376" s="67"/>
      <c r="K376" s="72"/>
      <c r="L376" s="74"/>
      <c r="M376" s="75"/>
      <c r="N376" s="75"/>
      <c r="O376" s="76"/>
      <c r="P376" s="75"/>
      <c r="Q376" s="75"/>
      <c r="R376" s="75"/>
      <c r="S376" s="75"/>
      <c r="T376" s="75"/>
      <c r="U376" s="75"/>
      <c r="V376" s="75"/>
    </row>
    <row r="377" spans="1:22" s="77" customFormat="1" ht="12.75" customHeight="1" x14ac:dyDescent="0.15">
      <c r="A377" s="66" t="s">
        <v>13</v>
      </c>
      <c r="B377" s="67" t="s">
        <v>184</v>
      </c>
      <c r="C377" s="68" t="s">
        <v>45</v>
      </c>
      <c r="D377" s="71" t="s">
        <v>334</v>
      </c>
      <c r="E377" s="71" t="s">
        <v>74</v>
      </c>
      <c r="F377" s="123"/>
      <c r="G377" s="123">
        <v>11.8</v>
      </c>
      <c r="H377" s="123"/>
      <c r="I377" s="71" t="s">
        <v>131</v>
      </c>
      <c r="J377" s="67"/>
      <c r="K377" s="72"/>
      <c r="L377" s="74"/>
      <c r="M377" s="75"/>
      <c r="N377" s="75"/>
      <c r="O377" s="76"/>
      <c r="P377" s="75"/>
      <c r="Q377" s="75"/>
      <c r="R377" s="75"/>
      <c r="S377" s="75"/>
      <c r="T377" s="75"/>
      <c r="U377" s="75"/>
      <c r="V377" s="75"/>
    </row>
    <row r="378" spans="1:22" s="77" customFormat="1" ht="12.75" customHeight="1" x14ac:dyDescent="0.15">
      <c r="A378" s="66" t="s">
        <v>13</v>
      </c>
      <c r="B378" s="67" t="s">
        <v>184</v>
      </c>
      <c r="C378" s="68" t="s">
        <v>45</v>
      </c>
      <c r="D378" s="71" t="s">
        <v>335</v>
      </c>
      <c r="E378" s="71" t="s">
        <v>336</v>
      </c>
      <c r="F378" s="123"/>
      <c r="G378" s="123"/>
      <c r="H378" s="149">
        <v>30.5</v>
      </c>
      <c r="I378" s="71" t="s">
        <v>131</v>
      </c>
      <c r="J378" s="67"/>
      <c r="K378" s="72"/>
      <c r="L378" s="74"/>
      <c r="M378" s="75"/>
      <c r="N378" s="75"/>
      <c r="O378" s="76"/>
      <c r="P378" s="75"/>
      <c r="Q378" s="75"/>
      <c r="R378" s="75"/>
      <c r="S378" s="75"/>
      <c r="T378" s="75"/>
      <c r="U378" s="75"/>
      <c r="V378" s="75"/>
    </row>
    <row r="379" spans="1:22" s="77" customFormat="1" ht="12.75" customHeight="1" x14ac:dyDescent="0.15">
      <c r="A379" s="66" t="s">
        <v>13</v>
      </c>
      <c r="B379" s="67" t="s">
        <v>184</v>
      </c>
      <c r="C379" s="68" t="s">
        <v>45</v>
      </c>
      <c r="D379" s="71" t="s">
        <v>337</v>
      </c>
      <c r="E379" s="71" t="s">
        <v>338</v>
      </c>
      <c r="F379" s="123"/>
      <c r="G379" s="123"/>
      <c r="H379" s="149">
        <v>25.4</v>
      </c>
      <c r="I379" s="71" t="s">
        <v>131</v>
      </c>
      <c r="J379" s="67"/>
      <c r="K379" s="72"/>
      <c r="L379" s="74"/>
      <c r="M379" s="75"/>
      <c r="N379" s="75"/>
      <c r="O379" s="76"/>
      <c r="P379" s="75"/>
      <c r="Q379" s="75"/>
      <c r="R379" s="75"/>
      <c r="S379" s="75"/>
      <c r="T379" s="75"/>
      <c r="U379" s="75"/>
      <c r="V379" s="75"/>
    </row>
    <row r="380" spans="1:22" s="77" customFormat="1" ht="12.75" customHeight="1" x14ac:dyDescent="0.15">
      <c r="A380" s="66" t="s">
        <v>13</v>
      </c>
      <c r="B380" s="67" t="s">
        <v>339</v>
      </c>
      <c r="C380" s="68" t="s">
        <v>45</v>
      </c>
      <c r="D380" s="71" t="s">
        <v>340</v>
      </c>
      <c r="E380" s="71" t="s">
        <v>341</v>
      </c>
      <c r="F380" s="123"/>
      <c r="G380" s="123"/>
      <c r="H380" s="149">
        <v>56</v>
      </c>
      <c r="I380" s="71" t="s">
        <v>131</v>
      </c>
      <c r="J380" s="67"/>
      <c r="K380" s="72"/>
      <c r="L380" s="74"/>
      <c r="M380" s="75"/>
      <c r="N380" s="75"/>
      <c r="O380" s="76"/>
      <c r="P380" s="75"/>
      <c r="Q380" s="75"/>
      <c r="R380" s="75"/>
      <c r="S380" s="75"/>
      <c r="T380" s="75"/>
      <c r="U380" s="75"/>
      <c r="V380" s="75"/>
    </row>
    <row r="381" spans="1:22" s="77" customFormat="1" ht="12.75" customHeight="1" x14ac:dyDescent="0.15">
      <c r="A381" s="66" t="s">
        <v>13</v>
      </c>
      <c r="B381" s="67" t="s">
        <v>184</v>
      </c>
      <c r="C381" s="68" t="s">
        <v>45</v>
      </c>
      <c r="D381" s="71" t="s">
        <v>342</v>
      </c>
      <c r="E381" s="71" t="s">
        <v>103</v>
      </c>
      <c r="F381" s="123"/>
      <c r="G381" s="123"/>
      <c r="H381" s="149">
        <v>11.4</v>
      </c>
      <c r="I381" s="71" t="s">
        <v>125</v>
      </c>
      <c r="J381" s="67"/>
      <c r="K381" s="72"/>
      <c r="L381" s="74"/>
      <c r="M381" s="75"/>
      <c r="N381" s="75"/>
      <c r="O381" s="76"/>
      <c r="P381" s="75"/>
      <c r="Q381" s="75"/>
      <c r="R381" s="75"/>
      <c r="S381" s="75"/>
      <c r="T381" s="75"/>
      <c r="U381" s="75"/>
      <c r="V381" s="75"/>
    </row>
    <row r="382" spans="1:22" s="77" customFormat="1" ht="12.75" customHeight="1" x14ac:dyDescent="0.15">
      <c r="A382" s="66" t="s">
        <v>13</v>
      </c>
      <c r="B382" s="67" t="s">
        <v>184</v>
      </c>
      <c r="C382" s="68" t="s">
        <v>45</v>
      </c>
      <c r="D382" s="71" t="s">
        <v>343</v>
      </c>
      <c r="E382" s="71" t="s">
        <v>331</v>
      </c>
      <c r="F382" s="123"/>
      <c r="G382" s="123"/>
      <c r="H382" s="149">
        <v>23.8</v>
      </c>
      <c r="I382" s="71" t="s">
        <v>125</v>
      </c>
      <c r="J382" s="67"/>
      <c r="K382" s="72"/>
      <c r="L382" s="74"/>
      <c r="M382" s="75"/>
      <c r="N382" s="75"/>
      <c r="O382" s="76"/>
      <c r="P382" s="75"/>
      <c r="Q382" s="75"/>
      <c r="R382" s="75"/>
      <c r="S382" s="75"/>
      <c r="T382" s="75"/>
      <c r="U382" s="75"/>
      <c r="V382" s="75"/>
    </row>
    <row r="383" spans="1:22" s="77" customFormat="1" ht="12.75" customHeight="1" x14ac:dyDescent="0.15">
      <c r="A383" s="66" t="s">
        <v>13</v>
      </c>
      <c r="B383" s="67" t="s">
        <v>184</v>
      </c>
      <c r="C383" s="68" t="s">
        <v>45</v>
      </c>
      <c r="D383" s="71" t="s">
        <v>343</v>
      </c>
      <c r="E383" s="71" t="s">
        <v>331</v>
      </c>
      <c r="F383" s="123"/>
      <c r="G383" s="123"/>
      <c r="H383" s="149">
        <v>4</v>
      </c>
      <c r="I383" s="71" t="s">
        <v>123</v>
      </c>
      <c r="J383" s="67"/>
      <c r="K383" s="72"/>
      <c r="L383" s="74"/>
      <c r="M383" s="75"/>
      <c r="N383" s="75"/>
      <c r="O383" s="76"/>
      <c r="P383" s="75"/>
      <c r="Q383" s="75"/>
      <c r="R383" s="75"/>
      <c r="S383" s="75"/>
      <c r="T383" s="75"/>
      <c r="U383" s="75"/>
      <c r="V383" s="75"/>
    </row>
    <row r="384" spans="1:22" s="77" customFormat="1" ht="12.75" customHeight="1" x14ac:dyDescent="0.15">
      <c r="A384" s="66" t="s">
        <v>13</v>
      </c>
      <c r="B384" s="67" t="s">
        <v>184</v>
      </c>
      <c r="C384" s="68" t="s">
        <v>45</v>
      </c>
      <c r="D384" s="69" t="s">
        <v>238</v>
      </c>
      <c r="E384" s="69" t="s">
        <v>309</v>
      </c>
      <c r="F384" s="123"/>
      <c r="G384" s="122"/>
      <c r="H384" s="149">
        <v>10.199999999999999</v>
      </c>
      <c r="I384" s="71" t="s">
        <v>125</v>
      </c>
      <c r="J384" s="67"/>
      <c r="K384" s="72"/>
      <c r="L384" s="74"/>
      <c r="M384" s="75"/>
      <c r="N384" s="75"/>
      <c r="O384" s="76"/>
      <c r="P384" s="75"/>
      <c r="Q384" s="75"/>
      <c r="R384" s="75"/>
      <c r="S384" s="75"/>
      <c r="T384" s="75"/>
      <c r="U384" s="75"/>
      <c r="V384" s="75"/>
    </row>
    <row r="385" spans="1:22" s="77" customFormat="1" ht="12.75" customHeight="1" x14ac:dyDescent="0.15">
      <c r="A385" s="66" t="s">
        <v>13</v>
      </c>
      <c r="B385" s="67" t="s">
        <v>184</v>
      </c>
      <c r="C385" s="68" t="s">
        <v>45</v>
      </c>
      <c r="D385" s="69" t="s">
        <v>238</v>
      </c>
      <c r="E385" s="69" t="s">
        <v>309</v>
      </c>
      <c r="F385" s="123"/>
      <c r="G385" s="122"/>
      <c r="H385" s="149">
        <v>49.05</v>
      </c>
      <c r="I385" s="71" t="s">
        <v>131</v>
      </c>
      <c r="J385" s="67"/>
      <c r="K385" s="72"/>
      <c r="L385" s="74"/>
      <c r="M385" s="75"/>
      <c r="N385" s="75"/>
      <c r="O385" s="76"/>
      <c r="P385" s="75"/>
      <c r="Q385" s="75"/>
      <c r="R385" s="75"/>
      <c r="S385" s="75"/>
      <c r="T385" s="75"/>
      <c r="U385" s="75"/>
      <c r="V385" s="75"/>
    </row>
    <row r="386" spans="1:22" s="77" customFormat="1" ht="12.75" customHeight="1" x14ac:dyDescent="0.15">
      <c r="A386" s="66" t="s">
        <v>13</v>
      </c>
      <c r="B386" s="67" t="s">
        <v>184</v>
      </c>
      <c r="C386" s="68" t="s">
        <v>45</v>
      </c>
      <c r="D386" s="69" t="s">
        <v>238</v>
      </c>
      <c r="E386" s="69" t="s">
        <v>309</v>
      </c>
      <c r="F386" s="123"/>
      <c r="G386" s="122"/>
      <c r="H386" s="149">
        <v>9</v>
      </c>
      <c r="I386" s="71" t="s">
        <v>320</v>
      </c>
      <c r="J386" s="67"/>
      <c r="K386" s="72"/>
      <c r="L386" s="74"/>
      <c r="M386" s="75"/>
      <c r="N386" s="75"/>
      <c r="O386" s="76"/>
      <c r="P386" s="75"/>
      <c r="Q386" s="75"/>
      <c r="R386" s="75"/>
      <c r="S386" s="75"/>
      <c r="T386" s="75"/>
      <c r="U386" s="75"/>
      <c r="V386" s="75"/>
    </row>
    <row r="387" spans="1:22" s="77" customFormat="1" ht="12.75" customHeight="1" x14ac:dyDescent="0.15">
      <c r="A387" s="66" t="s">
        <v>13</v>
      </c>
      <c r="B387" s="67" t="s">
        <v>184</v>
      </c>
      <c r="C387" s="68" t="s">
        <v>45</v>
      </c>
      <c r="D387" s="71" t="s">
        <v>239</v>
      </c>
      <c r="E387" s="71" t="s">
        <v>309</v>
      </c>
      <c r="F387" s="123"/>
      <c r="G387" s="123"/>
      <c r="H387" s="149">
        <v>10.199999999999999</v>
      </c>
      <c r="I387" s="71" t="s">
        <v>125</v>
      </c>
      <c r="J387" s="67"/>
      <c r="K387" s="72"/>
      <c r="L387" s="74"/>
      <c r="M387" s="75"/>
      <c r="N387" s="75"/>
      <c r="O387" s="76"/>
      <c r="P387" s="75"/>
      <c r="Q387" s="75"/>
      <c r="R387" s="75"/>
      <c r="S387" s="75"/>
      <c r="T387" s="75"/>
      <c r="U387" s="75"/>
      <c r="V387" s="75"/>
    </row>
    <row r="388" spans="1:22" s="77" customFormat="1" ht="12.75" customHeight="1" x14ac:dyDescent="0.15">
      <c r="A388" s="66" t="s">
        <v>13</v>
      </c>
      <c r="B388" s="67" t="s">
        <v>184</v>
      </c>
      <c r="C388" s="68" t="s">
        <v>45</v>
      </c>
      <c r="D388" s="71" t="s">
        <v>239</v>
      </c>
      <c r="E388" s="71" t="s">
        <v>309</v>
      </c>
      <c r="F388" s="123"/>
      <c r="G388" s="123"/>
      <c r="H388" s="149">
        <v>49.05</v>
      </c>
      <c r="I388" s="71" t="s">
        <v>131</v>
      </c>
      <c r="J388" s="67"/>
      <c r="K388" s="72"/>
      <c r="L388" s="74"/>
      <c r="M388" s="75"/>
      <c r="N388" s="75"/>
      <c r="O388" s="76"/>
      <c r="P388" s="75"/>
      <c r="Q388" s="75"/>
      <c r="R388" s="75"/>
      <c r="S388" s="75"/>
      <c r="T388" s="75"/>
      <c r="U388" s="75"/>
      <c r="V388" s="75"/>
    </row>
    <row r="389" spans="1:22" s="77" customFormat="1" ht="12.75" customHeight="1" x14ac:dyDescent="0.15">
      <c r="A389" s="66" t="s">
        <v>13</v>
      </c>
      <c r="B389" s="67" t="s">
        <v>184</v>
      </c>
      <c r="C389" s="68" t="s">
        <v>45</v>
      </c>
      <c r="D389" s="71" t="s">
        <v>239</v>
      </c>
      <c r="E389" s="71" t="s">
        <v>309</v>
      </c>
      <c r="F389" s="123"/>
      <c r="G389" s="123"/>
      <c r="H389" s="149">
        <v>9</v>
      </c>
      <c r="I389" s="71" t="s">
        <v>320</v>
      </c>
      <c r="J389" s="67"/>
      <c r="K389" s="72"/>
      <c r="L389" s="74"/>
      <c r="M389" s="75"/>
      <c r="N389" s="75"/>
      <c r="O389" s="76"/>
      <c r="P389" s="75"/>
      <c r="Q389" s="75"/>
      <c r="R389" s="75"/>
      <c r="S389" s="75"/>
      <c r="T389" s="75"/>
      <c r="U389" s="75"/>
      <c r="V389" s="75"/>
    </row>
    <row r="390" spans="1:22" s="77" customFormat="1" ht="12.75" customHeight="1" x14ac:dyDescent="0.15">
      <c r="A390" s="66" t="s">
        <v>13</v>
      </c>
      <c r="B390" s="67" t="s">
        <v>97</v>
      </c>
      <c r="C390" s="68" t="s">
        <v>45</v>
      </c>
      <c r="D390" s="71" t="s">
        <v>240</v>
      </c>
      <c r="E390" s="71" t="s">
        <v>140</v>
      </c>
      <c r="F390" s="123"/>
      <c r="G390" s="123"/>
      <c r="H390" s="149">
        <v>10.199999999999999</v>
      </c>
      <c r="I390" s="71" t="s">
        <v>125</v>
      </c>
      <c r="J390" s="67"/>
      <c r="K390" s="72"/>
      <c r="L390" s="74"/>
      <c r="M390" s="75"/>
      <c r="N390" s="75"/>
      <c r="O390" s="76"/>
      <c r="P390" s="75"/>
      <c r="Q390" s="75"/>
      <c r="R390" s="75"/>
      <c r="S390" s="75"/>
      <c r="T390" s="75"/>
      <c r="U390" s="75"/>
      <c r="V390" s="75"/>
    </row>
    <row r="391" spans="1:22" s="77" customFormat="1" ht="12.75" customHeight="1" x14ac:dyDescent="0.15">
      <c r="A391" s="66" t="s">
        <v>13</v>
      </c>
      <c r="B391" s="67" t="s">
        <v>97</v>
      </c>
      <c r="C391" s="68" t="s">
        <v>45</v>
      </c>
      <c r="D391" s="71" t="s">
        <v>240</v>
      </c>
      <c r="E391" s="71" t="s">
        <v>140</v>
      </c>
      <c r="F391" s="123"/>
      <c r="G391" s="123"/>
      <c r="H391" s="149">
        <v>49.05</v>
      </c>
      <c r="I391" s="71" t="s">
        <v>131</v>
      </c>
      <c r="J391" s="67"/>
      <c r="K391" s="72"/>
      <c r="L391" s="74"/>
      <c r="M391" s="75"/>
      <c r="N391" s="75"/>
      <c r="O391" s="76"/>
      <c r="P391" s="75"/>
      <c r="Q391" s="75"/>
      <c r="R391" s="75"/>
      <c r="S391" s="75"/>
      <c r="T391" s="75"/>
      <c r="U391" s="75"/>
      <c r="V391" s="75"/>
    </row>
    <row r="392" spans="1:22" s="77" customFormat="1" ht="12.75" customHeight="1" x14ac:dyDescent="0.15">
      <c r="A392" s="66" t="s">
        <v>13</v>
      </c>
      <c r="B392" s="67" t="s">
        <v>97</v>
      </c>
      <c r="C392" s="68" t="s">
        <v>45</v>
      </c>
      <c r="D392" s="71" t="s">
        <v>240</v>
      </c>
      <c r="E392" s="71" t="s">
        <v>140</v>
      </c>
      <c r="F392" s="123"/>
      <c r="G392" s="123"/>
      <c r="H392" s="149">
        <v>9</v>
      </c>
      <c r="I392" s="71" t="s">
        <v>320</v>
      </c>
      <c r="J392" s="67"/>
      <c r="K392" s="72"/>
      <c r="L392" s="74"/>
      <c r="M392" s="75"/>
      <c r="N392" s="75"/>
      <c r="O392" s="76"/>
      <c r="P392" s="75"/>
      <c r="Q392" s="75"/>
      <c r="R392" s="75"/>
      <c r="S392" s="75"/>
      <c r="T392" s="75"/>
      <c r="U392" s="75"/>
      <c r="V392" s="75"/>
    </row>
    <row r="393" spans="1:22" s="77" customFormat="1" ht="12.75" customHeight="1" x14ac:dyDescent="0.15">
      <c r="A393" s="66" t="s">
        <v>13</v>
      </c>
      <c r="B393" s="67" t="s">
        <v>315</v>
      </c>
      <c r="C393" s="68" t="s">
        <v>45</v>
      </c>
      <c r="D393" s="71" t="s">
        <v>241</v>
      </c>
      <c r="E393" s="71" t="s">
        <v>82</v>
      </c>
      <c r="F393" s="123"/>
      <c r="G393" s="123"/>
      <c r="H393" s="149">
        <v>9.3000000000000007</v>
      </c>
      <c r="I393" s="71" t="s">
        <v>125</v>
      </c>
      <c r="J393" s="67"/>
      <c r="K393" s="72"/>
      <c r="L393" s="74"/>
      <c r="M393" s="75"/>
      <c r="N393" s="75"/>
      <c r="O393" s="76"/>
      <c r="P393" s="75"/>
      <c r="Q393" s="75"/>
      <c r="R393" s="75"/>
      <c r="S393" s="75"/>
      <c r="T393" s="75"/>
      <c r="U393" s="75"/>
      <c r="V393" s="75"/>
    </row>
    <row r="394" spans="1:22" s="77" customFormat="1" ht="12.75" customHeight="1" x14ac:dyDescent="0.15">
      <c r="A394" s="66" t="s">
        <v>13</v>
      </c>
      <c r="B394" s="67" t="s">
        <v>315</v>
      </c>
      <c r="C394" s="68" t="s">
        <v>45</v>
      </c>
      <c r="D394" s="71" t="s">
        <v>241</v>
      </c>
      <c r="E394" s="71" t="s">
        <v>82</v>
      </c>
      <c r="F394" s="123"/>
      <c r="G394" s="123"/>
      <c r="H394" s="149">
        <v>5.0999999999999996</v>
      </c>
      <c r="I394" s="71" t="s">
        <v>123</v>
      </c>
      <c r="J394" s="67"/>
      <c r="K394" s="72"/>
      <c r="L394" s="74"/>
      <c r="M394" s="75"/>
      <c r="N394" s="75"/>
      <c r="O394" s="76"/>
      <c r="P394" s="75"/>
      <c r="Q394" s="75"/>
      <c r="R394" s="75"/>
      <c r="S394" s="75"/>
      <c r="T394" s="75"/>
      <c r="U394" s="75"/>
      <c r="V394" s="75"/>
    </row>
    <row r="395" spans="1:22" s="77" customFormat="1" ht="12.75" customHeight="1" x14ac:dyDescent="0.15">
      <c r="A395" s="66" t="s">
        <v>13</v>
      </c>
      <c r="B395" s="67" t="s">
        <v>315</v>
      </c>
      <c r="C395" s="68" t="s">
        <v>45</v>
      </c>
      <c r="D395" s="71" t="s">
        <v>344</v>
      </c>
      <c r="E395" s="71" t="s">
        <v>345</v>
      </c>
      <c r="F395" s="123"/>
      <c r="G395" s="133"/>
      <c r="H395" s="149">
        <v>28.12</v>
      </c>
      <c r="I395" s="71" t="s">
        <v>320</v>
      </c>
      <c r="J395" s="67"/>
      <c r="K395" s="72"/>
      <c r="L395" s="74"/>
      <c r="M395" s="75"/>
      <c r="N395" s="75"/>
      <c r="O395" s="76"/>
      <c r="P395" s="75"/>
      <c r="Q395" s="75"/>
      <c r="R395" s="75"/>
      <c r="S395" s="75"/>
      <c r="T395" s="75"/>
      <c r="U395" s="75"/>
      <c r="V395" s="75"/>
    </row>
    <row r="396" spans="1:22" s="77" customFormat="1" ht="12.75" customHeight="1" x14ac:dyDescent="0.15">
      <c r="A396" s="66" t="s">
        <v>13</v>
      </c>
      <c r="B396" s="67" t="s">
        <v>315</v>
      </c>
      <c r="C396" s="68" t="s">
        <v>45</v>
      </c>
      <c r="D396" s="71" t="s">
        <v>346</v>
      </c>
      <c r="E396" s="71" t="s">
        <v>347</v>
      </c>
      <c r="F396" s="123"/>
      <c r="G396" s="132"/>
      <c r="H396" s="149">
        <v>90.59</v>
      </c>
      <c r="I396" s="71" t="s">
        <v>131</v>
      </c>
      <c r="J396" s="67"/>
      <c r="K396" s="72"/>
      <c r="L396" s="74"/>
      <c r="M396" s="75"/>
      <c r="N396" s="75"/>
      <c r="O396" s="76"/>
      <c r="P396" s="75"/>
      <c r="Q396" s="75"/>
      <c r="R396" s="75"/>
      <c r="S396" s="75"/>
      <c r="T396" s="75"/>
      <c r="U396" s="75"/>
      <c r="V396" s="75"/>
    </row>
    <row r="397" spans="1:22" s="77" customFormat="1" ht="12.75" customHeight="1" x14ac:dyDescent="0.15">
      <c r="A397" s="96" t="s">
        <v>13</v>
      </c>
      <c r="B397" s="97" t="s">
        <v>184</v>
      </c>
      <c r="C397" s="98" t="s">
        <v>45</v>
      </c>
      <c r="D397" s="99"/>
      <c r="E397" s="99" t="s">
        <v>260</v>
      </c>
      <c r="F397" s="123"/>
      <c r="G397" s="143"/>
      <c r="H397" s="149">
        <v>9</v>
      </c>
      <c r="I397" s="99" t="s">
        <v>125</v>
      </c>
      <c r="J397" s="97"/>
      <c r="K397" s="72"/>
      <c r="L397" s="74"/>
      <c r="M397" s="75"/>
      <c r="N397" s="75"/>
      <c r="O397" s="76"/>
      <c r="P397" s="75"/>
      <c r="Q397" s="75"/>
      <c r="R397" s="75"/>
      <c r="S397" s="75"/>
      <c r="T397" s="75"/>
      <c r="U397" s="75"/>
      <c r="V397" s="75"/>
    </row>
    <row r="398" spans="1:22" s="77" customFormat="1" ht="12.75" customHeight="1" x14ac:dyDescent="0.15">
      <c r="A398" s="96" t="s">
        <v>13</v>
      </c>
      <c r="B398" s="97" t="s">
        <v>49</v>
      </c>
      <c r="C398" s="98" t="s">
        <v>45</v>
      </c>
      <c r="D398" s="103" t="s">
        <v>348</v>
      </c>
      <c r="E398" s="99" t="s">
        <v>95</v>
      </c>
      <c r="F398" s="123"/>
      <c r="G398" s="125">
        <v>11</v>
      </c>
      <c r="H398" s="125"/>
      <c r="I398" s="99" t="s">
        <v>128</v>
      </c>
      <c r="J398" s="97"/>
      <c r="K398" s="72"/>
      <c r="L398" s="74"/>
      <c r="M398" s="75"/>
      <c r="N398" s="75"/>
      <c r="O398" s="76"/>
      <c r="P398" s="75"/>
      <c r="Q398" s="75"/>
      <c r="R398" s="75"/>
      <c r="S398" s="75"/>
      <c r="T398" s="75"/>
      <c r="U398" s="75"/>
      <c r="V398" s="75"/>
    </row>
    <row r="399" spans="1:22" s="77" customFormat="1" ht="12.75" customHeight="1" x14ac:dyDescent="0.15">
      <c r="A399" s="66" t="s">
        <v>13</v>
      </c>
      <c r="B399" s="67" t="s">
        <v>184</v>
      </c>
      <c r="C399" s="68" t="s">
        <v>45</v>
      </c>
      <c r="D399" s="90" t="s">
        <v>349</v>
      </c>
      <c r="E399" s="71" t="s">
        <v>95</v>
      </c>
      <c r="F399" s="123"/>
      <c r="G399" s="123">
        <v>16</v>
      </c>
      <c r="H399" s="123"/>
      <c r="I399" s="71" t="s">
        <v>128</v>
      </c>
      <c r="J399" s="67"/>
      <c r="K399" s="72"/>
      <c r="L399" s="74"/>
      <c r="M399" s="75"/>
      <c r="N399" s="75"/>
      <c r="O399" s="76"/>
      <c r="P399" s="75"/>
      <c r="Q399" s="75"/>
      <c r="R399" s="75"/>
      <c r="S399" s="75"/>
      <c r="T399" s="75"/>
      <c r="U399" s="75"/>
      <c r="V399" s="75"/>
    </row>
    <row r="400" spans="1:22" s="77" customFormat="1" ht="12.75" customHeight="1" x14ac:dyDescent="0.15">
      <c r="A400" s="66" t="s">
        <v>13</v>
      </c>
      <c r="B400" s="67" t="s">
        <v>184</v>
      </c>
      <c r="C400" s="68" t="s">
        <v>39</v>
      </c>
      <c r="D400" s="69" t="s">
        <v>350</v>
      </c>
      <c r="E400" s="69" t="s">
        <v>331</v>
      </c>
      <c r="F400" s="123"/>
      <c r="G400" s="122"/>
      <c r="H400" s="149">
        <v>96.4</v>
      </c>
      <c r="I400" s="71" t="s">
        <v>131</v>
      </c>
      <c r="J400" s="67"/>
      <c r="K400" s="72"/>
      <c r="L400" s="74"/>
      <c r="M400" s="75"/>
      <c r="N400" s="75"/>
      <c r="O400" s="76"/>
      <c r="P400" s="75"/>
      <c r="Q400" s="75"/>
      <c r="R400" s="75"/>
      <c r="S400" s="75"/>
      <c r="T400" s="75"/>
      <c r="U400" s="75"/>
      <c r="V400" s="75"/>
    </row>
    <row r="401" spans="1:22" s="77" customFormat="1" ht="12.75" customHeight="1" x14ac:dyDescent="0.15">
      <c r="A401" s="66" t="s">
        <v>13</v>
      </c>
      <c r="B401" s="67" t="s">
        <v>184</v>
      </c>
      <c r="C401" s="68" t="s">
        <v>39</v>
      </c>
      <c r="D401" s="69" t="s">
        <v>351</v>
      </c>
      <c r="E401" s="69" t="s">
        <v>352</v>
      </c>
      <c r="F401" s="123"/>
      <c r="G401" s="122"/>
      <c r="H401" s="149">
        <v>23.8</v>
      </c>
      <c r="I401" s="71" t="s">
        <v>131</v>
      </c>
      <c r="J401" s="67"/>
      <c r="K401" s="72"/>
      <c r="L401" s="74"/>
      <c r="M401" s="75"/>
      <c r="N401" s="75"/>
      <c r="O401" s="76"/>
      <c r="P401" s="75"/>
      <c r="Q401" s="75"/>
      <c r="R401" s="75"/>
      <c r="S401" s="75"/>
      <c r="T401" s="75"/>
      <c r="U401" s="75"/>
      <c r="V401" s="75"/>
    </row>
    <row r="402" spans="1:22" s="77" customFormat="1" ht="12.75" customHeight="1" x14ac:dyDescent="0.15">
      <c r="A402" s="66" t="s">
        <v>13</v>
      </c>
      <c r="B402" s="67" t="s">
        <v>184</v>
      </c>
      <c r="C402" s="68" t="s">
        <v>39</v>
      </c>
      <c r="D402" s="71" t="s">
        <v>353</v>
      </c>
      <c r="E402" s="71" t="s">
        <v>161</v>
      </c>
      <c r="F402" s="123"/>
      <c r="G402" s="123"/>
      <c r="H402" s="149">
        <v>55.7</v>
      </c>
      <c r="I402" s="71" t="s">
        <v>131</v>
      </c>
      <c r="J402" s="67"/>
      <c r="K402" s="72"/>
      <c r="L402" s="74"/>
      <c r="M402" s="75"/>
      <c r="N402" s="75"/>
      <c r="O402" s="76"/>
      <c r="P402" s="75"/>
      <c r="Q402" s="75"/>
      <c r="R402" s="75"/>
      <c r="S402" s="75"/>
      <c r="T402" s="75"/>
      <c r="U402" s="75"/>
      <c r="V402" s="75"/>
    </row>
    <row r="403" spans="1:22" s="77" customFormat="1" ht="12.75" customHeight="1" x14ac:dyDescent="0.15">
      <c r="A403" s="66" t="s">
        <v>13</v>
      </c>
      <c r="B403" s="67" t="s">
        <v>184</v>
      </c>
      <c r="C403" s="68" t="s">
        <v>39</v>
      </c>
      <c r="D403" s="71" t="s">
        <v>354</v>
      </c>
      <c r="E403" s="71" t="s">
        <v>80</v>
      </c>
      <c r="F403" s="123"/>
      <c r="G403" s="123">
        <v>3.16</v>
      </c>
      <c r="H403" s="123"/>
      <c r="I403" s="71" t="s">
        <v>125</v>
      </c>
      <c r="J403" s="67"/>
      <c r="K403" s="72"/>
      <c r="L403" s="74"/>
      <c r="M403" s="75"/>
      <c r="N403" s="75"/>
      <c r="O403" s="76"/>
      <c r="P403" s="75"/>
      <c r="Q403" s="75"/>
      <c r="R403" s="75"/>
      <c r="S403" s="75"/>
      <c r="T403" s="75"/>
      <c r="U403" s="75"/>
      <c r="V403" s="75"/>
    </row>
    <row r="404" spans="1:22" s="77" customFormat="1" ht="12.75" customHeight="1" x14ac:dyDescent="0.15">
      <c r="A404" s="66" t="s">
        <v>13</v>
      </c>
      <c r="B404" s="67" t="s">
        <v>184</v>
      </c>
      <c r="C404" s="68" t="s">
        <v>39</v>
      </c>
      <c r="D404" s="69" t="s">
        <v>355</v>
      </c>
      <c r="E404" s="69" t="s">
        <v>159</v>
      </c>
      <c r="F404" s="123"/>
      <c r="G404" s="122"/>
      <c r="H404" s="149">
        <v>33</v>
      </c>
      <c r="I404" s="71" t="s">
        <v>131</v>
      </c>
      <c r="J404" s="67"/>
      <c r="K404" s="72"/>
      <c r="L404" s="74"/>
      <c r="M404" s="75"/>
      <c r="N404" s="75"/>
      <c r="O404" s="76"/>
      <c r="P404" s="75"/>
      <c r="Q404" s="75"/>
      <c r="R404" s="75"/>
      <c r="S404" s="75"/>
      <c r="T404" s="75"/>
      <c r="U404" s="75"/>
      <c r="V404" s="75"/>
    </row>
    <row r="405" spans="1:22" s="77" customFormat="1" ht="12.75" customHeight="1" x14ac:dyDescent="0.15">
      <c r="A405" s="66" t="s">
        <v>13</v>
      </c>
      <c r="B405" s="67" t="s">
        <v>356</v>
      </c>
      <c r="C405" s="68" t="s">
        <v>39</v>
      </c>
      <c r="D405" s="71" t="s">
        <v>357</v>
      </c>
      <c r="E405" s="71" t="s">
        <v>358</v>
      </c>
      <c r="F405" s="123"/>
      <c r="G405" s="123"/>
      <c r="H405" s="149">
        <v>35.4</v>
      </c>
      <c r="I405" s="71" t="s">
        <v>131</v>
      </c>
      <c r="J405" s="67"/>
      <c r="K405" s="72"/>
      <c r="L405" s="74"/>
      <c r="M405" s="75"/>
      <c r="N405" s="75"/>
      <c r="O405" s="76"/>
      <c r="P405" s="75"/>
      <c r="Q405" s="75"/>
      <c r="R405" s="75"/>
      <c r="S405" s="75"/>
      <c r="T405" s="75"/>
      <c r="U405" s="75"/>
      <c r="V405" s="75"/>
    </row>
    <row r="406" spans="1:22" s="77" customFormat="1" ht="12.75" customHeight="1" x14ac:dyDescent="0.15">
      <c r="A406" s="66" t="s">
        <v>13</v>
      </c>
      <c r="B406" s="67" t="s">
        <v>184</v>
      </c>
      <c r="C406" s="68" t="s">
        <v>39</v>
      </c>
      <c r="D406" s="71" t="s">
        <v>359</v>
      </c>
      <c r="E406" s="71" t="s">
        <v>103</v>
      </c>
      <c r="F406" s="123"/>
      <c r="G406" s="123"/>
      <c r="H406" s="149">
        <v>11.4</v>
      </c>
      <c r="I406" s="71" t="s">
        <v>125</v>
      </c>
      <c r="J406" s="67"/>
      <c r="K406" s="72"/>
      <c r="L406" s="74"/>
      <c r="M406" s="75"/>
      <c r="N406" s="75"/>
      <c r="O406" s="76"/>
      <c r="P406" s="75"/>
      <c r="Q406" s="75"/>
      <c r="R406" s="75"/>
      <c r="S406" s="75"/>
      <c r="T406" s="75"/>
      <c r="U406" s="75"/>
      <c r="V406" s="75"/>
    </row>
    <row r="407" spans="1:22" s="77" customFormat="1" ht="12.75" customHeight="1" x14ac:dyDescent="0.15">
      <c r="A407" s="66" t="s">
        <v>13</v>
      </c>
      <c r="B407" s="67" t="s">
        <v>184</v>
      </c>
      <c r="C407" s="68" t="s">
        <v>39</v>
      </c>
      <c r="D407" s="71" t="s">
        <v>360</v>
      </c>
      <c r="E407" s="71" t="s">
        <v>361</v>
      </c>
      <c r="F407" s="123"/>
      <c r="G407" s="123">
        <v>11.7</v>
      </c>
      <c r="H407" s="123"/>
      <c r="I407" s="71" t="s">
        <v>131</v>
      </c>
      <c r="J407" s="67"/>
      <c r="K407" s="72"/>
      <c r="L407" s="74"/>
      <c r="M407" s="75"/>
      <c r="N407" s="75"/>
      <c r="O407" s="76"/>
      <c r="P407" s="75"/>
      <c r="Q407" s="75"/>
      <c r="R407" s="75"/>
      <c r="S407" s="75"/>
      <c r="T407" s="75"/>
      <c r="U407" s="75"/>
      <c r="V407" s="75"/>
    </row>
    <row r="408" spans="1:22" s="77" customFormat="1" ht="12.75" customHeight="1" x14ac:dyDescent="0.15">
      <c r="A408" s="66" t="s">
        <v>13</v>
      </c>
      <c r="B408" s="67" t="s">
        <v>184</v>
      </c>
      <c r="C408" s="68" t="s">
        <v>39</v>
      </c>
      <c r="D408" s="71" t="s">
        <v>362</v>
      </c>
      <c r="E408" s="71" t="s">
        <v>331</v>
      </c>
      <c r="F408" s="123"/>
      <c r="G408" s="123"/>
      <c r="H408" s="149">
        <v>5.6</v>
      </c>
      <c r="I408" s="71" t="s">
        <v>131</v>
      </c>
      <c r="J408" s="67"/>
      <c r="K408" s="72"/>
      <c r="L408" s="74"/>
      <c r="M408" s="75"/>
      <c r="N408" s="75"/>
      <c r="O408" s="76"/>
      <c r="P408" s="75"/>
      <c r="Q408" s="75"/>
      <c r="R408" s="75"/>
      <c r="S408" s="75"/>
      <c r="T408" s="75"/>
      <c r="U408" s="75"/>
      <c r="V408" s="75"/>
    </row>
    <row r="409" spans="1:22" s="77" customFormat="1" ht="12.75" customHeight="1" x14ac:dyDescent="0.15">
      <c r="A409" s="66" t="s">
        <v>13</v>
      </c>
      <c r="B409" s="67" t="s">
        <v>184</v>
      </c>
      <c r="C409" s="68" t="s">
        <v>39</v>
      </c>
      <c r="D409" s="69" t="s">
        <v>363</v>
      </c>
      <c r="E409" s="69" t="s">
        <v>74</v>
      </c>
      <c r="F409" s="123"/>
      <c r="G409" s="122">
        <v>14.4</v>
      </c>
      <c r="H409" s="122"/>
      <c r="I409" s="71" t="s">
        <v>131</v>
      </c>
      <c r="J409" s="67"/>
      <c r="K409" s="72"/>
      <c r="L409" s="74"/>
      <c r="M409" s="75"/>
      <c r="N409" s="75"/>
      <c r="O409" s="76"/>
      <c r="P409" s="75"/>
      <c r="Q409" s="75"/>
      <c r="R409" s="75"/>
      <c r="S409" s="75"/>
      <c r="T409" s="75"/>
      <c r="U409" s="75"/>
      <c r="V409" s="75"/>
    </row>
    <row r="410" spans="1:22" s="77" customFormat="1" ht="12.75" customHeight="1" x14ac:dyDescent="0.15">
      <c r="A410" s="66" t="s">
        <v>13</v>
      </c>
      <c r="B410" s="67" t="s">
        <v>184</v>
      </c>
      <c r="C410" s="68" t="s">
        <v>39</v>
      </c>
      <c r="D410" s="71" t="s">
        <v>364</v>
      </c>
      <c r="E410" s="71" t="s">
        <v>365</v>
      </c>
      <c r="F410" s="123"/>
      <c r="G410" s="123"/>
      <c r="H410" s="149">
        <v>60.45</v>
      </c>
      <c r="I410" s="71" t="s">
        <v>131</v>
      </c>
      <c r="J410" s="67"/>
      <c r="K410" s="72"/>
      <c r="L410" s="74"/>
      <c r="M410" s="75"/>
      <c r="N410" s="75"/>
      <c r="O410" s="76"/>
      <c r="P410" s="75"/>
      <c r="Q410" s="75"/>
      <c r="R410" s="75"/>
      <c r="S410" s="75"/>
      <c r="T410" s="75"/>
      <c r="U410" s="75"/>
      <c r="V410" s="75"/>
    </row>
    <row r="411" spans="1:22" s="77" customFormat="1" ht="12.75" customHeight="1" x14ac:dyDescent="0.15">
      <c r="A411" s="66" t="s">
        <v>13</v>
      </c>
      <c r="B411" s="67" t="s">
        <v>184</v>
      </c>
      <c r="C411" s="68" t="s">
        <v>39</v>
      </c>
      <c r="D411" s="69" t="s">
        <v>366</v>
      </c>
      <c r="E411" s="69" t="s">
        <v>367</v>
      </c>
      <c r="F411" s="123"/>
      <c r="G411" s="123"/>
      <c r="H411" s="149">
        <v>60.45</v>
      </c>
      <c r="I411" s="71" t="s">
        <v>131</v>
      </c>
      <c r="J411" s="67"/>
      <c r="K411" s="72"/>
      <c r="L411" s="74"/>
      <c r="M411" s="75"/>
      <c r="N411" s="75"/>
      <c r="O411" s="76"/>
      <c r="P411" s="75"/>
      <c r="Q411" s="75"/>
      <c r="R411" s="75"/>
      <c r="S411" s="75"/>
      <c r="T411" s="75"/>
      <c r="U411" s="75"/>
      <c r="V411" s="75"/>
    </row>
    <row r="412" spans="1:22" s="77" customFormat="1" ht="12.75" customHeight="1" x14ac:dyDescent="0.15">
      <c r="A412" s="66" t="s">
        <v>13</v>
      </c>
      <c r="B412" s="67" t="s">
        <v>184</v>
      </c>
      <c r="C412" s="68" t="s">
        <v>39</v>
      </c>
      <c r="D412" s="71" t="s">
        <v>368</v>
      </c>
      <c r="E412" s="71" t="s">
        <v>369</v>
      </c>
      <c r="F412" s="123"/>
      <c r="G412" s="123"/>
      <c r="H412" s="149">
        <v>60.45</v>
      </c>
      <c r="I412" s="71" t="s">
        <v>131</v>
      </c>
      <c r="J412" s="67"/>
      <c r="K412" s="72"/>
      <c r="L412" s="74"/>
      <c r="M412" s="75"/>
      <c r="N412" s="75"/>
      <c r="O412" s="76"/>
      <c r="P412" s="75"/>
      <c r="Q412" s="75"/>
      <c r="R412" s="75"/>
      <c r="S412" s="75"/>
      <c r="T412" s="75"/>
      <c r="U412" s="75"/>
      <c r="V412" s="75"/>
    </row>
    <row r="413" spans="1:22" s="77" customFormat="1" ht="12.75" customHeight="1" x14ac:dyDescent="0.15">
      <c r="A413" s="66" t="s">
        <v>13</v>
      </c>
      <c r="B413" s="67" t="s">
        <v>184</v>
      </c>
      <c r="C413" s="68" t="s">
        <v>39</v>
      </c>
      <c r="D413" s="71" t="s">
        <v>370</v>
      </c>
      <c r="E413" s="71" t="s">
        <v>331</v>
      </c>
      <c r="F413" s="123"/>
      <c r="G413" s="123"/>
      <c r="H413" s="149">
        <v>33.659999999999997</v>
      </c>
      <c r="I413" s="71" t="s">
        <v>131</v>
      </c>
      <c r="J413" s="67"/>
      <c r="K413" s="72"/>
      <c r="L413" s="74"/>
      <c r="M413" s="75"/>
      <c r="N413" s="75"/>
      <c r="O413" s="76"/>
      <c r="P413" s="75"/>
      <c r="Q413" s="75"/>
      <c r="R413" s="75"/>
      <c r="S413" s="75"/>
      <c r="T413" s="75"/>
      <c r="U413" s="75"/>
      <c r="V413" s="75"/>
    </row>
    <row r="414" spans="1:22" s="77" customFormat="1" ht="12.75" customHeight="1" x14ac:dyDescent="0.15">
      <c r="A414" s="66" t="s">
        <v>13</v>
      </c>
      <c r="B414" s="67" t="s">
        <v>184</v>
      </c>
      <c r="C414" s="68" t="s">
        <v>39</v>
      </c>
      <c r="D414" s="71" t="s">
        <v>371</v>
      </c>
      <c r="E414" s="71" t="s">
        <v>372</v>
      </c>
      <c r="F414" s="123"/>
      <c r="G414" s="123"/>
      <c r="H414" s="149">
        <v>58</v>
      </c>
      <c r="I414" s="71" t="s">
        <v>131</v>
      </c>
      <c r="J414" s="67"/>
      <c r="K414" s="72"/>
      <c r="L414" s="74"/>
      <c r="M414" s="75"/>
      <c r="N414" s="75"/>
      <c r="O414" s="76"/>
      <c r="P414" s="75"/>
      <c r="Q414" s="75"/>
      <c r="R414" s="75"/>
      <c r="S414" s="75"/>
      <c r="T414" s="75"/>
      <c r="U414" s="75"/>
      <c r="V414" s="75"/>
    </row>
    <row r="415" spans="1:22" s="77" customFormat="1" ht="12.75" customHeight="1" x14ac:dyDescent="0.15">
      <c r="A415" s="66" t="s">
        <v>13</v>
      </c>
      <c r="B415" s="67" t="s">
        <v>184</v>
      </c>
      <c r="C415" s="68" t="s">
        <v>39</v>
      </c>
      <c r="D415" s="71" t="s">
        <v>373</v>
      </c>
      <c r="E415" s="71" t="s">
        <v>374</v>
      </c>
      <c r="F415" s="123"/>
      <c r="G415" s="123"/>
      <c r="H415" s="149">
        <v>60.45</v>
      </c>
      <c r="I415" s="71" t="s">
        <v>131</v>
      </c>
      <c r="J415" s="67"/>
      <c r="K415" s="72"/>
      <c r="L415" s="74"/>
      <c r="M415" s="75"/>
      <c r="N415" s="75"/>
      <c r="O415" s="76"/>
      <c r="P415" s="75"/>
      <c r="Q415" s="75"/>
      <c r="R415" s="75"/>
      <c r="S415" s="75"/>
      <c r="T415" s="75"/>
      <c r="U415" s="75"/>
      <c r="V415" s="75"/>
    </row>
    <row r="416" spans="1:22" s="77" customFormat="1" ht="12.75" customHeight="1" x14ac:dyDescent="0.15">
      <c r="A416" s="66" t="s">
        <v>13</v>
      </c>
      <c r="B416" s="67" t="s">
        <v>184</v>
      </c>
      <c r="C416" s="68" t="s">
        <v>39</v>
      </c>
      <c r="D416" s="71" t="s">
        <v>375</v>
      </c>
      <c r="E416" s="71" t="s">
        <v>376</v>
      </c>
      <c r="F416" s="123"/>
      <c r="G416" s="123"/>
      <c r="H416" s="149">
        <v>60.45</v>
      </c>
      <c r="I416" s="71" t="s">
        <v>131</v>
      </c>
      <c r="J416" s="67"/>
      <c r="K416" s="72"/>
      <c r="L416" s="74"/>
      <c r="M416" s="75"/>
      <c r="N416" s="75"/>
      <c r="O416" s="76"/>
      <c r="P416" s="75"/>
      <c r="Q416" s="75"/>
      <c r="R416" s="75"/>
      <c r="S416" s="75"/>
      <c r="T416" s="75"/>
      <c r="U416" s="75"/>
      <c r="V416" s="75"/>
    </row>
    <row r="417" spans="1:22" s="77" customFormat="1" ht="12.75" customHeight="1" x14ac:dyDescent="0.15">
      <c r="A417" s="66" t="s">
        <v>13</v>
      </c>
      <c r="B417" s="67" t="s">
        <v>184</v>
      </c>
      <c r="C417" s="68" t="s">
        <v>39</v>
      </c>
      <c r="D417" s="71" t="s">
        <v>377</v>
      </c>
      <c r="E417" s="71" t="s">
        <v>74</v>
      </c>
      <c r="F417" s="123"/>
      <c r="G417" s="123">
        <v>10.75</v>
      </c>
      <c r="H417" s="123"/>
      <c r="I417" s="71" t="s">
        <v>131</v>
      </c>
      <c r="J417" s="67"/>
      <c r="K417" s="72"/>
      <c r="L417" s="74"/>
      <c r="M417" s="75"/>
      <c r="N417" s="75"/>
      <c r="O417" s="76"/>
      <c r="P417" s="75"/>
      <c r="Q417" s="75"/>
      <c r="R417" s="75"/>
      <c r="S417" s="75"/>
      <c r="T417" s="75"/>
      <c r="U417" s="75"/>
      <c r="V417" s="75"/>
    </row>
    <row r="418" spans="1:22" s="77" customFormat="1" ht="12.75" customHeight="1" x14ac:dyDescent="0.15">
      <c r="A418" s="66" t="s">
        <v>13</v>
      </c>
      <c r="B418" s="67" t="s">
        <v>184</v>
      </c>
      <c r="C418" s="95" t="s">
        <v>39</v>
      </c>
      <c r="D418" s="71" t="s">
        <v>378</v>
      </c>
      <c r="E418" s="71" t="s">
        <v>331</v>
      </c>
      <c r="F418" s="123"/>
      <c r="G418" s="123"/>
      <c r="H418" s="149">
        <v>3.3</v>
      </c>
      <c r="I418" s="71" t="s">
        <v>131</v>
      </c>
      <c r="J418" s="67"/>
      <c r="K418" s="72"/>
      <c r="L418" s="74"/>
      <c r="M418" s="75"/>
      <c r="N418" s="75"/>
      <c r="O418" s="76"/>
      <c r="P418" s="75"/>
      <c r="Q418" s="75"/>
      <c r="R418" s="75"/>
      <c r="S418" s="75"/>
      <c r="T418" s="75"/>
      <c r="U418" s="75"/>
      <c r="V418" s="75"/>
    </row>
    <row r="419" spans="1:22" s="77" customFormat="1" ht="12.75" customHeight="1" x14ac:dyDescent="0.15">
      <c r="A419" s="66" t="s">
        <v>13</v>
      </c>
      <c r="B419" s="67" t="s">
        <v>184</v>
      </c>
      <c r="C419" s="95" t="s">
        <v>39</v>
      </c>
      <c r="D419" s="71" t="s">
        <v>379</v>
      </c>
      <c r="E419" s="71" t="s">
        <v>103</v>
      </c>
      <c r="F419" s="123"/>
      <c r="G419" s="123"/>
      <c r="H419" s="149">
        <v>8.1999999999999993</v>
      </c>
      <c r="I419" s="71" t="s">
        <v>125</v>
      </c>
      <c r="J419" s="67"/>
      <c r="K419" s="72"/>
      <c r="L419" s="74"/>
      <c r="M419" s="75"/>
      <c r="N419" s="75"/>
      <c r="O419" s="76"/>
      <c r="P419" s="75"/>
      <c r="Q419" s="75"/>
      <c r="R419" s="75"/>
      <c r="S419" s="75"/>
      <c r="T419" s="75"/>
      <c r="U419" s="75"/>
      <c r="V419" s="75"/>
    </row>
    <row r="420" spans="1:22" s="77" customFormat="1" ht="12.75" customHeight="1" x14ac:dyDescent="0.15">
      <c r="A420" s="66" t="s">
        <v>13</v>
      </c>
      <c r="B420" s="67" t="s">
        <v>184</v>
      </c>
      <c r="C420" s="95" t="s">
        <v>39</v>
      </c>
      <c r="D420" s="71" t="s">
        <v>380</v>
      </c>
      <c r="E420" s="71" t="s">
        <v>381</v>
      </c>
      <c r="F420" s="123"/>
      <c r="G420" s="123">
        <v>6</v>
      </c>
      <c r="H420" s="123"/>
      <c r="I420" s="71" t="s">
        <v>131</v>
      </c>
      <c r="J420" s="67"/>
      <c r="K420" s="72"/>
      <c r="L420" s="74"/>
      <c r="M420" s="75"/>
      <c r="N420" s="75"/>
      <c r="O420" s="76"/>
      <c r="P420" s="75"/>
      <c r="Q420" s="75"/>
      <c r="R420" s="75"/>
      <c r="S420" s="75"/>
      <c r="T420" s="75"/>
      <c r="U420" s="75"/>
      <c r="V420" s="75"/>
    </row>
    <row r="421" spans="1:22" s="77" customFormat="1" ht="12.75" customHeight="1" x14ac:dyDescent="0.15">
      <c r="A421" s="66" t="s">
        <v>13</v>
      </c>
      <c r="B421" s="67" t="s">
        <v>321</v>
      </c>
      <c r="C421" s="95" t="s">
        <v>39</v>
      </c>
      <c r="D421" s="71" t="s">
        <v>382</v>
      </c>
      <c r="E421" s="71" t="s">
        <v>383</v>
      </c>
      <c r="F421" s="123"/>
      <c r="G421" s="123">
        <v>26</v>
      </c>
      <c r="H421" s="123"/>
      <c r="I421" s="71"/>
      <c r="J421" s="67"/>
      <c r="K421" s="72"/>
      <c r="L421" s="74"/>
      <c r="M421" s="75"/>
      <c r="N421" s="75"/>
      <c r="O421" s="76"/>
      <c r="P421" s="75"/>
      <c r="Q421" s="75"/>
      <c r="R421" s="75"/>
      <c r="S421" s="75"/>
      <c r="T421" s="75"/>
      <c r="U421" s="75"/>
      <c r="V421" s="75"/>
    </row>
    <row r="422" spans="1:22" s="77" customFormat="1" ht="12.75" customHeight="1" x14ac:dyDescent="0.15">
      <c r="A422" s="66" t="s">
        <v>13</v>
      </c>
      <c r="B422" s="67" t="s">
        <v>321</v>
      </c>
      <c r="C422" s="95" t="s">
        <v>39</v>
      </c>
      <c r="D422" s="71" t="s">
        <v>382</v>
      </c>
      <c r="E422" s="71" t="s">
        <v>74</v>
      </c>
      <c r="F422" s="123"/>
      <c r="G422" s="123">
        <v>26</v>
      </c>
      <c r="H422" s="123"/>
      <c r="I422" s="71"/>
      <c r="J422" s="67"/>
      <c r="K422" s="72"/>
      <c r="L422" s="74"/>
      <c r="M422" s="75"/>
      <c r="N422" s="75"/>
      <c r="O422" s="76"/>
      <c r="P422" s="75"/>
      <c r="Q422" s="75"/>
      <c r="R422" s="75"/>
      <c r="S422" s="75"/>
      <c r="T422" s="75"/>
      <c r="U422" s="75"/>
      <c r="V422" s="75"/>
    </row>
    <row r="423" spans="1:22" s="77" customFormat="1" ht="12.75" customHeight="1" x14ac:dyDescent="0.15">
      <c r="A423" s="66" t="s">
        <v>13</v>
      </c>
      <c r="B423" s="67" t="s">
        <v>321</v>
      </c>
      <c r="C423" s="95" t="s">
        <v>384</v>
      </c>
      <c r="D423" s="69"/>
      <c r="E423" s="86" t="s">
        <v>385</v>
      </c>
      <c r="F423" s="123"/>
      <c r="G423" s="136">
        <v>8.4</v>
      </c>
      <c r="H423" s="136"/>
      <c r="I423" s="71"/>
      <c r="J423" s="67"/>
      <c r="K423" s="72"/>
      <c r="L423" s="74"/>
      <c r="M423" s="75"/>
      <c r="N423" s="75"/>
      <c r="O423" s="76"/>
      <c r="P423" s="75"/>
      <c r="Q423" s="75"/>
      <c r="R423" s="75"/>
      <c r="S423" s="75"/>
      <c r="T423" s="75"/>
      <c r="U423" s="75"/>
      <c r="V423" s="75"/>
    </row>
    <row r="424" spans="1:22" s="77" customFormat="1" ht="12.75" customHeight="1" x14ac:dyDescent="0.15">
      <c r="A424" s="66" t="s">
        <v>13</v>
      </c>
      <c r="B424" s="67" t="s">
        <v>321</v>
      </c>
      <c r="C424" s="95" t="s">
        <v>384</v>
      </c>
      <c r="D424" s="71"/>
      <c r="E424" s="71" t="s">
        <v>386</v>
      </c>
      <c r="F424" s="123"/>
      <c r="G424" s="136">
        <v>163.30000000000001</v>
      </c>
      <c r="H424" s="136"/>
      <c r="I424" s="71"/>
      <c r="J424" s="67"/>
      <c r="K424" s="72"/>
      <c r="L424" s="74"/>
      <c r="M424" s="75"/>
      <c r="N424" s="75"/>
      <c r="O424" s="76"/>
      <c r="P424" s="75"/>
      <c r="Q424" s="75"/>
      <c r="R424" s="75"/>
      <c r="S424" s="75"/>
      <c r="T424" s="75"/>
      <c r="U424" s="75"/>
      <c r="V424" s="75"/>
    </row>
    <row r="425" spans="1:22" s="77" customFormat="1" ht="12.75" customHeight="1" x14ac:dyDescent="0.15">
      <c r="A425" s="109" t="s">
        <v>13</v>
      </c>
      <c r="B425" s="109" t="s">
        <v>184</v>
      </c>
      <c r="C425" s="98" t="s">
        <v>39</v>
      </c>
      <c r="D425" s="99"/>
      <c r="E425" s="99" t="s">
        <v>231</v>
      </c>
      <c r="F425" s="123"/>
      <c r="G425" s="125"/>
      <c r="H425" s="149">
        <v>6.84</v>
      </c>
      <c r="I425" s="99" t="s">
        <v>387</v>
      </c>
      <c r="J425" s="109"/>
      <c r="K425" s="72"/>
      <c r="L425" s="74"/>
      <c r="M425" s="75"/>
      <c r="N425" s="75"/>
      <c r="O425" s="76"/>
      <c r="P425" s="75"/>
      <c r="Q425" s="75"/>
      <c r="R425" s="75"/>
      <c r="S425" s="75"/>
      <c r="T425" s="75"/>
      <c r="U425" s="75"/>
      <c r="V425" s="75"/>
    </row>
    <row r="426" spans="1:22" s="77" customFormat="1" ht="12.75" customHeight="1" x14ac:dyDescent="0.15">
      <c r="A426" s="109" t="s">
        <v>13</v>
      </c>
      <c r="B426" s="109" t="s">
        <v>184</v>
      </c>
      <c r="C426" s="98" t="s">
        <v>39</v>
      </c>
      <c r="D426" s="99"/>
      <c r="E426" s="99" t="s">
        <v>231</v>
      </c>
      <c r="F426" s="123"/>
      <c r="G426" s="125"/>
      <c r="H426" s="149">
        <v>6.84</v>
      </c>
      <c r="I426" s="99" t="s">
        <v>387</v>
      </c>
      <c r="J426" s="109"/>
      <c r="K426" s="72"/>
      <c r="L426" s="74"/>
      <c r="M426" s="75"/>
      <c r="N426" s="75"/>
      <c r="O426" s="76"/>
      <c r="P426" s="75"/>
      <c r="Q426" s="75"/>
      <c r="R426" s="75"/>
      <c r="S426" s="75"/>
      <c r="T426" s="75"/>
      <c r="U426" s="75"/>
      <c r="V426" s="75"/>
    </row>
    <row r="427" spans="1:22" s="77" customFormat="1" ht="12.75" customHeight="1" x14ac:dyDescent="0.15">
      <c r="A427" s="109" t="s">
        <v>13</v>
      </c>
      <c r="B427" s="109" t="s">
        <v>184</v>
      </c>
      <c r="C427" s="98" t="s">
        <v>39</v>
      </c>
      <c r="D427" s="99"/>
      <c r="E427" s="99" t="s">
        <v>388</v>
      </c>
      <c r="F427" s="123"/>
      <c r="G427" s="125"/>
      <c r="H427" s="149">
        <v>6.84</v>
      </c>
      <c r="I427" s="99" t="s">
        <v>387</v>
      </c>
      <c r="J427" s="109"/>
      <c r="K427" s="72"/>
      <c r="L427" s="74"/>
      <c r="M427" s="75"/>
      <c r="N427" s="75"/>
      <c r="O427" s="76"/>
      <c r="P427" s="75"/>
      <c r="Q427" s="75"/>
      <c r="R427" s="75"/>
      <c r="S427" s="75"/>
      <c r="T427" s="75"/>
      <c r="U427" s="75"/>
      <c r="V427" s="75"/>
    </row>
    <row r="428" spans="1:22" s="237" customFormat="1" ht="12.75" customHeight="1" x14ac:dyDescent="0.2">
      <c r="A428" s="279"/>
      <c r="B428" s="261"/>
      <c r="C428" s="280"/>
      <c r="D428" s="281"/>
      <c r="E428" s="281"/>
      <c r="F428" s="250">
        <f>SUM(F334:F427)</f>
        <v>0</v>
      </c>
      <c r="G428" s="282"/>
      <c r="H428" s="264"/>
      <c r="I428" s="281"/>
      <c r="J428" s="261"/>
      <c r="K428" s="229"/>
      <c r="L428" s="234"/>
      <c r="M428" s="235"/>
      <c r="N428" s="235"/>
      <c r="O428" s="236"/>
      <c r="P428" s="235">
        <f>SUM(P334:P427)</f>
        <v>0</v>
      </c>
      <c r="Q428" s="235">
        <f t="shared" ref="Q428:T428" si="155">SUM(Q334:Q427)</f>
        <v>0</v>
      </c>
      <c r="R428" s="235"/>
      <c r="S428" s="293"/>
      <c r="T428" s="235">
        <f t="shared" si="155"/>
        <v>0</v>
      </c>
      <c r="U428" s="75">
        <f t="shared" ref="U428:U435" si="156">SUM(P428+S428+T428)</f>
        <v>0</v>
      </c>
      <c r="V428" s="235"/>
    </row>
    <row r="429" spans="1:22" s="77" customFormat="1" ht="12.75" customHeight="1" x14ac:dyDescent="0.15">
      <c r="A429" s="96" t="s">
        <v>389</v>
      </c>
      <c r="B429" s="97" t="s">
        <v>390</v>
      </c>
      <c r="C429" s="98" t="s">
        <v>45</v>
      </c>
      <c r="D429" s="99" t="s">
        <v>122</v>
      </c>
      <c r="E429" s="99" t="s">
        <v>312</v>
      </c>
      <c r="F429" s="125">
        <v>100</v>
      </c>
      <c r="G429" s="104"/>
      <c r="H429" s="108"/>
      <c r="I429" s="99" t="s">
        <v>391</v>
      </c>
      <c r="J429" s="97" t="s">
        <v>214</v>
      </c>
      <c r="K429" s="72">
        <v>120</v>
      </c>
      <c r="L429" s="223"/>
      <c r="M429" s="222"/>
      <c r="N429" s="278">
        <f t="shared" ref="N429:N435" si="157">(F429*K429)</f>
        <v>12000</v>
      </c>
      <c r="O429" s="76" t="e">
        <f t="shared" ref="O429:O435" si="158">N429/L429</f>
        <v>#DIV/0!</v>
      </c>
      <c r="P429" s="75" t="e">
        <f t="shared" ref="P429:P435" si="159">M429*O429</f>
        <v>#DIV/0!</v>
      </c>
      <c r="Q429" s="222"/>
      <c r="R429" s="222"/>
      <c r="S429" s="292">
        <f t="shared" ref="S429" si="160">((Q429*3)+(R429*1))/4</f>
        <v>0</v>
      </c>
      <c r="T429" s="75"/>
      <c r="U429" s="75" t="e">
        <f t="shared" si="156"/>
        <v>#DIV/0!</v>
      </c>
      <c r="V429" s="75" t="e">
        <f t="shared" ref="V429:V435" si="161">U429/F429</f>
        <v>#DIV/0!</v>
      </c>
    </row>
    <row r="430" spans="1:22" s="77" customFormat="1" ht="12.75" customHeight="1" x14ac:dyDescent="0.15">
      <c r="A430" s="96" t="s">
        <v>389</v>
      </c>
      <c r="B430" s="97" t="s">
        <v>390</v>
      </c>
      <c r="C430" s="98" t="s">
        <v>45</v>
      </c>
      <c r="D430" s="99" t="s">
        <v>122</v>
      </c>
      <c r="E430" s="99" t="s">
        <v>312</v>
      </c>
      <c r="F430" s="125">
        <v>6.4</v>
      </c>
      <c r="G430" s="104"/>
      <c r="H430" s="108"/>
      <c r="I430" s="99" t="s">
        <v>392</v>
      </c>
      <c r="J430" s="97" t="s">
        <v>214</v>
      </c>
      <c r="K430" s="72">
        <v>120</v>
      </c>
      <c r="L430" s="223"/>
      <c r="M430" s="222"/>
      <c r="N430" s="278">
        <f t="shared" si="157"/>
        <v>768</v>
      </c>
      <c r="O430" s="76" t="e">
        <f t="shared" si="158"/>
        <v>#DIV/0!</v>
      </c>
      <c r="P430" s="75" t="e">
        <f t="shared" si="159"/>
        <v>#DIV/0!</v>
      </c>
      <c r="Q430" s="75"/>
      <c r="R430" s="75"/>
      <c r="S430" s="292"/>
      <c r="T430" s="222"/>
      <c r="U430" s="75" t="e">
        <f t="shared" si="156"/>
        <v>#DIV/0!</v>
      </c>
      <c r="V430" s="75" t="e">
        <f t="shared" si="161"/>
        <v>#DIV/0!</v>
      </c>
    </row>
    <row r="431" spans="1:22" s="77" customFormat="1" ht="12.75" customHeight="1" x14ac:dyDescent="0.15">
      <c r="A431" s="66" t="s">
        <v>389</v>
      </c>
      <c r="B431" s="67" t="s">
        <v>393</v>
      </c>
      <c r="C431" s="68" t="s">
        <v>45</v>
      </c>
      <c r="D431" s="71" t="s">
        <v>124</v>
      </c>
      <c r="E431" s="71" t="s">
        <v>394</v>
      </c>
      <c r="F431" s="123">
        <v>88.6</v>
      </c>
      <c r="G431" s="73"/>
      <c r="H431" s="82"/>
      <c r="I431" s="69" t="s">
        <v>391</v>
      </c>
      <c r="J431" s="67" t="s">
        <v>186</v>
      </c>
      <c r="K431" s="72">
        <v>80</v>
      </c>
      <c r="L431" s="223"/>
      <c r="M431" s="222"/>
      <c r="N431" s="278">
        <f t="shared" si="157"/>
        <v>7088</v>
      </c>
      <c r="O431" s="76" t="e">
        <f t="shared" si="158"/>
        <v>#DIV/0!</v>
      </c>
      <c r="P431" s="75" t="e">
        <f t="shared" si="159"/>
        <v>#DIV/0!</v>
      </c>
      <c r="Q431" s="222"/>
      <c r="R431" s="222"/>
      <c r="S431" s="292">
        <f t="shared" ref="S431" si="162">((Q431*3)+(R431*1))/4</f>
        <v>0</v>
      </c>
      <c r="T431" s="75"/>
      <c r="U431" s="75" t="e">
        <f t="shared" si="156"/>
        <v>#DIV/0!</v>
      </c>
      <c r="V431" s="75" t="e">
        <f t="shared" si="161"/>
        <v>#DIV/0!</v>
      </c>
    </row>
    <row r="432" spans="1:22" s="77" customFormat="1" ht="12.75" customHeight="1" x14ac:dyDescent="0.15">
      <c r="A432" s="66" t="s">
        <v>389</v>
      </c>
      <c r="B432" s="67" t="s">
        <v>395</v>
      </c>
      <c r="C432" s="68" t="s">
        <v>45</v>
      </c>
      <c r="D432" s="71" t="s">
        <v>126</v>
      </c>
      <c r="E432" s="71" t="s">
        <v>396</v>
      </c>
      <c r="F432" s="123">
        <v>58.1</v>
      </c>
      <c r="G432" s="73"/>
      <c r="H432" s="82"/>
      <c r="I432" s="69" t="s">
        <v>320</v>
      </c>
      <c r="J432" s="67" t="s">
        <v>186</v>
      </c>
      <c r="K432" s="72">
        <v>80</v>
      </c>
      <c r="L432" s="223"/>
      <c r="M432" s="222"/>
      <c r="N432" s="278">
        <f t="shared" si="157"/>
        <v>4648</v>
      </c>
      <c r="O432" s="76" t="e">
        <f t="shared" si="158"/>
        <v>#DIV/0!</v>
      </c>
      <c r="P432" s="75" t="e">
        <f t="shared" si="159"/>
        <v>#DIV/0!</v>
      </c>
      <c r="Q432" s="75"/>
      <c r="R432" s="75"/>
      <c r="S432" s="292"/>
      <c r="T432" s="222"/>
      <c r="U432" s="75" t="e">
        <f t="shared" si="156"/>
        <v>#DIV/0!</v>
      </c>
      <c r="V432" s="75" t="e">
        <f t="shared" si="161"/>
        <v>#DIV/0!</v>
      </c>
    </row>
    <row r="433" spans="1:22" s="77" customFormat="1" ht="12.75" customHeight="1" x14ac:dyDescent="0.15">
      <c r="A433" s="66" t="s">
        <v>389</v>
      </c>
      <c r="B433" s="67" t="s">
        <v>395</v>
      </c>
      <c r="C433" s="68" t="s">
        <v>45</v>
      </c>
      <c r="D433" s="69" t="s">
        <v>129</v>
      </c>
      <c r="E433" s="69" t="s">
        <v>396</v>
      </c>
      <c r="F433" s="122">
        <v>55.2</v>
      </c>
      <c r="G433" s="73"/>
      <c r="H433" s="82"/>
      <c r="I433" s="71" t="s">
        <v>320</v>
      </c>
      <c r="J433" s="67" t="s">
        <v>186</v>
      </c>
      <c r="K433" s="72">
        <v>80</v>
      </c>
      <c r="L433" s="223"/>
      <c r="M433" s="222"/>
      <c r="N433" s="278">
        <f t="shared" si="157"/>
        <v>4416</v>
      </c>
      <c r="O433" s="76" t="e">
        <f t="shared" si="158"/>
        <v>#DIV/0!</v>
      </c>
      <c r="P433" s="75" t="e">
        <f t="shared" si="159"/>
        <v>#DIV/0!</v>
      </c>
      <c r="Q433" s="75"/>
      <c r="R433" s="75"/>
      <c r="S433" s="292"/>
      <c r="T433" s="222"/>
      <c r="U433" s="75" t="e">
        <f t="shared" si="156"/>
        <v>#DIV/0!</v>
      </c>
      <c r="V433" s="75" t="e">
        <f t="shared" si="161"/>
        <v>#DIV/0!</v>
      </c>
    </row>
    <row r="434" spans="1:22" s="77" customFormat="1" ht="12.75" customHeight="1" x14ac:dyDescent="0.15">
      <c r="A434" s="66" t="s">
        <v>389</v>
      </c>
      <c r="B434" s="67" t="s">
        <v>395</v>
      </c>
      <c r="C434" s="68" t="s">
        <v>45</v>
      </c>
      <c r="D434" s="69" t="s">
        <v>130</v>
      </c>
      <c r="E434" s="69" t="s">
        <v>396</v>
      </c>
      <c r="F434" s="122">
        <v>67.900000000000006</v>
      </c>
      <c r="G434" s="73"/>
      <c r="H434" s="82"/>
      <c r="I434" s="71" t="s">
        <v>320</v>
      </c>
      <c r="J434" s="67" t="s">
        <v>186</v>
      </c>
      <c r="K434" s="72">
        <v>80</v>
      </c>
      <c r="L434" s="223"/>
      <c r="M434" s="222"/>
      <c r="N434" s="278">
        <f t="shared" si="157"/>
        <v>5432</v>
      </c>
      <c r="O434" s="76" t="e">
        <f t="shared" si="158"/>
        <v>#DIV/0!</v>
      </c>
      <c r="P434" s="75" t="e">
        <f t="shared" si="159"/>
        <v>#DIV/0!</v>
      </c>
      <c r="Q434" s="75"/>
      <c r="R434" s="75"/>
      <c r="S434" s="292"/>
      <c r="T434" s="222"/>
      <c r="U434" s="75" t="e">
        <f t="shared" si="156"/>
        <v>#DIV/0!</v>
      </c>
      <c r="V434" s="75" t="e">
        <f t="shared" si="161"/>
        <v>#DIV/0!</v>
      </c>
    </row>
    <row r="435" spans="1:22" s="77" customFormat="1" ht="12.75" customHeight="1" x14ac:dyDescent="0.15">
      <c r="A435" s="66" t="s">
        <v>389</v>
      </c>
      <c r="B435" s="67" t="s">
        <v>395</v>
      </c>
      <c r="C435" s="68" t="s">
        <v>45</v>
      </c>
      <c r="D435" s="71" t="s">
        <v>132</v>
      </c>
      <c r="E435" s="71" t="s">
        <v>396</v>
      </c>
      <c r="F435" s="123">
        <v>57.9</v>
      </c>
      <c r="G435" s="73"/>
      <c r="H435" s="82"/>
      <c r="I435" s="71" t="s">
        <v>320</v>
      </c>
      <c r="J435" s="67" t="s">
        <v>186</v>
      </c>
      <c r="K435" s="72">
        <v>80</v>
      </c>
      <c r="L435" s="223"/>
      <c r="M435" s="222"/>
      <c r="N435" s="278">
        <f t="shared" si="157"/>
        <v>4632</v>
      </c>
      <c r="O435" s="76" t="e">
        <f t="shared" si="158"/>
        <v>#DIV/0!</v>
      </c>
      <c r="P435" s="75" t="e">
        <f t="shared" si="159"/>
        <v>#DIV/0!</v>
      </c>
      <c r="Q435" s="75"/>
      <c r="R435" s="75"/>
      <c r="S435" s="292"/>
      <c r="T435" s="222"/>
      <c r="U435" s="75" t="e">
        <f t="shared" si="156"/>
        <v>#DIV/0!</v>
      </c>
      <c r="V435" s="75" t="e">
        <f t="shared" si="161"/>
        <v>#DIV/0!</v>
      </c>
    </row>
    <row r="436" spans="1:22" s="77" customFormat="1" ht="12.75" customHeight="1" x14ac:dyDescent="0.15">
      <c r="A436" s="66" t="s">
        <v>389</v>
      </c>
      <c r="B436" s="67" t="s">
        <v>393</v>
      </c>
      <c r="C436" s="68" t="s">
        <v>45</v>
      </c>
      <c r="D436" s="71" t="s">
        <v>134</v>
      </c>
      <c r="E436" s="71" t="s">
        <v>397</v>
      </c>
      <c r="F436" s="123"/>
      <c r="G436" s="73">
        <v>6.5</v>
      </c>
      <c r="H436" s="73"/>
      <c r="I436" s="71" t="s">
        <v>391</v>
      </c>
      <c r="J436" s="67"/>
      <c r="K436" s="72"/>
      <c r="L436" s="74"/>
      <c r="M436" s="75"/>
      <c r="N436" s="75"/>
      <c r="O436" s="76"/>
      <c r="P436" s="75"/>
      <c r="Q436" s="75"/>
      <c r="R436" s="75"/>
      <c r="S436" s="75"/>
      <c r="T436" s="75"/>
      <c r="U436" s="75"/>
      <c r="V436" s="75"/>
    </row>
    <row r="437" spans="1:22" s="77" customFormat="1" ht="12.75" customHeight="1" x14ac:dyDescent="0.15">
      <c r="A437" s="66" t="s">
        <v>389</v>
      </c>
      <c r="B437" s="67" t="s">
        <v>390</v>
      </c>
      <c r="C437" s="68" t="s">
        <v>45</v>
      </c>
      <c r="D437" s="71" t="s">
        <v>136</v>
      </c>
      <c r="E437" s="71" t="s">
        <v>398</v>
      </c>
      <c r="F437" s="123">
        <v>4.5</v>
      </c>
      <c r="G437" s="73"/>
      <c r="H437" s="82"/>
      <c r="I437" s="71" t="s">
        <v>399</v>
      </c>
      <c r="J437" s="67" t="s">
        <v>56</v>
      </c>
      <c r="K437" s="72">
        <v>200</v>
      </c>
      <c r="L437" s="223"/>
      <c r="M437" s="222"/>
      <c r="N437" s="278">
        <f t="shared" ref="N437:N443" si="163">(F437*K437)</f>
        <v>900</v>
      </c>
      <c r="O437" s="76" t="e">
        <f t="shared" ref="O437:O443" si="164">N437/L437</f>
        <v>#DIV/0!</v>
      </c>
      <c r="P437" s="75" t="e">
        <f t="shared" ref="P437:P443" si="165">M437*O437</f>
        <v>#DIV/0!</v>
      </c>
      <c r="Q437" s="75"/>
      <c r="R437" s="75"/>
      <c r="S437" s="292"/>
      <c r="T437" s="75"/>
      <c r="U437" s="75" t="e">
        <f t="shared" ref="U437:U443" si="166">SUM(P437+S437+T437)</f>
        <v>#DIV/0!</v>
      </c>
      <c r="V437" s="75" t="e">
        <f t="shared" ref="V437:V443" si="167">U437/F437</f>
        <v>#DIV/0!</v>
      </c>
    </row>
    <row r="438" spans="1:22" s="77" customFormat="1" ht="12.75" customHeight="1" x14ac:dyDescent="0.15">
      <c r="A438" s="66" t="s">
        <v>389</v>
      </c>
      <c r="B438" s="67" t="s">
        <v>400</v>
      </c>
      <c r="C438" s="68" t="s">
        <v>45</v>
      </c>
      <c r="D438" s="71" t="s">
        <v>137</v>
      </c>
      <c r="E438" s="71" t="s">
        <v>401</v>
      </c>
      <c r="F438" s="123">
        <v>6</v>
      </c>
      <c r="G438" s="73"/>
      <c r="H438" s="82"/>
      <c r="I438" s="71" t="s">
        <v>402</v>
      </c>
      <c r="J438" s="67" t="s">
        <v>403</v>
      </c>
      <c r="K438" s="72">
        <v>104</v>
      </c>
      <c r="L438" s="223"/>
      <c r="M438" s="222"/>
      <c r="N438" s="278">
        <f t="shared" si="163"/>
        <v>624</v>
      </c>
      <c r="O438" s="76" t="e">
        <f t="shared" si="164"/>
        <v>#DIV/0!</v>
      </c>
      <c r="P438" s="75" t="e">
        <f t="shared" si="165"/>
        <v>#DIV/0!</v>
      </c>
      <c r="Q438" s="75"/>
      <c r="R438" s="75"/>
      <c r="S438" s="292"/>
      <c r="T438" s="222"/>
      <c r="U438" s="75" t="e">
        <f t="shared" si="166"/>
        <v>#DIV/0!</v>
      </c>
      <c r="V438" s="75" t="e">
        <f t="shared" si="167"/>
        <v>#DIV/0!</v>
      </c>
    </row>
    <row r="439" spans="1:22" s="77" customFormat="1" ht="12.75" customHeight="1" x14ac:dyDescent="0.15">
      <c r="A439" s="66" t="s">
        <v>389</v>
      </c>
      <c r="B439" s="67" t="s">
        <v>393</v>
      </c>
      <c r="C439" s="68" t="s">
        <v>45</v>
      </c>
      <c r="D439" s="71" t="s">
        <v>138</v>
      </c>
      <c r="E439" s="71" t="s">
        <v>404</v>
      </c>
      <c r="F439" s="123">
        <v>74.900000000000006</v>
      </c>
      <c r="G439" s="73"/>
      <c r="H439" s="82"/>
      <c r="I439" s="71" t="s">
        <v>391</v>
      </c>
      <c r="J439" s="67" t="s">
        <v>186</v>
      </c>
      <c r="K439" s="72">
        <v>80</v>
      </c>
      <c r="L439" s="223"/>
      <c r="M439" s="222"/>
      <c r="N439" s="278">
        <f t="shared" si="163"/>
        <v>5992</v>
      </c>
      <c r="O439" s="76" t="e">
        <f t="shared" si="164"/>
        <v>#DIV/0!</v>
      </c>
      <c r="P439" s="75" t="e">
        <f t="shared" si="165"/>
        <v>#DIV/0!</v>
      </c>
      <c r="Q439" s="222"/>
      <c r="R439" s="222"/>
      <c r="S439" s="292">
        <f t="shared" ref="S439" si="168">((Q439*3)+(R439*1))/4</f>
        <v>0</v>
      </c>
      <c r="T439" s="75"/>
      <c r="U439" s="75" t="e">
        <f t="shared" si="166"/>
        <v>#DIV/0!</v>
      </c>
      <c r="V439" s="75" t="e">
        <f t="shared" si="167"/>
        <v>#DIV/0!</v>
      </c>
    </row>
    <row r="440" spans="1:22" s="77" customFormat="1" ht="12.75" customHeight="1" x14ac:dyDescent="0.15">
      <c r="A440" s="66" t="s">
        <v>389</v>
      </c>
      <c r="B440" s="67" t="s">
        <v>390</v>
      </c>
      <c r="C440" s="68" t="s">
        <v>45</v>
      </c>
      <c r="D440" s="71" t="s">
        <v>139</v>
      </c>
      <c r="E440" s="71" t="s">
        <v>405</v>
      </c>
      <c r="F440" s="124">
        <v>1.0999999999999999</v>
      </c>
      <c r="G440" s="73"/>
      <c r="H440" s="82"/>
      <c r="I440" s="71" t="s">
        <v>399</v>
      </c>
      <c r="J440" s="67" t="s">
        <v>56</v>
      </c>
      <c r="K440" s="72">
        <v>200</v>
      </c>
      <c r="L440" s="223"/>
      <c r="M440" s="222"/>
      <c r="N440" s="278">
        <f t="shared" si="163"/>
        <v>219.99999999999997</v>
      </c>
      <c r="O440" s="76" t="e">
        <f t="shared" si="164"/>
        <v>#DIV/0!</v>
      </c>
      <c r="P440" s="75" t="e">
        <f t="shared" si="165"/>
        <v>#DIV/0!</v>
      </c>
      <c r="Q440" s="75"/>
      <c r="R440" s="75"/>
      <c r="S440" s="292"/>
      <c r="T440" s="75"/>
      <c r="U440" s="75" t="e">
        <f t="shared" si="166"/>
        <v>#DIV/0!</v>
      </c>
      <c r="V440" s="75" t="e">
        <f t="shared" si="167"/>
        <v>#DIV/0!</v>
      </c>
    </row>
    <row r="441" spans="1:22" s="77" customFormat="1" ht="12.75" customHeight="1" x14ac:dyDescent="0.15">
      <c r="A441" s="66" t="s">
        <v>389</v>
      </c>
      <c r="B441" s="67" t="s">
        <v>390</v>
      </c>
      <c r="C441" s="68" t="s">
        <v>45</v>
      </c>
      <c r="D441" s="71" t="s">
        <v>141</v>
      </c>
      <c r="E441" s="71" t="s">
        <v>405</v>
      </c>
      <c r="F441" s="123">
        <v>1.0999999999999999</v>
      </c>
      <c r="G441" s="73"/>
      <c r="H441" s="82"/>
      <c r="I441" s="71" t="s">
        <v>399</v>
      </c>
      <c r="J441" s="67" t="s">
        <v>56</v>
      </c>
      <c r="K441" s="72">
        <v>200</v>
      </c>
      <c r="L441" s="223"/>
      <c r="M441" s="222"/>
      <c r="N441" s="278">
        <f t="shared" si="163"/>
        <v>219.99999999999997</v>
      </c>
      <c r="O441" s="76" t="e">
        <f t="shared" si="164"/>
        <v>#DIV/0!</v>
      </c>
      <c r="P441" s="75" t="e">
        <f t="shared" si="165"/>
        <v>#DIV/0!</v>
      </c>
      <c r="Q441" s="75"/>
      <c r="R441" s="75"/>
      <c r="S441" s="292"/>
      <c r="T441" s="75"/>
      <c r="U441" s="75" t="e">
        <f t="shared" si="166"/>
        <v>#DIV/0!</v>
      </c>
      <c r="V441" s="75" t="e">
        <f t="shared" si="167"/>
        <v>#DIV/0!</v>
      </c>
    </row>
    <row r="442" spans="1:22" s="77" customFormat="1" ht="12.75" customHeight="1" x14ac:dyDescent="0.15">
      <c r="A442" s="66" t="s">
        <v>389</v>
      </c>
      <c r="B442" s="67" t="s">
        <v>390</v>
      </c>
      <c r="C442" s="68" t="s">
        <v>45</v>
      </c>
      <c r="D442" s="71" t="s">
        <v>145</v>
      </c>
      <c r="E442" s="71" t="s">
        <v>405</v>
      </c>
      <c r="F442" s="124">
        <v>1.0999999999999999</v>
      </c>
      <c r="G442" s="73"/>
      <c r="H442" s="82"/>
      <c r="I442" s="71" t="s">
        <v>399</v>
      </c>
      <c r="J442" s="67" t="s">
        <v>56</v>
      </c>
      <c r="K442" s="72">
        <v>200</v>
      </c>
      <c r="L442" s="223"/>
      <c r="M442" s="222"/>
      <c r="N442" s="278">
        <f t="shared" si="163"/>
        <v>219.99999999999997</v>
      </c>
      <c r="O442" s="76" t="e">
        <f t="shared" si="164"/>
        <v>#DIV/0!</v>
      </c>
      <c r="P442" s="75" t="e">
        <f t="shared" si="165"/>
        <v>#DIV/0!</v>
      </c>
      <c r="Q442" s="75"/>
      <c r="R442" s="75"/>
      <c r="S442" s="292"/>
      <c r="T442" s="75"/>
      <c r="U442" s="75" t="e">
        <f t="shared" si="166"/>
        <v>#DIV/0!</v>
      </c>
      <c r="V442" s="75" t="e">
        <f t="shared" si="167"/>
        <v>#DIV/0!</v>
      </c>
    </row>
    <row r="443" spans="1:22" s="77" customFormat="1" ht="12.75" customHeight="1" x14ac:dyDescent="0.15">
      <c r="A443" s="66" t="s">
        <v>389</v>
      </c>
      <c r="B443" s="67" t="s">
        <v>390</v>
      </c>
      <c r="C443" s="68" t="s">
        <v>45</v>
      </c>
      <c r="D443" s="71" t="s">
        <v>146</v>
      </c>
      <c r="E443" s="71" t="s">
        <v>406</v>
      </c>
      <c r="F443" s="123">
        <v>3.1</v>
      </c>
      <c r="G443" s="73"/>
      <c r="H443" s="82"/>
      <c r="I443" s="71" t="s">
        <v>399</v>
      </c>
      <c r="J443" s="67" t="s">
        <v>56</v>
      </c>
      <c r="K443" s="72">
        <v>200</v>
      </c>
      <c r="L443" s="223"/>
      <c r="M443" s="222"/>
      <c r="N443" s="278">
        <f t="shared" si="163"/>
        <v>620</v>
      </c>
      <c r="O443" s="76" t="e">
        <f t="shared" si="164"/>
        <v>#DIV/0!</v>
      </c>
      <c r="P443" s="75" t="e">
        <f t="shared" si="165"/>
        <v>#DIV/0!</v>
      </c>
      <c r="Q443" s="75"/>
      <c r="R443" s="75"/>
      <c r="S443" s="292"/>
      <c r="T443" s="75"/>
      <c r="U443" s="75" t="e">
        <f t="shared" si="166"/>
        <v>#DIV/0!</v>
      </c>
      <c r="V443" s="75" t="e">
        <f t="shared" si="167"/>
        <v>#DIV/0!</v>
      </c>
    </row>
    <row r="444" spans="1:22" s="77" customFormat="1" ht="12.75" customHeight="1" x14ac:dyDescent="0.15">
      <c r="A444" s="66" t="s">
        <v>389</v>
      </c>
      <c r="B444" s="67" t="s">
        <v>390</v>
      </c>
      <c r="C444" s="68" t="s">
        <v>45</v>
      </c>
      <c r="D444" s="71" t="s">
        <v>147</v>
      </c>
      <c r="E444" s="71" t="s">
        <v>397</v>
      </c>
      <c r="F444" s="124"/>
      <c r="G444" s="73">
        <v>1.9</v>
      </c>
      <c r="H444" s="73"/>
      <c r="I444" s="71" t="s">
        <v>391</v>
      </c>
      <c r="J444" s="67"/>
      <c r="K444" s="72"/>
      <c r="L444" s="74"/>
      <c r="M444" s="75"/>
      <c r="N444" s="75"/>
      <c r="O444" s="76"/>
      <c r="P444" s="75"/>
      <c r="Q444" s="75"/>
      <c r="R444" s="75"/>
      <c r="S444" s="75"/>
      <c r="T444" s="75"/>
      <c r="U444" s="75"/>
      <c r="V444" s="75"/>
    </row>
    <row r="445" spans="1:22" s="77" customFormat="1" ht="12.75" customHeight="1" x14ac:dyDescent="0.15">
      <c r="A445" s="66" t="s">
        <v>389</v>
      </c>
      <c r="B445" s="67" t="s">
        <v>390</v>
      </c>
      <c r="C445" s="68" t="s">
        <v>45</v>
      </c>
      <c r="D445" s="71" t="s">
        <v>148</v>
      </c>
      <c r="E445" s="71" t="s">
        <v>407</v>
      </c>
      <c r="F445" s="123">
        <v>3.1</v>
      </c>
      <c r="G445" s="73"/>
      <c r="H445" s="82"/>
      <c r="I445" s="69" t="s">
        <v>399</v>
      </c>
      <c r="J445" s="67" t="s">
        <v>56</v>
      </c>
      <c r="K445" s="72">
        <v>200</v>
      </c>
      <c r="L445" s="223"/>
      <c r="M445" s="222"/>
      <c r="N445" s="278">
        <f t="shared" ref="N445:N461" si="169">(F445*K445)</f>
        <v>620</v>
      </c>
      <c r="O445" s="76" t="e">
        <f t="shared" ref="O445:O461" si="170">N445/L445</f>
        <v>#DIV/0!</v>
      </c>
      <c r="P445" s="75" t="e">
        <f t="shared" ref="P445:P461" si="171">M445*O445</f>
        <v>#DIV/0!</v>
      </c>
      <c r="Q445" s="75"/>
      <c r="R445" s="75"/>
      <c r="S445" s="292"/>
      <c r="T445" s="75"/>
      <c r="U445" s="75" t="e">
        <f t="shared" ref="U445:U461" si="172">SUM(P445+S445+T445)</f>
        <v>#DIV/0!</v>
      </c>
      <c r="V445" s="75" t="e">
        <f t="shared" ref="V445:V461" si="173">U445/F445</f>
        <v>#DIV/0!</v>
      </c>
    </row>
    <row r="446" spans="1:22" s="77" customFormat="1" ht="12.75" customHeight="1" x14ac:dyDescent="0.15">
      <c r="A446" s="66" t="s">
        <v>389</v>
      </c>
      <c r="B446" s="67" t="s">
        <v>390</v>
      </c>
      <c r="C446" s="68" t="s">
        <v>45</v>
      </c>
      <c r="D446" s="71" t="s">
        <v>149</v>
      </c>
      <c r="E446" s="71" t="s">
        <v>405</v>
      </c>
      <c r="F446" s="123">
        <v>1.1000000000000001</v>
      </c>
      <c r="G446" s="73"/>
      <c r="H446" s="82"/>
      <c r="I446" s="69" t="s">
        <v>399</v>
      </c>
      <c r="J446" s="67" t="s">
        <v>56</v>
      </c>
      <c r="K446" s="72">
        <v>200</v>
      </c>
      <c r="L446" s="223"/>
      <c r="M446" s="222"/>
      <c r="N446" s="278">
        <f t="shared" si="169"/>
        <v>220.00000000000003</v>
      </c>
      <c r="O446" s="76" t="e">
        <f t="shared" si="170"/>
        <v>#DIV/0!</v>
      </c>
      <c r="P446" s="75" t="e">
        <f t="shared" si="171"/>
        <v>#DIV/0!</v>
      </c>
      <c r="Q446" s="75"/>
      <c r="R446" s="75"/>
      <c r="S446" s="292"/>
      <c r="T446" s="75"/>
      <c r="U446" s="75" t="e">
        <f t="shared" si="172"/>
        <v>#DIV/0!</v>
      </c>
      <c r="V446" s="75" t="e">
        <f t="shared" si="173"/>
        <v>#DIV/0!</v>
      </c>
    </row>
    <row r="447" spans="1:22" s="77" customFormat="1" ht="12.75" customHeight="1" x14ac:dyDescent="0.15">
      <c r="A447" s="66" t="s">
        <v>389</v>
      </c>
      <c r="B447" s="67" t="s">
        <v>390</v>
      </c>
      <c r="C447" s="68" t="s">
        <v>45</v>
      </c>
      <c r="D447" s="71" t="s">
        <v>150</v>
      </c>
      <c r="E447" s="71" t="s">
        <v>405</v>
      </c>
      <c r="F447" s="123">
        <v>1.1000000000000001</v>
      </c>
      <c r="G447" s="73"/>
      <c r="H447" s="82"/>
      <c r="I447" s="69" t="s">
        <v>399</v>
      </c>
      <c r="J447" s="67" t="s">
        <v>56</v>
      </c>
      <c r="K447" s="72">
        <v>200</v>
      </c>
      <c r="L447" s="223"/>
      <c r="M447" s="222"/>
      <c r="N447" s="278">
        <f t="shared" si="169"/>
        <v>220.00000000000003</v>
      </c>
      <c r="O447" s="76" t="e">
        <f t="shared" si="170"/>
        <v>#DIV/0!</v>
      </c>
      <c r="P447" s="75" t="e">
        <f t="shared" si="171"/>
        <v>#DIV/0!</v>
      </c>
      <c r="Q447" s="75"/>
      <c r="R447" s="75"/>
      <c r="S447" s="292"/>
      <c r="T447" s="75"/>
      <c r="U447" s="75" t="e">
        <f t="shared" si="172"/>
        <v>#DIV/0!</v>
      </c>
      <c r="V447" s="75" t="e">
        <f t="shared" si="173"/>
        <v>#DIV/0!</v>
      </c>
    </row>
    <row r="448" spans="1:22" s="77" customFormat="1" ht="12.75" customHeight="1" x14ac:dyDescent="0.15">
      <c r="A448" s="66" t="s">
        <v>389</v>
      </c>
      <c r="B448" s="67" t="s">
        <v>390</v>
      </c>
      <c r="C448" s="68" t="s">
        <v>45</v>
      </c>
      <c r="D448" s="71" t="s">
        <v>151</v>
      </c>
      <c r="E448" s="71" t="s">
        <v>408</v>
      </c>
      <c r="F448" s="123">
        <v>7.6</v>
      </c>
      <c r="G448" s="73"/>
      <c r="H448" s="82"/>
      <c r="I448" s="69" t="s">
        <v>320</v>
      </c>
      <c r="J448" s="67" t="s">
        <v>48</v>
      </c>
      <c r="K448" s="72">
        <v>40</v>
      </c>
      <c r="L448" s="223"/>
      <c r="M448" s="222"/>
      <c r="N448" s="278">
        <f t="shared" si="169"/>
        <v>304</v>
      </c>
      <c r="O448" s="76" t="e">
        <f t="shared" si="170"/>
        <v>#DIV/0!</v>
      </c>
      <c r="P448" s="75" t="e">
        <f t="shared" si="171"/>
        <v>#DIV/0!</v>
      </c>
      <c r="Q448" s="75"/>
      <c r="R448" s="75"/>
      <c r="S448" s="292"/>
      <c r="T448" s="222"/>
      <c r="U448" s="75" t="e">
        <f t="shared" si="172"/>
        <v>#DIV/0!</v>
      </c>
      <c r="V448" s="75" t="e">
        <f t="shared" si="173"/>
        <v>#DIV/0!</v>
      </c>
    </row>
    <row r="449" spans="1:22" s="77" customFormat="1" ht="12.75" customHeight="1" x14ac:dyDescent="0.15">
      <c r="A449" s="66" t="s">
        <v>389</v>
      </c>
      <c r="B449" s="67" t="s">
        <v>400</v>
      </c>
      <c r="C449" s="68" t="s">
        <v>45</v>
      </c>
      <c r="D449" s="71" t="s">
        <v>152</v>
      </c>
      <c r="E449" s="71" t="s">
        <v>409</v>
      </c>
      <c r="F449" s="123">
        <v>38.299999999999997</v>
      </c>
      <c r="G449" s="73"/>
      <c r="H449" s="82"/>
      <c r="I449" s="71" t="s">
        <v>391</v>
      </c>
      <c r="J449" s="67" t="s">
        <v>410</v>
      </c>
      <c r="K449" s="72">
        <v>104</v>
      </c>
      <c r="L449" s="223"/>
      <c r="M449" s="222"/>
      <c r="N449" s="278">
        <f t="shared" si="169"/>
        <v>3983.2</v>
      </c>
      <c r="O449" s="76" t="e">
        <f t="shared" si="170"/>
        <v>#DIV/0!</v>
      </c>
      <c r="P449" s="75" t="e">
        <f t="shared" si="171"/>
        <v>#DIV/0!</v>
      </c>
      <c r="Q449" s="222"/>
      <c r="R449" s="222"/>
      <c r="S449" s="292">
        <f t="shared" ref="S449:S452" si="174">((Q449*3)+(R449*1))/4</f>
        <v>0</v>
      </c>
      <c r="T449" s="75"/>
      <c r="U449" s="75" t="e">
        <f t="shared" si="172"/>
        <v>#DIV/0!</v>
      </c>
      <c r="V449" s="75" t="e">
        <f t="shared" si="173"/>
        <v>#DIV/0!</v>
      </c>
    </row>
    <row r="450" spans="1:22" s="77" customFormat="1" ht="12.75" customHeight="1" x14ac:dyDescent="0.15">
      <c r="A450" s="66" t="s">
        <v>389</v>
      </c>
      <c r="B450" s="67" t="s">
        <v>400</v>
      </c>
      <c r="C450" s="68" t="s">
        <v>45</v>
      </c>
      <c r="D450" s="71" t="s">
        <v>153</v>
      </c>
      <c r="E450" s="71" t="s">
        <v>411</v>
      </c>
      <c r="F450" s="123">
        <v>19.8</v>
      </c>
      <c r="G450" s="73"/>
      <c r="H450" s="82"/>
      <c r="I450" s="71" t="s">
        <v>391</v>
      </c>
      <c r="J450" s="67" t="s">
        <v>412</v>
      </c>
      <c r="K450" s="72">
        <v>104</v>
      </c>
      <c r="L450" s="223"/>
      <c r="M450" s="222"/>
      <c r="N450" s="278">
        <f t="shared" si="169"/>
        <v>2059.2000000000003</v>
      </c>
      <c r="O450" s="76" t="e">
        <f t="shared" si="170"/>
        <v>#DIV/0!</v>
      </c>
      <c r="P450" s="75" t="e">
        <f t="shared" si="171"/>
        <v>#DIV/0!</v>
      </c>
      <c r="Q450" s="222"/>
      <c r="R450" s="222"/>
      <c r="S450" s="292">
        <f t="shared" si="174"/>
        <v>0</v>
      </c>
      <c r="T450" s="75"/>
      <c r="U450" s="75" t="e">
        <f t="shared" si="172"/>
        <v>#DIV/0!</v>
      </c>
      <c r="V450" s="75" t="e">
        <f t="shared" si="173"/>
        <v>#DIV/0!</v>
      </c>
    </row>
    <row r="451" spans="1:22" s="77" customFormat="1" ht="12.75" customHeight="1" x14ac:dyDescent="0.15">
      <c r="A451" s="66" t="s">
        <v>389</v>
      </c>
      <c r="B451" s="67" t="s">
        <v>400</v>
      </c>
      <c r="C451" s="68" t="s">
        <v>45</v>
      </c>
      <c r="D451" s="71" t="s">
        <v>154</v>
      </c>
      <c r="E451" s="71" t="s">
        <v>411</v>
      </c>
      <c r="F451" s="123">
        <v>19.8</v>
      </c>
      <c r="G451" s="73"/>
      <c r="H451" s="82"/>
      <c r="I451" s="71" t="s">
        <v>391</v>
      </c>
      <c r="J451" s="67" t="s">
        <v>412</v>
      </c>
      <c r="K451" s="72">
        <v>104</v>
      </c>
      <c r="L451" s="223"/>
      <c r="M451" s="222"/>
      <c r="N451" s="278">
        <f t="shared" si="169"/>
        <v>2059.2000000000003</v>
      </c>
      <c r="O451" s="76" t="e">
        <f t="shared" si="170"/>
        <v>#DIV/0!</v>
      </c>
      <c r="P451" s="75" t="e">
        <f t="shared" si="171"/>
        <v>#DIV/0!</v>
      </c>
      <c r="Q451" s="222"/>
      <c r="R451" s="222"/>
      <c r="S451" s="292">
        <f t="shared" si="174"/>
        <v>0</v>
      </c>
      <c r="T451" s="75"/>
      <c r="U451" s="75" t="e">
        <f t="shared" si="172"/>
        <v>#DIV/0!</v>
      </c>
      <c r="V451" s="75" t="e">
        <f t="shared" si="173"/>
        <v>#DIV/0!</v>
      </c>
    </row>
    <row r="452" spans="1:22" s="77" customFormat="1" ht="12.75" customHeight="1" x14ac:dyDescent="0.15">
      <c r="A452" s="66" t="s">
        <v>389</v>
      </c>
      <c r="B452" s="67" t="s">
        <v>400</v>
      </c>
      <c r="C452" s="68" t="s">
        <v>45</v>
      </c>
      <c r="D452" s="71" t="s">
        <v>107</v>
      </c>
      <c r="E452" s="71" t="s">
        <v>413</v>
      </c>
      <c r="F452" s="123">
        <v>22.5</v>
      </c>
      <c r="G452" s="73"/>
      <c r="H452" s="82"/>
      <c r="I452" s="71" t="s">
        <v>391</v>
      </c>
      <c r="J452" s="67" t="s">
        <v>412</v>
      </c>
      <c r="K452" s="72">
        <v>104</v>
      </c>
      <c r="L452" s="223"/>
      <c r="M452" s="222"/>
      <c r="N452" s="278">
        <f t="shared" si="169"/>
        <v>2340</v>
      </c>
      <c r="O452" s="76" t="e">
        <f t="shared" si="170"/>
        <v>#DIV/0!</v>
      </c>
      <c r="P452" s="75" t="e">
        <f t="shared" si="171"/>
        <v>#DIV/0!</v>
      </c>
      <c r="Q452" s="222"/>
      <c r="R452" s="222"/>
      <c r="S452" s="292">
        <f t="shared" si="174"/>
        <v>0</v>
      </c>
      <c r="T452" s="75"/>
      <c r="U452" s="75" t="e">
        <f t="shared" si="172"/>
        <v>#DIV/0!</v>
      </c>
      <c r="V452" s="75" t="e">
        <f t="shared" si="173"/>
        <v>#DIV/0!</v>
      </c>
    </row>
    <row r="453" spans="1:22" s="77" customFormat="1" ht="12.75" customHeight="1" x14ac:dyDescent="0.15">
      <c r="A453" s="66" t="s">
        <v>389</v>
      </c>
      <c r="B453" s="67" t="s">
        <v>390</v>
      </c>
      <c r="C453" s="68" t="s">
        <v>45</v>
      </c>
      <c r="D453" s="90" t="s">
        <v>100</v>
      </c>
      <c r="E453" s="71" t="s">
        <v>414</v>
      </c>
      <c r="F453" s="123">
        <v>5.7</v>
      </c>
      <c r="G453" s="73"/>
      <c r="H453" s="82"/>
      <c r="I453" s="71" t="s">
        <v>415</v>
      </c>
      <c r="J453" s="67" t="s">
        <v>43</v>
      </c>
      <c r="K453" s="72">
        <v>200</v>
      </c>
      <c r="L453" s="223"/>
      <c r="M453" s="222"/>
      <c r="N453" s="278">
        <f t="shared" si="169"/>
        <v>1140</v>
      </c>
      <c r="O453" s="76" t="e">
        <f t="shared" si="170"/>
        <v>#DIV/0!</v>
      </c>
      <c r="P453" s="75" t="e">
        <f t="shared" si="171"/>
        <v>#DIV/0!</v>
      </c>
      <c r="Q453" s="75"/>
      <c r="R453" s="75"/>
      <c r="S453" s="292"/>
      <c r="T453" s="75"/>
      <c r="U453" s="75" t="e">
        <f t="shared" si="172"/>
        <v>#DIV/0!</v>
      </c>
      <c r="V453" s="75" t="e">
        <f t="shared" si="173"/>
        <v>#DIV/0!</v>
      </c>
    </row>
    <row r="454" spans="1:22" s="77" customFormat="1" ht="12.75" customHeight="1" x14ac:dyDescent="0.15">
      <c r="A454" s="66" t="s">
        <v>389</v>
      </c>
      <c r="B454" s="67" t="s">
        <v>390</v>
      </c>
      <c r="C454" s="68" t="s">
        <v>45</v>
      </c>
      <c r="D454" s="71" t="s">
        <v>155</v>
      </c>
      <c r="E454" s="71" t="s">
        <v>406</v>
      </c>
      <c r="F454" s="123">
        <v>3.2</v>
      </c>
      <c r="G454" s="73"/>
      <c r="H454" s="82"/>
      <c r="I454" s="71" t="s">
        <v>399</v>
      </c>
      <c r="J454" s="67" t="s">
        <v>56</v>
      </c>
      <c r="K454" s="72">
        <v>200</v>
      </c>
      <c r="L454" s="223"/>
      <c r="M454" s="222"/>
      <c r="N454" s="278">
        <f t="shared" si="169"/>
        <v>640</v>
      </c>
      <c r="O454" s="76" t="e">
        <f t="shared" si="170"/>
        <v>#DIV/0!</v>
      </c>
      <c r="P454" s="75" t="e">
        <f t="shared" si="171"/>
        <v>#DIV/0!</v>
      </c>
      <c r="Q454" s="75"/>
      <c r="R454" s="75"/>
      <c r="S454" s="292"/>
      <c r="T454" s="75"/>
      <c r="U454" s="75" t="e">
        <f t="shared" si="172"/>
        <v>#DIV/0!</v>
      </c>
      <c r="V454" s="75" t="e">
        <f t="shared" si="173"/>
        <v>#DIV/0!</v>
      </c>
    </row>
    <row r="455" spans="1:22" s="77" customFormat="1" ht="12.75" customHeight="1" x14ac:dyDescent="0.15">
      <c r="A455" s="66" t="s">
        <v>389</v>
      </c>
      <c r="B455" s="67" t="s">
        <v>390</v>
      </c>
      <c r="C455" s="68" t="s">
        <v>45</v>
      </c>
      <c r="D455" s="71" t="s">
        <v>105</v>
      </c>
      <c r="E455" s="71" t="s">
        <v>405</v>
      </c>
      <c r="F455" s="124">
        <v>1.1000000000000001</v>
      </c>
      <c r="G455" s="73"/>
      <c r="H455" s="82"/>
      <c r="I455" s="71" t="s">
        <v>399</v>
      </c>
      <c r="J455" s="67" t="s">
        <v>56</v>
      </c>
      <c r="K455" s="72">
        <v>200</v>
      </c>
      <c r="L455" s="223"/>
      <c r="M455" s="222"/>
      <c r="N455" s="278">
        <f t="shared" si="169"/>
        <v>220.00000000000003</v>
      </c>
      <c r="O455" s="76" t="e">
        <f t="shared" si="170"/>
        <v>#DIV/0!</v>
      </c>
      <c r="P455" s="75" t="e">
        <f t="shared" si="171"/>
        <v>#DIV/0!</v>
      </c>
      <c r="Q455" s="75"/>
      <c r="R455" s="75"/>
      <c r="S455" s="292"/>
      <c r="T455" s="75"/>
      <c r="U455" s="75" t="e">
        <f t="shared" si="172"/>
        <v>#DIV/0!</v>
      </c>
      <c r="V455" s="75" t="e">
        <f t="shared" si="173"/>
        <v>#DIV/0!</v>
      </c>
    </row>
    <row r="456" spans="1:22" s="77" customFormat="1" ht="12.75" customHeight="1" x14ac:dyDescent="0.15">
      <c r="A456" s="66" t="s">
        <v>389</v>
      </c>
      <c r="B456" s="67" t="s">
        <v>390</v>
      </c>
      <c r="C456" s="68" t="s">
        <v>45</v>
      </c>
      <c r="D456" s="71" t="s">
        <v>102</v>
      </c>
      <c r="E456" s="71" t="s">
        <v>405</v>
      </c>
      <c r="F456" s="124">
        <v>1.1000000000000001</v>
      </c>
      <c r="G456" s="73"/>
      <c r="H456" s="82"/>
      <c r="I456" s="110" t="s">
        <v>399</v>
      </c>
      <c r="J456" s="67" t="s">
        <v>56</v>
      </c>
      <c r="K456" s="72">
        <v>200</v>
      </c>
      <c r="L456" s="223"/>
      <c r="M456" s="222"/>
      <c r="N456" s="278">
        <f t="shared" si="169"/>
        <v>220.00000000000003</v>
      </c>
      <c r="O456" s="76" t="e">
        <f t="shared" si="170"/>
        <v>#DIV/0!</v>
      </c>
      <c r="P456" s="75" t="e">
        <f t="shared" si="171"/>
        <v>#DIV/0!</v>
      </c>
      <c r="Q456" s="75"/>
      <c r="R456" s="75"/>
      <c r="S456" s="292"/>
      <c r="T456" s="75"/>
      <c r="U456" s="75" t="e">
        <f t="shared" si="172"/>
        <v>#DIV/0!</v>
      </c>
      <c r="V456" s="75" t="e">
        <f t="shared" si="173"/>
        <v>#DIV/0!</v>
      </c>
    </row>
    <row r="457" spans="1:22" s="77" customFormat="1" ht="12.75" customHeight="1" x14ac:dyDescent="0.15">
      <c r="A457" s="66" t="s">
        <v>389</v>
      </c>
      <c r="B457" s="67" t="s">
        <v>390</v>
      </c>
      <c r="C457" s="68" t="s">
        <v>45</v>
      </c>
      <c r="D457" s="71" t="s">
        <v>98</v>
      </c>
      <c r="E457" s="71" t="s">
        <v>405</v>
      </c>
      <c r="F457" s="123">
        <v>1.1000000000000001</v>
      </c>
      <c r="G457" s="73"/>
      <c r="H457" s="82"/>
      <c r="I457" s="71" t="s">
        <v>399</v>
      </c>
      <c r="J457" s="67" t="s">
        <v>56</v>
      </c>
      <c r="K457" s="72">
        <v>200</v>
      </c>
      <c r="L457" s="223"/>
      <c r="M457" s="222"/>
      <c r="N457" s="278">
        <f t="shared" si="169"/>
        <v>220.00000000000003</v>
      </c>
      <c r="O457" s="76" t="e">
        <f t="shared" si="170"/>
        <v>#DIV/0!</v>
      </c>
      <c r="P457" s="75" t="e">
        <f t="shared" si="171"/>
        <v>#DIV/0!</v>
      </c>
      <c r="Q457" s="75"/>
      <c r="R457" s="75"/>
      <c r="S457" s="292"/>
      <c r="T457" s="75"/>
      <c r="U457" s="75" t="e">
        <f t="shared" si="172"/>
        <v>#DIV/0!</v>
      </c>
      <c r="V457" s="75" t="e">
        <f t="shared" si="173"/>
        <v>#DIV/0!</v>
      </c>
    </row>
    <row r="458" spans="1:22" s="77" customFormat="1" ht="12.75" customHeight="1" x14ac:dyDescent="0.15">
      <c r="A458" s="66" t="s">
        <v>389</v>
      </c>
      <c r="B458" s="67" t="s">
        <v>416</v>
      </c>
      <c r="C458" s="68" t="s">
        <v>45</v>
      </c>
      <c r="D458" s="69" t="s">
        <v>94</v>
      </c>
      <c r="E458" s="86" t="s">
        <v>309</v>
      </c>
      <c r="F458" s="122">
        <v>55.9</v>
      </c>
      <c r="G458" s="73"/>
      <c r="H458" s="82"/>
      <c r="I458" s="71" t="s">
        <v>320</v>
      </c>
      <c r="J458" s="67" t="s">
        <v>256</v>
      </c>
      <c r="K458" s="72">
        <v>120</v>
      </c>
      <c r="L458" s="223"/>
      <c r="M458" s="222"/>
      <c r="N458" s="278">
        <f t="shared" si="169"/>
        <v>6708</v>
      </c>
      <c r="O458" s="76" t="e">
        <f t="shared" si="170"/>
        <v>#DIV/0!</v>
      </c>
      <c r="P458" s="75" t="e">
        <f t="shared" si="171"/>
        <v>#DIV/0!</v>
      </c>
      <c r="Q458" s="75"/>
      <c r="R458" s="75"/>
      <c r="S458" s="292"/>
      <c r="T458" s="222"/>
      <c r="U458" s="75" t="e">
        <f t="shared" si="172"/>
        <v>#DIV/0!</v>
      </c>
      <c r="V458" s="75" t="e">
        <f t="shared" si="173"/>
        <v>#DIV/0!</v>
      </c>
    </row>
    <row r="459" spans="1:22" s="77" customFormat="1" ht="12.75" customHeight="1" x14ac:dyDescent="0.15">
      <c r="A459" s="66" t="s">
        <v>389</v>
      </c>
      <c r="B459" s="67" t="s">
        <v>395</v>
      </c>
      <c r="C459" s="68" t="s">
        <v>45</v>
      </c>
      <c r="D459" s="69" t="s">
        <v>156</v>
      </c>
      <c r="E459" s="69" t="s">
        <v>309</v>
      </c>
      <c r="F459" s="122">
        <v>75.900000000000006</v>
      </c>
      <c r="G459" s="73"/>
      <c r="H459" s="82"/>
      <c r="I459" s="71" t="s">
        <v>320</v>
      </c>
      <c r="J459" s="67" t="s">
        <v>256</v>
      </c>
      <c r="K459" s="72">
        <v>120</v>
      </c>
      <c r="L459" s="223"/>
      <c r="M459" s="222"/>
      <c r="N459" s="278">
        <f t="shared" si="169"/>
        <v>9108</v>
      </c>
      <c r="O459" s="76" t="e">
        <f t="shared" si="170"/>
        <v>#DIV/0!</v>
      </c>
      <c r="P459" s="75" t="e">
        <f t="shared" si="171"/>
        <v>#DIV/0!</v>
      </c>
      <c r="Q459" s="75"/>
      <c r="R459" s="75"/>
      <c r="S459" s="292"/>
      <c r="T459" s="222"/>
      <c r="U459" s="75" t="e">
        <f t="shared" si="172"/>
        <v>#DIV/0!</v>
      </c>
      <c r="V459" s="75" t="e">
        <f t="shared" si="173"/>
        <v>#DIV/0!</v>
      </c>
    </row>
    <row r="460" spans="1:22" s="77" customFormat="1" ht="12.75" customHeight="1" x14ac:dyDescent="0.15">
      <c r="A460" s="66" t="s">
        <v>389</v>
      </c>
      <c r="B460" s="67" t="s">
        <v>395</v>
      </c>
      <c r="C460" s="68" t="s">
        <v>45</v>
      </c>
      <c r="D460" s="69" t="s">
        <v>106</v>
      </c>
      <c r="E460" s="86" t="s">
        <v>309</v>
      </c>
      <c r="F460" s="122">
        <v>60.6</v>
      </c>
      <c r="G460" s="73"/>
      <c r="H460" s="82"/>
      <c r="I460" s="69" t="s">
        <v>320</v>
      </c>
      <c r="J460" s="67" t="s">
        <v>256</v>
      </c>
      <c r="K460" s="72">
        <v>120</v>
      </c>
      <c r="L460" s="223"/>
      <c r="M460" s="222"/>
      <c r="N460" s="278">
        <f t="shared" si="169"/>
        <v>7272</v>
      </c>
      <c r="O460" s="76" t="e">
        <f t="shared" si="170"/>
        <v>#DIV/0!</v>
      </c>
      <c r="P460" s="75" t="e">
        <f t="shared" si="171"/>
        <v>#DIV/0!</v>
      </c>
      <c r="Q460" s="75"/>
      <c r="R460" s="75"/>
      <c r="S460" s="292"/>
      <c r="T460" s="222"/>
      <c r="U460" s="75" t="e">
        <f t="shared" si="172"/>
        <v>#DIV/0!</v>
      </c>
      <c r="V460" s="75" t="e">
        <f t="shared" si="173"/>
        <v>#DIV/0!</v>
      </c>
    </row>
    <row r="461" spans="1:22" s="77" customFormat="1" ht="12.75" customHeight="1" x14ac:dyDescent="0.15">
      <c r="A461" s="66" t="s">
        <v>389</v>
      </c>
      <c r="B461" s="67" t="s">
        <v>416</v>
      </c>
      <c r="C461" s="68" t="s">
        <v>45</v>
      </c>
      <c r="D461" s="69" t="s">
        <v>108</v>
      </c>
      <c r="E461" s="69" t="s">
        <v>309</v>
      </c>
      <c r="F461" s="122">
        <v>55.9</v>
      </c>
      <c r="G461" s="73"/>
      <c r="H461" s="82"/>
      <c r="I461" s="69" t="s">
        <v>320</v>
      </c>
      <c r="J461" s="67" t="s">
        <v>256</v>
      </c>
      <c r="K461" s="72">
        <v>120</v>
      </c>
      <c r="L461" s="223"/>
      <c r="M461" s="222"/>
      <c r="N461" s="278">
        <f t="shared" si="169"/>
        <v>6708</v>
      </c>
      <c r="O461" s="76" t="e">
        <f t="shared" si="170"/>
        <v>#DIV/0!</v>
      </c>
      <c r="P461" s="75" t="e">
        <f t="shared" si="171"/>
        <v>#DIV/0!</v>
      </c>
      <c r="Q461" s="75"/>
      <c r="R461" s="75"/>
      <c r="S461" s="292"/>
      <c r="T461" s="222"/>
      <c r="U461" s="75" t="e">
        <f t="shared" si="172"/>
        <v>#DIV/0!</v>
      </c>
      <c r="V461" s="75" t="e">
        <f t="shared" si="173"/>
        <v>#DIV/0!</v>
      </c>
    </row>
    <row r="462" spans="1:22" s="77" customFormat="1" ht="12.75" customHeight="1" x14ac:dyDescent="0.15">
      <c r="A462" s="66" t="s">
        <v>389</v>
      </c>
      <c r="B462" s="67" t="s">
        <v>390</v>
      </c>
      <c r="C462" s="68" t="s">
        <v>45</v>
      </c>
      <c r="D462" s="71" t="s">
        <v>160</v>
      </c>
      <c r="E462" s="71" t="s">
        <v>417</v>
      </c>
      <c r="F462" s="123"/>
      <c r="G462" s="73">
        <v>3.9</v>
      </c>
      <c r="H462" s="73"/>
      <c r="I462" s="71" t="s">
        <v>391</v>
      </c>
      <c r="J462" s="67"/>
      <c r="K462" s="72"/>
      <c r="L462" s="74"/>
      <c r="M462" s="75"/>
      <c r="N462" s="75"/>
      <c r="O462" s="76"/>
      <c r="P462" s="75"/>
      <c r="Q462" s="75"/>
      <c r="R462" s="75"/>
      <c r="S462" s="75"/>
      <c r="T462" s="75"/>
      <c r="U462" s="75"/>
      <c r="V462" s="75"/>
    </row>
    <row r="463" spans="1:22" s="77" customFormat="1" ht="12.75" customHeight="1" x14ac:dyDescent="0.15">
      <c r="A463" s="66" t="s">
        <v>389</v>
      </c>
      <c r="B463" s="67" t="s">
        <v>390</v>
      </c>
      <c r="C463" s="68" t="s">
        <v>45</v>
      </c>
      <c r="D463" s="71" t="s">
        <v>162</v>
      </c>
      <c r="E463" s="71" t="s">
        <v>418</v>
      </c>
      <c r="F463" s="123">
        <v>11.1</v>
      </c>
      <c r="G463" s="73"/>
      <c r="H463" s="82"/>
      <c r="I463" s="69" t="s">
        <v>391</v>
      </c>
      <c r="J463" s="67" t="s">
        <v>43</v>
      </c>
      <c r="K463" s="72">
        <v>200</v>
      </c>
      <c r="L463" s="223"/>
      <c r="M463" s="222"/>
      <c r="N463" s="278">
        <f t="shared" ref="N463:N486" si="175">(F463*K463)</f>
        <v>2220</v>
      </c>
      <c r="O463" s="76" t="e">
        <f t="shared" ref="O463:O486" si="176">N463/L463</f>
        <v>#DIV/0!</v>
      </c>
      <c r="P463" s="75" t="e">
        <f t="shared" ref="P463:P486" si="177">M463*O463</f>
        <v>#DIV/0!</v>
      </c>
      <c r="Q463" s="222"/>
      <c r="R463" s="222"/>
      <c r="S463" s="292">
        <f t="shared" ref="S463" si="178">((Q463*3)+(R463*1))/4</f>
        <v>0</v>
      </c>
      <c r="T463" s="75"/>
      <c r="U463" s="75" t="e">
        <f t="shared" ref="U463:U486" si="179">SUM(P463+S463+T463)</f>
        <v>#DIV/0!</v>
      </c>
      <c r="V463" s="75" t="e">
        <f t="shared" ref="V463:V486" si="180">U463/F463</f>
        <v>#DIV/0!</v>
      </c>
    </row>
    <row r="464" spans="1:22" s="77" customFormat="1" ht="12.75" customHeight="1" x14ac:dyDescent="0.15">
      <c r="A464" s="66" t="s">
        <v>389</v>
      </c>
      <c r="B464" s="67" t="s">
        <v>390</v>
      </c>
      <c r="C464" s="68" t="s">
        <v>45</v>
      </c>
      <c r="D464" s="71" t="s">
        <v>117</v>
      </c>
      <c r="E464" s="71" t="s">
        <v>419</v>
      </c>
      <c r="F464" s="123">
        <v>9.6</v>
      </c>
      <c r="G464" s="73"/>
      <c r="H464" s="82"/>
      <c r="I464" s="69" t="s">
        <v>402</v>
      </c>
      <c r="J464" s="67" t="s">
        <v>84</v>
      </c>
      <c r="K464" s="72">
        <v>200</v>
      </c>
      <c r="L464" s="223"/>
      <c r="M464" s="222"/>
      <c r="N464" s="278">
        <f t="shared" si="175"/>
        <v>1920</v>
      </c>
      <c r="O464" s="76" t="e">
        <f t="shared" si="176"/>
        <v>#DIV/0!</v>
      </c>
      <c r="P464" s="75" t="e">
        <f t="shared" si="177"/>
        <v>#DIV/0!</v>
      </c>
      <c r="Q464" s="75"/>
      <c r="R464" s="75"/>
      <c r="S464" s="292"/>
      <c r="T464" s="222"/>
      <c r="U464" s="75" t="e">
        <f t="shared" si="179"/>
        <v>#DIV/0!</v>
      </c>
      <c r="V464" s="75" t="e">
        <f t="shared" si="180"/>
        <v>#DIV/0!</v>
      </c>
    </row>
    <row r="465" spans="1:22" s="77" customFormat="1" ht="12.75" customHeight="1" x14ac:dyDescent="0.15">
      <c r="A465" s="66" t="s">
        <v>389</v>
      </c>
      <c r="B465" s="67" t="s">
        <v>420</v>
      </c>
      <c r="C465" s="68" t="s">
        <v>45</v>
      </c>
      <c r="D465" s="71" t="s">
        <v>265</v>
      </c>
      <c r="E465" s="71" t="s">
        <v>421</v>
      </c>
      <c r="F465" s="123">
        <v>8.8000000000000007</v>
      </c>
      <c r="G465" s="73"/>
      <c r="H465" s="82"/>
      <c r="I465" s="71" t="s">
        <v>391</v>
      </c>
      <c r="J465" s="67" t="s">
        <v>422</v>
      </c>
      <c r="K465" s="72">
        <v>104</v>
      </c>
      <c r="L465" s="223"/>
      <c r="M465" s="222"/>
      <c r="N465" s="278">
        <f t="shared" si="175"/>
        <v>915.2</v>
      </c>
      <c r="O465" s="76" t="e">
        <f t="shared" si="176"/>
        <v>#DIV/0!</v>
      </c>
      <c r="P465" s="75" t="e">
        <f t="shared" si="177"/>
        <v>#DIV/0!</v>
      </c>
      <c r="Q465" s="222"/>
      <c r="R465" s="222"/>
      <c r="S465" s="292">
        <f t="shared" ref="S465" si="181">((Q465*3)+(R465*1))/4</f>
        <v>0</v>
      </c>
      <c r="T465" s="75"/>
      <c r="U465" s="75" t="e">
        <f t="shared" si="179"/>
        <v>#DIV/0!</v>
      </c>
      <c r="V465" s="75" t="e">
        <f t="shared" si="180"/>
        <v>#DIV/0!</v>
      </c>
    </row>
    <row r="466" spans="1:22" s="77" customFormat="1" ht="12.75" customHeight="1" x14ac:dyDescent="0.15">
      <c r="A466" s="66" t="s">
        <v>389</v>
      </c>
      <c r="B466" s="67" t="s">
        <v>390</v>
      </c>
      <c r="C466" s="68" t="s">
        <v>45</v>
      </c>
      <c r="D466" s="71" t="s">
        <v>266</v>
      </c>
      <c r="E466" s="71" t="s">
        <v>405</v>
      </c>
      <c r="F466" s="123">
        <v>1.3</v>
      </c>
      <c r="G466" s="73"/>
      <c r="H466" s="82"/>
      <c r="I466" s="71" t="s">
        <v>399</v>
      </c>
      <c r="J466" s="67" t="s">
        <v>56</v>
      </c>
      <c r="K466" s="72">
        <v>200</v>
      </c>
      <c r="L466" s="223"/>
      <c r="M466" s="222"/>
      <c r="N466" s="278">
        <f t="shared" si="175"/>
        <v>260</v>
      </c>
      <c r="O466" s="76" t="e">
        <f t="shared" si="176"/>
        <v>#DIV/0!</v>
      </c>
      <c r="P466" s="75" t="e">
        <f t="shared" si="177"/>
        <v>#DIV/0!</v>
      </c>
      <c r="Q466" s="75"/>
      <c r="R466" s="75"/>
      <c r="S466" s="292"/>
      <c r="T466" s="75"/>
      <c r="U466" s="75" t="e">
        <f t="shared" si="179"/>
        <v>#DIV/0!</v>
      </c>
      <c r="V466" s="75" t="e">
        <f t="shared" si="180"/>
        <v>#DIV/0!</v>
      </c>
    </row>
    <row r="467" spans="1:22" s="77" customFormat="1" ht="12.75" customHeight="1" x14ac:dyDescent="0.15">
      <c r="A467" s="66" t="s">
        <v>389</v>
      </c>
      <c r="B467" s="67" t="s">
        <v>390</v>
      </c>
      <c r="C467" s="68" t="s">
        <v>45</v>
      </c>
      <c r="D467" s="111" t="s">
        <v>119</v>
      </c>
      <c r="E467" s="111" t="s">
        <v>405</v>
      </c>
      <c r="F467" s="129">
        <v>1.3</v>
      </c>
      <c r="G467" s="73"/>
      <c r="H467" s="82"/>
      <c r="I467" s="71" t="s">
        <v>399</v>
      </c>
      <c r="J467" s="67" t="s">
        <v>56</v>
      </c>
      <c r="K467" s="72">
        <v>200</v>
      </c>
      <c r="L467" s="223"/>
      <c r="M467" s="222"/>
      <c r="N467" s="278">
        <f t="shared" si="175"/>
        <v>260</v>
      </c>
      <c r="O467" s="76" t="e">
        <f t="shared" si="176"/>
        <v>#DIV/0!</v>
      </c>
      <c r="P467" s="75" t="e">
        <f t="shared" si="177"/>
        <v>#DIV/0!</v>
      </c>
      <c r="Q467" s="75"/>
      <c r="R467" s="75"/>
      <c r="S467" s="292"/>
      <c r="T467" s="75"/>
      <c r="U467" s="75" t="e">
        <f t="shared" si="179"/>
        <v>#DIV/0!</v>
      </c>
      <c r="V467" s="75" t="e">
        <f t="shared" si="180"/>
        <v>#DIV/0!</v>
      </c>
    </row>
    <row r="468" spans="1:22" s="77" customFormat="1" ht="12.75" customHeight="1" x14ac:dyDescent="0.15">
      <c r="A468" s="66" t="s">
        <v>389</v>
      </c>
      <c r="B468" s="67" t="s">
        <v>393</v>
      </c>
      <c r="C468" s="68" t="s">
        <v>45</v>
      </c>
      <c r="D468" s="71" t="s">
        <v>118</v>
      </c>
      <c r="E468" s="71" t="s">
        <v>423</v>
      </c>
      <c r="F468" s="123">
        <v>94.6</v>
      </c>
      <c r="G468" s="73"/>
      <c r="H468" s="82"/>
      <c r="I468" s="71" t="s">
        <v>391</v>
      </c>
      <c r="J468" s="67" t="s">
        <v>256</v>
      </c>
      <c r="K468" s="72">
        <v>120</v>
      </c>
      <c r="L468" s="223"/>
      <c r="M468" s="222"/>
      <c r="N468" s="278">
        <f t="shared" si="175"/>
        <v>11352</v>
      </c>
      <c r="O468" s="76" t="e">
        <f t="shared" si="176"/>
        <v>#DIV/0!</v>
      </c>
      <c r="P468" s="75" t="e">
        <f t="shared" si="177"/>
        <v>#DIV/0!</v>
      </c>
      <c r="Q468" s="222"/>
      <c r="R468" s="222"/>
      <c r="S468" s="292">
        <f t="shared" ref="S468:S470" si="182">((Q468*3)+(R468*1))/4</f>
        <v>0</v>
      </c>
      <c r="T468" s="75"/>
      <c r="U468" s="75" t="e">
        <f t="shared" si="179"/>
        <v>#DIV/0!</v>
      </c>
      <c r="V468" s="75" t="e">
        <f t="shared" si="180"/>
        <v>#DIV/0!</v>
      </c>
    </row>
    <row r="469" spans="1:22" s="77" customFormat="1" ht="12.75" customHeight="1" x14ac:dyDescent="0.15">
      <c r="A469" s="66" t="s">
        <v>389</v>
      </c>
      <c r="B469" s="67" t="s">
        <v>393</v>
      </c>
      <c r="C469" s="68" t="s">
        <v>45</v>
      </c>
      <c r="D469" s="71" t="s">
        <v>114</v>
      </c>
      <c r="E469" s="71" t="s">
        <v>424</v>
      </c>
      <c r="F469" s="123">
        <v>126.3</v>
      </c>
      <c r="G469" s="113"/>
      <c r="H469" s="83"/>
      <c r="I469" s="71" t="s">
        <v>391</v>
      </c>
      <c r="J469" s="67" t="s">
        <v>186</v>
      </c>
      <c r="K469" s="72">
        <v>80</v>
      </c>
      <c r="L469" s="223"/>
      <c r="M469" s="222"/>
      <c r="N469" s="278">
        <f t="shared" si="175"/>
        <v>10104</v>
      </c>
      <c r="O469" s="76" t="e">
        <f t="shared" si="176"/>
        <v>#DIV/0!</v>
      </c>
      <c r="P469" s="75" t="e">
        <f t="shared" si="177"/>
        <v>#DIV/0!</v>
      </c>
      <c r="Q469" s="222"/>
      <c r="R469" s="222"/>
      <c r="S469" s="292">
        <f t="shared" si="182"/>
        <v>0</v>
      </c>
      <c r="T469" s="75"/>
      <c r="U469" s="75" t="e">
        <f t="shared" si="179"/>
        <v>#DIV/0!</v>
      </c>
      <c r="V469" s="75" t="e">
        <f t="shared" si="180"/>
        <v>#DIV/0!</v>
      </c>
    </row>
    <row r="470" spans="1:22" s="77" customFormat="1" ht="12.75" customHeight="1" x14ac:dyDescent="0.15">
      <c r="A470" s="66" t="s">
        <v>389</v>
      </c>
      <c r="B470" s="67" t="s">
        <v>425</v>
      </c>
      <c r="C470" s="68" t="s">
        <v>45</v>
      </c>
      <c r="D470" s="71" t="s">
        <v>113</v>
      </c>
      <c r="E470" s="71" t="s">
        <v>426</v>
      </c>
      <c r="F470" s="123">
        <v>65.5</v>
      </c>
      <c r="G470" s="73"/>
      <c r="H470" s="82"/>
      <c r="I470" s="71" t="s">
        <v>391</v>
      </c>
      <c r="J470" s="67" t="s">
        <v>66</v>
      </c>
      <c r="K470" s="72">
        <v>120</v>
      </c>
      <c r="L470" s="223"/>
      <c r="M470" s="222"/>
      <c r="N470" s="278">
        <f t="shared" si="175"/>
        <v>7860</v>
      </c>
      <c r="O470" s="76" t="e">
        <f t="shared" si="176"/>
        <v>#DIV/0!</v>
      </c>
      <c r="P470" s="75" t="e">
        <f t="shared" si="177"/>
        <v>#DIV/0!</v>
      </c>
      <c r="Q470" s="222"/>
      <c r="R470" s="222"/>
      <c r="S470" s="292">
        <f t="shared" si="182"/>
        <v>0</v>
      </c>
      <c r="T470" s="75"/>
      <c r="U470" s="75" t="e">
        <f t="shared" si="179"/>
        <v>#DIV/0!</v>
      </c>
      <c r="V470" s="75" t="e">
        <f t="shared" si="180"/>
        <v>#DIV/0!</v>
      </c>
    </row>
    <row r="471" spans="1:22" s="77" customFormat="1" ht="12.75" customHeight="1" x14ac:dyDescent="0.15">
      <c r="A471" s="66" t="s">
        <v>389</v>
      </c>
      <c r="B471" s="67" t="s">
        <v>425</v>
      </c>
      <c r="C471" s="68" t="s">
        <v>45</v>
      </c>
      <c r="D471" s="71" t="s">
        <v>113</v>
      </c>
      <c r="E471" s="71" t="s">
        <v>426</v>
      </c>
      <c r="F471" s="123">
        <v>2.5</v>
      </c>
      <c r="G471" s="73"/>
      <c r="H471" s="82"/>
      <c r="I471" s="71" t="s">
        <v>402</v>
      </c>
      <c r="J471" s="67" t="s">
        <v>84</v>
      </c>
      <c r="K471" s="72">
        <v>200</v>
      </c>
      <c r="L471" s="223"/>
      <c r="M471" s="222"/>
      <c r="N471" s="278">
        <f t="shared" si="175"/>
        <v>500</v>
      </c>
      <c r="O471" s="76" t="e">
        <f t="shared" si="176"/>
        <v>#DIV/0!</v>
      </c>
      <c r="P471" s="75" t="e">
        <f t="shared" si="177"/>
        <v>#DIV/0!</v>
      </c>
      <c r="Q471" s="75"/>
      <c r="R471" s="75"/>
      <c r="S471" s="292"/>
      <c r="T471" s="222"/>
      <c r="U471" s="75" t="e">
        <f t="shared" si="179"/>
        <v>#DIV/0!</v>
      </c>
      <c r="V471" s="75" t="e">
        <f t="shared" si="180"/>
        <v>#DIV/0!</v>
      </c>
    </row>
    <row r="472" spans="1:22" s="77" customFormat="1" ht="12.75" customHeight="1" x14ac:dyDescent="0.15">
      <c r="A472" s="66" t="s">
        <v>389</v>
      </c>
      <c r="B472" s="67" t="s">
        <v>425</v>
      </c>
      <c r="C472" s="68" t="s">
        <v>45</v>
      </c>
      <c r="D472" s="71" t="s">
        <v>115</v>
      </c>
      <c r="E472" s="71" t="s">
        <v>426</v>
      </c>
      <c r="F472" s="123">
        <v>61.2</v>
      </c>
      <c r="G472" s="73"/>
      <c r="H472" s="82"/>
      <c r="I472" s="71" t="s">
        <v>391</v>
      </c>
      <c r="J472" s="67" t="s">
        <v>66</v>
      </c>
      <c r="K472" s="72">
        <v>120</v>
      </c>
      <c r="L472" s="223"/>
      <c r="M472" s="222"/>
      <c r="N472" s="278">
        <f t="shared" si="175"/>
        <v>7344</v>
      </c>
      <c r="O472" s="76" t="e">
        <f t="shared" si="176"/>
        <v>#DIV/0!</v>
      </c>
      <c r="P472" s="75" t="e">
        <f t="shared" si="177"/>
        <v>#DIV/0!</v>
      </c>
      <c r="Q472" s="222"/>
      <c r="R472" s="222"/>
      <c r="S472" s="292">
        <f t="shared" ref="S472" si="183">((Q472*3)+(R472*1))/4</f>
        <v>0</v>
      </c>
      <c r="T472" s="75"/>
      <c r="U472" s="75" t="e">
        <f t="shared" si="179"/>
        <v>#DIV/0!</v>
      </c>
      <c r="V472" s="75" t="e">
        <f t="shared" si="180"/>
        <v>#DIV/0!</v>
      </c>
    </row>
    <row r="473" spans="1:22" s="77" customFormat="1" ht="12.75" customHeight="1" x14ac:dyDescent="0.15">
      <c r="A473" s="66" t="s">
        <v>389</v>
      </c>
      <c r="B473" s="67" t="s">
        <v>425</v>
      </c>
      <c r="C473" s="68" t="s">
        <v>45</v>
      </c>
      <c r="D473" s="71" t="s">
        <v>115</v>
      </c>
      <c r="E473" s="71" t="s">
        <v>426</v>
      </c>
      <c r="F473" s="123">
        <v>2.5</v>
      </c>
      <c r="G473" s="73"/>
      <c r="H473" s="82"/>
      <c r="I473" s="71" t="s">
        <v>402</v>
      </c>
      <c r="J473" s="67" t="s">
        <v>84</v>
      </c>
      <c r="K473" s="72">
        <v>200</v>
      </c>
      <c r="L473" s="223"/>
      <c r="M473" s="222"/>
      <c r="N473" s="278">
        <f t="shared" si="175"/>
        <v>500</v>
      </c>
      <c r="O473" s="76" t="e">
        <f t="shared" si="176"/>
        <v>#DIV/0!</v>
      </c>
      <c r="P473" s="75" t="e">
        <f t="shared" si="177"/>
        <v>#DIV/0!</v>
      </c>
      <c r="Q473" s="75"/>
      <c r="R473" s="75"/>
      <c r="S473" s="292"/>
      <c r="T473" s="222"/>
      <c r="U473" s="75" t="e">
        <f t="shared" si="179"/>
        <v>#DIV/0!</v>
      </c>
      <c r="V473" s="75" t="e">
        <f t="shared" si="180"/>
        <v>#DIV/0!</v>
      </c>
    </row>
    <row r="474" spans="1:22" s="77" customFormat="1" ht="12.75" customHeight="1" x14ac:dyDescent="0.15">
      <c r="A474" s="66" t="s">
        <v>389</v>
      </c>
      <c r="B474" s="67" t="s">
        <v>420</v>
      </c>
      <c r="C474" s="68" t="s">
        <v>45</v>
      </c>
      <c r="D474" s="71" t="s">
        <v>427</v>
      </c>
      <c r="E474" s="71" t="s">
        <v>428</v>
      </c>
      <c r="F474" s="123">
        <v>6.8</v>
      </c>
      <c r="G474" s="73"/>
      <c r="H474" s="82"/>
      <c r="I474" s="71" t="s">
        <v>399</v>
      </c>
      <c r="J474" s="67" t="s">
        <v>56</v>
      </c>
      <c r="K474" s="72">
        <v>255</v>
      </c>
      <c r="L474" s="223"/>
      <c r="M474" s="222"/>
      <c r="N474" s="278">
        <f t="shared" si="175"/>
        <v>1734</v>
      </c>
      <c r="O474" s="76" t="e">
        <f t="shared" si="176"/>
        <v>#DIV/0!</v>
      </c>
      <c r="P474" s="75" t="e">
        <f t="shared" si="177"/>
        <v>#DIV/0!</v>
      </c>
      <c r="Q474" s="75"/>
      <c r="R474" s="75"/>
      <c r="S474" s="292"/>
      <c r="T474" s="75"/>
      <c r="U474" s="75" t="e">
        <f t="shared" si="179"/>
        <v>#DIV/0!</v>
      </c>
      <c r="V474" s="75" t="e">
        <f t="shared" si="180"/>
        <v>#DIV/0!</v>
      </c>
    </row>
    <row r="475" spans="1:22" s="77" customFormat="1" ht="12.75" customHeight="1" x14ac:dyDescent="0.15">
      <c r="A475" s="66" t="s">
        <v>389</v>
      </c>
      <c r="B475" s="67" t="s">
        <v>420</v>
      </c>
      <c r="C475" s="68" t="s">
        <v>45</v>
      </c>
      <c r="D475" s="71" t="s">
        <v>429</v>
      </c>
      <c r="E475" s="71" t="s">
        <v>430</v>
      </c>
      <c r="F475" s="123">
        <v>7.1</v>
      </c>
      <c r="G475" s="73"/>
      <c r="H475" s="82"/>
      <c r="I475" s="71" t="s">
        <v>391</v>
      </c>
      <c r="J475" s="67" t="s">
        <v>72</v>
      </c>
      <c r="K475" s="72">
        <v>255</v>
      </c>
      <c r="L475" s="223"/>
      <c r="M475" s="222"/>
      <c r="N475" s="278">
        <f t="shared" si="175"/>
        <v>1810.5</v>
      </c>
      <c r="O475" s="76" t="e">
        <f t="shared" si="176"/>
        <v>#DIV/0!</v>
      </c>
      <c r="P475" s="75" t="e">
        <f t="shared" si="177"/>
        <v>#DIV/0!</v>
      </c>
      <c r="Q475" s="222"/>
      <c r="R475" s="222"/>
      <c r="S475" s="292">
        <f t="shared" ref="S475" si="184">((Q475*3)+(R475*1))/4</f>
        <v>0</v>
      </c>
      <c r="T475" s="75"/>
      <c r="U475" s="75" t="e">
        <f t="shared" si="179"/>
        <v>#DIV/0!</v>
      </c>
      <c r="V475" s="75" t="e">
        <f t="shared" si="180"/>
        <v>#DIV/0!</v>
      </c>
    </row>
    <row r="476" spans="1:22" s="77" customFormat="1" ht="12.75" customHeight="1" x14ac:dyDescent="0.15">
      <c r="A476" s="66" t="s">
        <v>389</v>
      </c>
      <c r="B476" s="67" t="s">
        <v>400</v>
      </c>
      <c r="C476" s="68" t="s">
        <v>45</v>
      </c>
      <c r="D476" s="71" t="s">
        <v>109</v>
      </c>
      <c r="E476" s="71" t="s">
        <v>431</v>
      </c>
      <c r="F476" s="123">
        <v>3.4</v>
      </c>
      <c r="G476" s="73"/>
      <c r="H476" s="82"/>
      <c r="I476" s="112" t="s">
        <v>399</v>
      </c>
      <c r="J476" s="67" t="s">
        <v>432</v>
      </c>
      <c r="K476" s="72">
        <v>104</v>
      </c>
      <c r="L476" s="223"/>
      <c r="M476" s="222"/>
      <c r="N476" s="278">
        <f t="shared" si="175"/>
        <v>353.59999999999997</v>
      </c>
      <c r="O476" s="76" t="e">
        <f t="shared" si="176"/>
        <v>#DIV/0!</v>
      </c>
      <c r="P476" s="75" t="e">
        <f t="shared" si="177"/>
        <v>#DIV/0!</v>
      </c>
      <c r="Q476" s="75"/>
      <c r="R476" s="75"/>
      <c r="S476" s="292"/>
      <c r="T476" s="75"/>
      <c r="U476" s="75" t="e">
        <f t="shared" si="179"/>
        <v>#DIV/0!</v>
      </c>
      <c r="V476" s="75" t="e">
        <f t="shared" si="180"/>
        <v>#DIV/0!</v>
      </c>
    </row>
    <row r="477" spans="1:22" s="77" customFormat="1" ht="12.75" customHeight="1" x14ac:dyDescent="0.15">
      <c r="A477" s="66" t="s">
        <v>389</v>
      </c>
      <c r="B477" s="67" t="s">
        <v>425</v>
      </c>
      <c r="C477" s="68" t="s">
        <v>45</v>
      </c>
      <c r="D477" s="71" t="s">
        <v>433</v>
      </c>
      <c r="E477" s="71" t="s">
        <v>428</v>
      </c>
      <c r="F477" s="123">
        <v>6.8</v>
      </c>
      <c r="G477" s="73"/>
      <c r="H477" s="82"/>
      <c r="I477" s="71" t="s">
        <v>399</v>
      </c>
      <c r="J477" s="67" t="s">
        <v>56</v>
      </c>
      <c r="K477" s="72">
        <v>200</v>
      </c>
      <c r="L477" s="223"/>
      <c r="M477" s="222"/>
      <c r="N477" s="278">
        <f t="shared" si="175"/>
        <v>1360</v>
      </c>
      <c r="O477" s="76" t="e">
        <f t="shared" si="176"/>
        <v>#DIV/0!</v>
      </c>
      <c r="P477" s="75" t="e">
        <f t="shared" si="177"/>
        <v>#DIV/0!</v>
      </c>
      <c r="Q477" s="75"/>
      <c r="R477" s="75"/>
      <c r="S477" s="292"/>
      <c r="T477" s="75"/>
      <c r="U477" s="75" t="e">
        <f t="shared" si="179"/>
        <v>#DIV/0!</v>
      </c>
      <c r="V477" s="75" t="e">
        <f t="shared" si="180"/>
        <v>#DIV/0!</v>
      </c>
    </row>
    <row r="478" spans="1:22" s="115" customFormat="1" x14ac:dyDescent="0.15">
      <c r="A478" s="66" t="s">
        <v>389</v>
      </c>
      <c r="B478" s="67" t="s">
        <v>420</v>
      </c>
      <c r="C478" s="68" t="s">
        <v>45</v>
      </c>
      <c r="D478" s="71" t="s">
        <v>434</v>
      </c>
      <c r="E478" s="71" t="s">
        <v>421</v>
      </c>
      <c r="F478" s="123">
        <v>8.6</v>
      </c>
      <c r="G478" s="113"/>
      <c r="H478" s="83"/>
      <c r="I478" s="71" t="s">
        <v>391</v>
      </c>
      <c r="J478" s="114" t="s">
        <v>422</v>
      </c>
      <c r="K478" s="72">
        <v>156</v>
      </c>
      <c r="L478" s="223"/>
      <c r="M478" s="222"/>
      <c r="N478" s="278">
        <f t="shared" si="175"/>
        <v>1341.6</v>
      </c>
      <c r="O478" s="76" t="e">
        <f t="shared" si="176"/>
        <v>#DIV/0!</v>
      </c>
      <c r="P478" s="75" t="e">
        <f t="shared" si="177"/>
        <v>#DIV/0!</v>
      </c>
      <c r="Q478" s="222"/>
      <c r="R478" s="222"/>
      <c r="S478" s="292">
        <f t="shared" ref="S478:S479" si="185">((Q478*3)+(R478*1))/4</f>
        <v>0</v>
      </c>
      <c r="T478" s="75"/>
      <c r="U478" s="75" t="e">
        <f t="shared" si="179"/>
        <v>#DIV/0!</v>
      </c>
      <c r="V478" s="75" t="e">
        <f t="shared" si="180"/>
        <v>#DIV/0!</v>
      </c>
    </row>
    <row r="479" spans="1:22" s="77" customFormat="1" ht="12.75" customHeight="1" x14ac:dyDescent="0.15">
      <c r="A479" s="66" t="s">
        <v>389</v>
      </c>
      <c r="B479" s="67" t="s">
        <v>420</v>
      </c>
      <c r="C479" s="68" t="s">
        <v>45</v>
      </c>
      <c r="D479" s="90" t="s">
        <v>120</v>
      </c>
      <c r="E479" s="71" t="s">
        <v>435</v>
      </c>
      <c r="F479" s="123">
        <v>56.7</v>
      </c>
      <c r="G479" s="113"/>
      <c r="H479" s="83"/>
      <c r="I479" s="71" t="s">
        <v>391</v>
      </c>
      <c r="J479" s="114" t="s">
        <v>422</v>
      </c>
      <c r="K479" s="72">
        <v>156</v>
      </c>
      <c r="L479" s="223"/>
      <c r="M479" s="222"/>
      <c r="N479" s="278">
        <f t="shared" si="175"/>
        <v>8845.2000000000007</v>
      </c>
      <c r="O479" s="76" t="e">
        <f t="shared" si="176"/>
        <v>#DIV/0!</v>
      </c>
      <c r="P479" s="75" t="e">
        <f t="shared" si="177"/>
        <v>#DIV/0!</v>
      </c>
      <c r="Q479" s="222"/>
      <c r="R479" s="222"/>
      <c r="S479" s="292">
        <f t="shared" si="185"/>
        <v>0</v>
      </c>
      <c r="T479" s="75"/>
      <c r="U479" s="75" t="e">
        <f t="shared" si="179"/>
        <v>#DIV/0!</v>
      </c>
      <c r="V479" s="75" t="e">
        <f t="shared" si="180"/>
        <v>#DIV/0!</v>
      </c>
    </row>
    <row r="480" spans="1:22" s="77" customFormat="1" ht="12.75" customHeight="1" x14ac:dyDescent="0.15">
      <c r="A480" s="66" t="s">
        <v>389</v>
      </c>
      <c r="B480" s="67" t="s">
        <v>420</v>
      </c>
      <c r="C480" s="68" t="s">
        <v>45</v>
      </c>
      <c r="D480" s="90" t="s">
        <v>120</v>
      </c>
      <c r="E480" s="71" t="s">
        <v>435</v>
      </c>
      <c r="F480" s="123">
        <v>2.5</v>
      </c>
      <c r="G480" s="113"/>
      <c r="H480" s="83"/>
      <c r="I480" s="71" t="s">
        <v>402</v>
      </c>
      <c r="J480" s="114" t="s">
        <v>422</v>
      </c>
      <c r="K480" s="72">
        <v>156</v>
      </c>
      <c r="L480" s="223"/>
      <c r="M480" s="222"/>
      <c r="N480" s="278">
        <f t="shared" si="175"/>
        <v>390</v>
      </c>
      <c r="O480" s="76" t="e">
        <f t="shared" si="176"/>
        <v>#DIV/0!</v>
      </c>
      <c r="P480" s="75" t="e">
        <f t="shared" si="177"/>
        <v>#DIV/0!</v>
      </c>
      <c r="Q480" s="75"/>
      <c r="R480" s="75"/>
      <c r="S480" s="292"/>
      <c r="T480" s="222"/>
      <c r="U480" s="75" t="e">
        <f t="shared" si="179"/>
        <v>#DIV/0!</v>
      </c>
      <c r="V480" s="75" t="e">
        <f t="shared" si="180"/>
        <v>#DIV/0!</v>
      </c>
    </row>
    <row r="481" spans="1:22" s="77" customFormat="1" ht="12.75" customHeight="1" x14ac:dyDescent="0.15">
      <c r="A481" s="66" t="s">
        <v>389</v>
      </c>
      <c r="B481" s="67" t="s">
        <v>420</v>
      </c>
      <c r="C481" s="68" t="s">
        <v>45</v>
      </c>
      <c r="D481" s="90" t="s">
        <v>111</v>
      </c>
      <c r="E481" s="71" t="s">
        <v>435</v>
      </c>
      <c r="F481" s="123">
        <v>55.8</v>
      </c>
      <c r="G481" s="113"/>
      <c r="H481" s="83"/>
      <c r="I481" s="71" t="s">
        <v>391</v>
      </c>
      <c r="J481" s="114" t="s">
        <v>422</v>
      </c>
      <c r="K481" s="72">
        <v>156</v>
      </c>
      <c r="L481" s="223"/>
      <c r="M481" s="222"/>
      <c r="N481" s="278">
        <f t="shared" si="175"/>
        <v>8704.7999999999993</v>
      </c>
      <c r="O481" s="76" t="e">
        <f t="shared" si="176"/>
        <v>#DIV/0!</v>
      </c>
      <c r="P481" s="75" t="e">
        <f t="shared" si="177"/>
        <v>#DIV/0!</v>
      </c>
      <c r="Q481" s="222"/>
      <c r="R481" s="222"/>
      <c r="S481" s="292">
        <f t="shared" ref="S481" si="186">((Q481*3)+(R481*1))/4</f>
        <v>0</v>
      </c>
      <c r="T481" s="75"/>
      <c r="U481" s="75" t="e">
        <f t="shared" si="179"/>
        <v>#DIV/0!</v>
      </c>
      <c r="V481" s="75" t="e">
        <f t="shared" si="180"/>
        <v>#DIV/0!</v>
      </c>
    </row>
    <row r="482" spans="1:22" s="77" customFormat="1" ht="12.75" customHeight="1" x14ac:dyDescent="0.15">
      <c r="A482" s="66" t="s">
        <v>389</v>
      </c>
      <c r="B482" s="67" t="s">
        <v>420</v>
      </c>
      <c r="C482" s="68" t="s">
        <v>45</v>
      </c>
      <c r="D482" s="90" t="s">
        <v>111</v>
      </c>
      <c r="E482" s="71" t="s">
        <v>435</v>
      </c>
      <c r="F482" s="123">
        <v>2.5</v>
      </c>
      <c r="G482" s="113"/>
      <c r="H482" s="83"/>
      <c r="I482" s="71" t="s">
        <v>402</v>
      </c>
      <c r="J482" s="114" t="s">
        <v>422</v>
      </c>
      <c r="K482" s="72">
        <v>156</v>
      </c>
      <c r="L482" s="223"/>
      <c r="M482" s="222"/>
      <c r="N482" s="278">
        <f t="shared" si="175"/>
        <v>390</v>
      </c>
      <c r="O482" s="76" t="e">
        <f t="shared" si="176"/>
        <v>#DIV/0!</v>
      </c>
      <c r="P482" s="75" t="e">
        <f t="shared" si="177"/>
        <v>#DIV/0!</v>
      </c>
      <c r="Q482" s="75"/>
      <c r="R482" s="75"/>
      <c r="S482" s="292"/>
      <c r="T482" s="222"/>
      <c r="U482" s="75" t="e">
        <f t="shared" si="179"/>
        <v>#DIV/0!</v>
      </c>
      <c r="V482" s="75" t="e">
        <f t="shared" si="180"/>
        <v>#DIV/0!</v>
      </c>
    </row>
    <row r="483" spans="1:22" s="77" customFormat="1" ht="12.75" customHeight="1" x14ac:dyDescent="0.15">
      <c r="A483" s="66" t="s">
        <v>389</v>
      </c>
      <c r="B483" s="67" t="s">
        <v>420</v>
      </c>
      <c r="C483" s="68" t="s">
        <v>45</v>
      </c>
      <c r="D483" s="69" t="s">
        <v>192</v>
      </c>
      <c r="E483" s="71" t="s">
        <v>421</v>
      </c>
      <c r="F483" s="122">
        <v>6.3</v>
      </c>
      <c r="G483" s="113"/>
      <c r="H483" s="83"/>
      <c r="I483" s="71" t="s">
        <v>391</v>
      </c>
      <c r="J483" s="114" t="s">
        <v>422</v>
      </c>
      <c r="K483" s="72">
        <v>104</v>
      </c>
      <c r="L483" s="223"/>
      <c r="M483" s="222"/>
      <c r="N483" s="278">
        <f t="shared" si="175"/>
        <v>655.19999999999993</v>
      </c>
      <c r="O483" s="76" t="e">
        <f t="shared" si="176"/>
        <v>#DIV/0!</v>
      </c>
      <c r="P483" s="75" t="e">
        <f t="shared" si="177"/>
        <v>#DIV/0!</v>
      </c>
      <c r="Q483" s="222"/>
      <c r="R483" s="222"/>
      <c r="S483" s="292">
        <f t="shared" ref="S483" si="187">((Q483*3)+(R483*1))/4</f>
        <v>0</v>
      </c>
      <c r="T483" s="75"/>
      <c r="U483" s="75" t="e">
        <f t="shared" si="179"/>
        <v>#DIV/0!</v>
      </c>
      <c r="V483" s="75" t="e">
        <f t="shared" si="180"/>
        <v>#DIV/0!</v>
      </c>
    </row>
    <row r="484" spans="1:22" s="77" customFormat="1" ht="12.75" customHeight="1" x14ac:dyDescent="0.15">
      <c r="A484" s="66" t="s">
        <v>389</v>
      </c>
      <c r="B484" s="67" t="s">
        <v>420</v>
      </c>
      <c r="C484" s="68" t="s">
        <v>45</v>
      </c>
      <c r="D484" s="69" t="s">
        <v>193</v>
      </c>
      <c r="E484" s="71" t="s">
        <v>436</v>
      </c>
      <c r="F484" s="122">
        <v>11.6</v>
      </c>
      <c r="G484" s="113"/>
      <c r="H484" s="83"/>
      <c r="I484" s="71" t="s">
        <v>402</v>
      </c>
      <c r="J484" s="114" t="s">
        <v>84</v>
      </c>
      <c r="K484" s="72">
        <v>104</v>
      </c>
      <c r="L484" s="223"/>
      <c r="M484" s="222"/>
      <c r="N484" s="278">
        <f t="shared" si="175"/>
        <v>1206.3999999999999</v>
      </c>
      <c r="O484" s="76" t="e">
        <f t="shared" si="176"/>
        <v>#DIV/0!</v>
      </c>
      <c r="P484" s="75" t="e">
        <f t="shared" si="177"/>
        <v>#DIV/0!</v>
      </c>
      <c r="Q484" s="75"/>
      <c r="R484" s="75"/>
      <c r="S484" s="292"/>
      <c r="T484" s="222"/>
      <c r="U484" s="75" t="e">
        <f t="shared" si="179"/>
        <v>#DIV/0!</v>
      </c>
      <c r="V484" s="75" t="e">
        <f t="shared" si="180"/>
        <v>#DIV/0!</v>
      </c>
    </row>
    <row r="485" spans="1:22" s="77" customFormat="1" ht="12.75" customHeight="1" x14ac:dyDescent="0.15">
      <c r="A485" s="66" t="s">
        <v>389</v>
      </c>
      <c r="B485" s="67" t="s">
        <v>420</v>
      </c>
      <c r="C485" s="68" t="s">
        <v>45</v>
      </c>
      <c r="D485" s="71" t="s">
        <v>194</v>
      </c>
      <c r="E485" s="71" t="s">
        <v>421</v>
      </c>
      <c r="F485" s="123">
        <v>6.6</v>
      </c>
      <c r="G485" s="113"/>
      <c r="H485" s="83"/>
      <c r="I485" s="71" t="s">
        <v>391</v>
      </c>
      <c r="J485" s="114" t="s">
        <v>422</v>
      </c>
      <c r="K485" s="72">
        <v>104</v>
      </c>
      <c r="L485" s="223"/>
      <c r="M485" s="222"/>
      <c r="N485" s="278">
        <f t="shared" si="175"/>
        <v>686.4</v>
      </c>
      <c r="O485" s="76" t="e">
        <f t="shared" si="176"/>
        <v>#DIV/0!</v>
      </c>
      <c r="P485" s="75" t="e">
        <f t="shared" si="177"/>
        <v>#DIV/0!</v>
      </c>
      <c r="Q485" s="222"/>
      <c r="R485" s="222"/>
      <c r="S485" s="292">
        <f t="shared" ref="S485:S486" si="188">((Q485*3)+(R485*1))/4</f>
        <v>0</v>
      </c>
      <c r="T485" s="75"/>
      <c r="U485" s="75" t="e">
        <f t="shared" si="179"/>
        <v>#DIV/0!</v>
      </c>
      <c r="V485" s="75" t="e">
        <f t="shared" si="180"/>
        <v>#DIV/0!</v>
      </c>
    </row>
    <row r="486" spans="1:22" s="77" customFormat="1" ht="12.75" customHeight="1" x14ac:dyDescent="0.15">
      <c r="A486" s="66" t="s">
        <v>389</v>
      </c>
      <c r="B486" s="67" t="s">
        <v>400</v>
      </c>
      <c r="C486" s="68" t="s">
        <v>45</v>
      </c>
      <c r="D486" s="69" t="s">
        <v>437</v>
      </c>
      <c r="E486" s="71" t="s">
        <v>438</v>
      </c>
      <c r="F486" s="122">
        <v>8.9</v>
      </c>
      <c r="G486" s="113"/>
      <c r="H486" s="83"/>
      <c r="I486" s="71" t="s">
        <v>391</v>
      </c>
      <c r="J486" s="114" t="s">
        <v>439</v>
      </c>
      <c r="K486" s="72">
        <v>104</v>
      </c>
      <c r="L486" s="223"/>
      <c r="M486" s="222"/>
      <c r="N486" s="278">
        <f t="shared" si="175"/>
        <v>925.6</v>
      </c>
      <c r="O486" s="76" t="e">
        <f t="shared" si="176"/>
        <v>#DIV/0!</v>
      </c>
      <c r="P486" s="75" t="e">
        <f t="shared" si="177"/>
        <v>#DIV/0!</v>
      </c>
      <c r="Q486" s="222"/>
      <c r="R486" s="222"/>
      <c r="S486" s="292">
        <f t="shared" si="188"/>
        <v>0</v>
      </c>
      <c r="T486" s="75"/>
      <c r="U486" s="75" t="e">
        <f t="shared" si="179"/>
        <v>#DIV/0!</v>
      </c>
      <c r="V486" s="75" t="e">
        <f t="shared" si="180"/>
        <v>#DIV/0!</v>
      </c>
    </row>
    <row r="487" spans="1:22" s="77" customFormat="1" ht="12.75" customHeight="1" x14ac:dyDescent="0.15">
      <c r="A487" s="66" t="s">
        <v>389</v>
      </c>
      <c r="B487" s="67" t="s">
        <v>390</v>
      </c>
      <c r="C487" s="68" t="s">
        <v>45</v>
      </c>
      <c r="D487" s="69" t="s">
        <v>195</v>
      </c>
      <c r="E487" s="69" t="s">
        <v>440</v>
      </c>
      <c r="F487" s="123"/>
      <c r="G487" s="113">
        <v>1.5</v>
      </c>
      <c r="H487" s="113"/>
      <c r="I487" s="112" t="s">
        <v>128</v>
      </c>
      <c r="J487" s="67"/>
      <c r="K487" s="72"/>
      <c r="L487" s="74"/>
      <c r="M487" s="75"/>
      <c r="N487" s="75"/>
      <c r="O487" s="76"/>
      <c r="P487" s="75"/>
      <c r="Q487" s="75"/>
      <c r="R487" s="75"/>
      <c r="S487" s="75"/>
      <c r="T487" s="75"/>
      <c r="U487" s="75"/>
      <c r="V487" s="75"/>
    </row>
    <row r="488" spans="1:22" s="77" customFormat="1" ht="12.75" customHeight="1" x14ac:dyDescent="0.15">
      <c r="A488" s="66" t="s">
        <v>389</v>
      </c>
      <c r="B488" s="67" t="s">
        <v>420</v>
      </c>
      <c r="C488" s="68" t="s">
        <v>45</v>
      </c>
      <c r="D488" s="71" t="s">
        <v>197</v>
      </c>
      <c r="E488" s="71" t="s">
        <v>441</v>
      </c>
      <c r="F488" s="123">
        <v>1.2</v>
      </c>
      <c r="G488" s="113"/>
      <c r="H488" s="83"/>
      <c r="I488" s="71" t="s">
        <v>399</v>
      </c>
      <c r="J488" s="67" t="s">
        <v>56</v>
      </c>
      <c r="K488" s="72">
        <v>255</v>
      </c>
      <c r="L488" s="223"/>
      <c r="M488" s="222"/>
      <c r="N488" s="278">
        <f>(F488*K488)</f>
        <v>306</v>
      </c>
      <c r="O488" s="76" t="e">
        <f>N488/L488</f>
        <v>#DIV/0!</v>
      </c>
      <c r="P488" s="75" t="e">
        <f>M488*O488</f>
        <v>#DIV/0!</v>
      </c>
      <c r="Q488" s="75"/>
      <c r="R488" s="75"/>
      <c r="S488" s="292"/>
      <c r="T488" s="75"/>
      <c r="U488" s="75" t="e">
        <f>SUM(P488+S488+T488)</f>
        <v>#DIV/0!</v>
      </c>
      <c r="V488" s="75" t="e">
        <f>U488/F488</f>
        <v>#DIV/0!</v>
      </c>
    </row>
    <row r="489" spans="1:22" s="77" customFormat="1" ht="12.75" customHeight="1" x14ac:dyDescent="0.15">
      <c r="A489" s="66" t="s">
        <v>389</v>
      </c>
      <c r="B489" s="67" t="s">
        <v>390</v>
      </c>
      <c r="C489" s="68" t="s">
        <v>45</v>
      </c>
      <c r="D489" s="71" t="s">
        <v>199</v>
      </c>
      <c r="E489" s="71" t="s">
        <v>442</v>
      </c>
      <c r="F489" s="123"/>
      <c r="G489" s="113">
        <v>3.4</v>
      </c>
      <c r="H489" s="113"/>
      <c r="I489" s="112" t="s">
        <v>399</v>
      </c>
      <c r="J489" s="67"/>
      <c r="K489" s="72"/>
      <c r="L489" s="74"/>
      <c r="M489" s="75"/>
      <c r="N489" s="75"/>
      <c r="O489" s="76"/>
      <c r="P489" s="75"/>
      <c r="Q489" s="75"/>
      <c r="R489" s="75"/>
      <c r="S489" s="75"/>
      <c r="T489" s="75"/>
      <c r="U489" s="75"/>
      <c r="V489" s="75"/>
    </row>
    <row r="490" spans="1:22" s="77" customFormat="1" ht="12.75" customHeight="1" x14ac:dyDescent="0.15">
      <c r="A490" s="66" t="s">
        <v>389</v>
      </c>
      <c r="B490" s="67" t="s">
        <v>390</v>
      </c>
      <c r="C490" s="68" t="s">
        <v>45</v>
      </c>
      <c r="D490" s="71" t="s">
        <v>443</v>
      </c>
      <c r="E490" s="71" t="s">
        <v>444</v>
      </c>
      <c r="F490" s="123"/>
      <c r="G490" s="113">
        <v>1.2</v>
      </c>
      <c r="H490" s="113"/>
      <c r="I490" s="112" t="s">
        <v>128</v>
      </c>
      <c r="J490" s="67"/>
      <c r="K490" s="72"/>
      <c r="L490" s="74"/>
      <c r="M490" s="75"/>
      <c r="N490" s="75"/>
      <c r="O490" s="76"/>
      <c r="P490" s="75"/>
      <c r="Q490" s="75"/>
      <c r="R490" s="75"/>
      <c r="S490" s="75"/>
      <c r="T490" s="75"/>
      <c r="U490" s="75"/>
      <c r="V490" s="75"/>
    </row>
    <row r="491" spans="1:22" s="77" customFormat="1" ht="12.75" customHeight="1" x14ac:dyDescent="0.15">
      <c r="A491" s="66" t="s">
        <v>389</v>
      </c>
      <c r="B491" s="67" t="s">
        <v>390</v>
      </c>
      <c r="C491" s="67" t="s">
        <v>39</v>
      </c>
      <c r="D491" s="71" t="s">
        <v>209</v>
      </c>
      <c r="E491" s="71" t="s">
        <v>445</v>
      </c>
      <c r="F491" s="123">
        <v>26.3</v>
      </c>
      <c r="G491" s="113"/>
      <c r="H491" s="83"/>
      <c r="I491" s="71" t="s">
        <v>391</v>
      </c>
      <c r="J491" s="67" t="s">
        <v>43</v>
      </c>
      <c r="K491" s="72">
        <v>200</v>
      </c>
      <c r="L491" s="223"/>
      <c r="M491" s="222"/>
      <c r="N491" s="278">
        <f t="shared" ref="N491:N509" si="189">(F491*K491)</f>
        <v>5260</v>
      </c>
      <c r="O491" s="76" t="e">
        <f t="shared" ref="O491:O509" si="190">N491/L491</f>
        <v>#DIV/0!</v>
      </c>
      <c r="P491" s="75" t="e">
        <f t="shared" ref="P491:P509" si="191">M491*O491</f>
        <v>#DIV/0!</v>
      </c>
      <c r="Q491" s="222"/>
      <c r="R491" s="222"/>
      <c r="S491" s="292">
        <f t="shared" ref="S491" si="192">((Q491*3)+(R491*1))/4</f>
        <v>0</v>
      </c>
      <c r="T491" s="75"/>
      <c r="U491" s="75" t="e">
        <f t="shared" ref="U491:U509" si="193">SUM(P491+S491+T491)</f>
        <v>#DIV/0!</v>
      </c>
      <c r="V491" s="75" t="e">
        <f t="shared" ref="V491:V509" si="194">U491/F491</f>
        <v>#DIV/0!</v>
      </c>
    </row>
    <row r="492" spans="1:22" s="77" customFormat="1" ht="12.75" customHeight="1" x14ac:dyDescent="0.15">
      <c r="A492" s="66" t="s">
        <v>389</v>
      </c>
      <c r="B492" s="67" t="s">
        <v>395</v>
      </c>
      <c r="C492" s="67" t="s">
        <v>39</v>
      </c>
      <c r="D492" s="71" t="s">
        <v>211</v>
      </c>
      <c r="E492" s="71" t="s">
        <v>446</v>
      </c>
      <c r="F492" s="123">
        <v>13.9</v>
      </c>
      <c r="G492" s="113"/>
      <c r="H492" s="83"/>
      <c r="I492" s="112" t="s">
        <v>320</v>
      </c>
      <c r="J492" s="67" t="s">
        <v>48</v>
      </c>
      <c r="K492" s="72">
        <v>40</v>
      </c>
      <c r="L492" s="223"/>
      <c r="M492" s="222"/>
      <c r="N492" s="278">
        <f t="shared" si="189"/>
        <v>556</v>
      </c>
      <c r="O492" s="76" t="e">
        <f t="shared" si="190"/>
        <v>#DIV/0!</v>
      </c>
      <c r="P492" s="75" t="e">
        <f t="shared" si="191"/>
        <v>#DIV/0!</v>
      </c>
      <c r="Q492" s="75"/>
      <c r="R492" s="75"/>
      <c r="S492" s="292"/>
      <c r="T492" s="222"/>
      <c r="U492" s="75" t="e">
        <f t="shared" si="193"/>
        <v>#DIV/0!</v>
      </c>
      <c r="V492" s="75" t="e">
        <f t="shared" si="194"/>
        <v>#DIV/0!</v>
      </c>
    </row>
    <row r="493" spans="1:22" s="77" customFormat="1" ht="12.75" customHeight="1" x14ac:dyDescent="0.15">
      <c r="A493" s="66" t="s">
        <v>389</v>
      </c>
      <c r="B493" s="67" t="s">
        <v>390</v>
      </c>
      <c r="C493" s="67" t="s">
        <v>39</v>
      </c>
      <c r="D493" s="71" t="s">
        <v>268</v>
      </c>
      <c r="E493" s="71" t="s">
        <v>231</v>
      </c>
      <c r="F493" s="123">
        <v>11.9</v>
      </c>
      <c r="G493" s="113"/>
      <c r="H493" s="83"/>
      <c r="I493" s="326" t="s">
        <v>415</v>
      </c>
      <c r="J493" s="114" t="s">
        <v>43</v>
      </c>
      <c r="K493" s="72">
        <v>200</v>
      </c>
      <c r="L493" s="223"/>
      <c r="M493" s="222"/>
      <c r="N493" s="278">
        <f t="shared" si="189"/>
        <v>2380</v>
      </c>
      <c r="O493" s="76" t="e">
        <f t="shared" si="190"/>
        <v>#DIV/0!</v>
      </c>
      <c r="P493" s="75" t="e">
        <f t="shared" si="191"/>
        <v>#DIV/0!</v>
      </c>
      <c r="Q493" s="75"/>
      <c r="R493" s="75"/>
      <c r="S493" s="292"/>
      <c r="T493" s="75"/>
      <c r="U493" s="75" t="e">
        <f t="shared" si="193"/>
        <v>#DIV/0!</v>
      </c>
      <c r="V493" s="75" t="e">
        <f t="shared" si="194"/>
        <v>#DIV/0!</v>
      </c>
    </row>
    <row r="494" spans="1:22" s="77" customFormat="1" ht="12.75" customHeight="1" x14ac:dyDescent="0.15">
      <c r="A494" s="66" t="s">
        <v>389</v>
      </c>
      <c r="B494" s="67" t="s">
        <v>416</v>
      </c>
      <c r="C494" s="67" t="s">
        <v>39</v>
      </c>
      <c r="D494" s="71" t="s">
        <v>270</v>
      </c>
      <c r="E494" s="71" t="s">
        <v>446</v>
      </c>
      <c r="F494" s="123">
        <v>13.9</v>
      </c>
      <c r="G494" s="113"/>
      <c r="H494" s="83"/>
      <c r="I494" s="71" t="s">
        <v>320</v>
      </c>
      <c r="J494" s="67" t="s">
        <v>48</v>
      </c>
      <c r="K494" s="72">
        <v>40</v>
      </c>
      <c r="L494" s="223"/>
      <c r="M494" s="222"/>
      <c r="N494" s="278">
        <f t="shared" si="189"/>
        <v>556</v>
      </c>
      <c r="O494" s="76" t="e">
        <f t="shared" si="190"/>
        <v>#DIV/0!</v>
      </c>
      <c r="P494" s="75" t="e">
        <f t="shared" si="191"/>
        <v>#DIV/0!</v>
      </c>
      <c r="Q494" s="75"/>
      <c r="R494" s="75"/>
      <c r="S494" s="292"/>
      <c r="T494" s="222"/>
      <c r="U494" s="75" t="e">
        <f t="shared" si="193"/>
        <v>#DIV/0!</v>
      </c>
      <c r="V494" s="75" t="e">
        <f t="shared" si="194"/>
        <v>#DIV/0!</v>
      </c>
    </row>
    <row r="495" spans="1:22" s="77" customFormat="1" ht="12.75" customHeight="1" x14ac:dyDescent="0.15">
      <c r="A495" s="66" t="s">
        <v>389</v>
      </c>
      <c r="B495" s="67" t="s">
        <v>393</v>
      </c>
      <c r="C495" s="67" t="s">
        <v>39</v>
      </c>
      <c r="D495" s="71" t="s">
        <v>272</v>
      </c>
      <c r="E495" s="71" t="s">
        <v>447</v>
      </c>
      <c r="F495" s="123">
        <v>51.6</v>
      </c>
      <c r="G495" s="113"/>
      <c r="H495" s="83"/>
      <c r="I495" s="71" t="s">
        <v>320</v>
      </c>
      <c r="J495" s="67" t="s">
        <v>48</v>
      </c>
      <c r="K495" s="72">
        <v>40</v>
      </c>
      <c r="L495" s="223"/>
      <c r="M495" s="222"/>
      <c r="N495" s="278">
        <f t="shared" si="189"/>
        <v>2064</v>
      </c>
      <c r="O495" s="76" t="e">
        <f t="shared" si="190"/>
        <v>#DIV/0!</v>
      </c>
      <c r="P495" s="75" t="e">
        <f t="shared" si="191"/>
        <v>#DIV/0!</v>
      </c>
      <c r="Q495" s="75"/>
      <c r="R495" s="75"/>
      <c r="S495" s="292"/>
      <c r="T495" s="222"/>
      <c r="U495" s="75" t="e">
        <f t="shared" si="193"/>
        <v>#DIV/0!</v>
      </c>
      <c r="V495" s="75" t="e">
        <f t="shared" si="194"/>
        <v>#DIV/0!</v>
      </c>
    </row>
    <row r="496" spans="1:22" s="77" customFormat="1" ht="12.75" customHeight="1" x14ac:dyDescent="0.15">
      <c r="A496" s="66" t="s">
        <v>389</v>
      </c>
      <c r="B496" s="116" t="s">
        <v>393</v>
      </c>
      <c r="C496" s="67" t="s">
        <v>39</v>
      </c>
      <c r="D496" s="71" t="s">
        <v>273</v>
      </c>
      <c r="E496" s="71" t="s">
        <v>446</v>
      </c>
      <c r="F496" s="123">
        <v>15.1</v>
      </c>
      <c r="G496" s="144"/>
      <c r="H496" s="117"/>
      <c r="I496" s="118" t="s">
        <v>320</v>
      </c>
      <c r="J496" s="67" t="s">
        <v>48</v>
      </c>
      <c r="K496" s="72">
        <v>40</v>
      </c>
      <c r="L496" s="223"/>
      <c r="M496" s="222"/>
      <c r="N496" s="278">
        <f t="shared" si="189"/>
        <v>604</v>
      </c>
      <c r="O496" s="76" t="e">
        <f t="shared" si="190"/>
        <v>#DIV/0!</v>
      </c>
      <c r="P496" s="75" t="e">
        <f t="shared" si="191"/>
        <v>#DIV/0!</v>
      </c>
      <c r="Q496" s="75"/>
      <c r="R496" s="75"/>
      <c r="S496" s="292"/>
      <c r="T496" s="222"/>
      <c r="U496" s="75" t="e">
        <f t="shared" si="193"/>
        <v>#DIV/0!</v>
      </c>
      <c r="V496" s="75" t="e">
        <f t="shared" si="194"/>
        <v>#DIV/0!</v>
      </c>
    </row>
    <row r="497" spans="1:22" s="77" customFormat="1" ht="12.75" customHeight="1" x14ac:dyDescent="0.15">
      <c r="A497" s="66" t="s">
        <v>389</v>
      </c>
      <c r="B497" s="67" t="s">
        <v>416</v>
      </c>
      <c r="C497" s="67" t="s">
        <v>39</v>
      </c>
      <c r="D497" s="71" t="s">
        <v>275</v>
      </c>
      <c r="E497" s="71" t="s">
        <v>396</v>
      </c>
      <c r="F497" s="123">
        <v>57.4</v>
      </c>
      <c r="G497" s="113"/>
      <c r="H497" s="83"/>
      <c r="I497" s="71" t="s">
        <v>320</v>
      </c>
      <c r="J497" s="67" t="s">
        <v>186</v>
      </c>
      <c r="K497" s="72">
        <v>80</v>
      </c>
      <c r="L497" s="223"/>
      <c r="M497" s="222"/>
      <c r="N497" s="278">
        <f t="shared" si="189"/>
        <v>4592</v>
      </c>
      <c r="O497" s="76" t="e">
        <f t="shared" si="190"/>
        <v>#DIV/0!</v>
      </c>
      <c r="P497" s="75" t="e">
        <f t="shared" si="191"/>
        <v>#DIV/0!</v>
      </c>
      <c r="Q497" s="75"/>
      <c r="R497" s="75"/>
      <c r="S497" s="292"/>
      <c r="T497" s="222"/>
      <c r="U497" s="75" t="e">
        <f t="shared" si="193"/>
        <v>#DIV/0!</v>
      </c>
      <c r="V497" s="75" t="e">
        <f t="shared" si="194"/>
        <v>#DIV/0!</v>
      </c>
    </row>
    <row r="498" spans="1:22" s="77" customFormat="1" ht="12.75" customHeight="1" x14ac:dyDescent="0.15">
      <c r="A498" s="66" t="s">
        <v>389</v>
      </c>
      <c r="B498" s="67" t="s">
        <v>416</v>
      </c>
      <c r="C498" s="67" t="s">
        <v>39</v>
      </c>
      <c r="D498" s="90" t="s">
        <v>212</v>
      </c>
      <c r="E498" s="71" t="s">
        <v>185</v>
      </c>
      <c r="F498" s="123">
        <v>55.6</v>
      </c>
      <c r="G498" s="113"/>
      <c r="H498" s="83"/>
      <c r="I498" s="71" t="s">
        <v>320</v>
      </c>
      <c r="J498" s="67" t="s">
        <v>186</v>
      </c>
      <c r="K498" s="72">
        <v>80</v>
      </c>
      <c r="L498" s="223"/>
      <c r="M498" s="222"/>
      <c r="N498" s="278">
        <f t="shared" si="189"/>
        <v>4448</v>
      </c>
      <c r="O498" s="76" t="e">
        <f t="shared" si="190"/>
        <v>#DIV/0!</v>
      </c>
      <c r="P498" s="75" t="e">
        <f t="shared" si="191"/>
        <v>#DIV/0!</v>
      </c>
      <c r="Q498" s="75"/>
      <c r="R498" s="75"/>
      <c r="S498" s="292"/>
      <c r="T498" s="222"/>
      <c r="U498" s="75" t="e">
        <f t="shared" si="193"/>
        <v>#DIV/0!</v>
      </c>
      <c r="V498" s="75" t="e">
        <f t="shared" si="194"/>
        <v>#DIV/0!</v>
      </c>
    </row>
    <row r="499" spans="1:22" s="77" customFormat="1" ht="12.75" customHeight="1" x14ac:dyDescent="0.15">
      <c r="A499" s="66" t="s">
        <v>389</v>
      </c>
      <c r="B499" s="67" t="s">
        <v>390</v>
      </c>
      <c r="C499" s="67" t="s">
        <v>39</v>
      </c>
      <c r="D499" s="90" t="s">
        <v>215</v>
      </c>
      <c r="E499" s="71" t="s">
        <v>448</v>
      </c>
      <c r="F499" s="123">
        <v>4.2</v>
      </c>
      <c r="G499" s="113"/>
      <c r="H499" s="83"/>
      <c r="I499" s="71" t="s">
        <v>399</v>
      </c>
      <c r="J499" s="67" t="s">
        <v>56</v>
      </c>
      <c r="K499" s="72">
        <v>200</v>
      </c>
      <c r="L499" s="223"/>
      <c r="M499" s="222"/>
      <c r="N499" s="278">
        <f t="shared" si="189"/>
        <v>840</v>
      </c>
      <c r="O499" s="76" t="e">
        <f t="shared" si="190"/>
        <v>#DIV/0!</v>
      </c>
      <c r="P499" s="75" t="e">
        <f t="shared" si="191"/>
        <v>#DIV/0!</v>
      </c>
      <c r="Q499" s="75"/>
      <c r="R499" s="75"/>
      <c r="S499" s="292"/>
      <c r="T499" s="75"/>
      <c r="U499" s="75" t="e">
        <f t="shared" si="193"/>
        <v>#DIV/0!</v>
      </c>
      <c r="V499" s="75" t="e">
        <f t="shared" si="194"/>
        <v>#DIV/0!</v>
      </c>
    </row>
    <row r="500" spans="1:22" s="77" customFormat="1" ht="12.75" customHeight="1" x14ac:dyDescent="0.15">
      <c r="A500" s="66" t="s">
        <v>389</v>
      </c>
      <c r="B500" s="67" t="s">
        <v>390</v>
      </c>
      <c r="C500" s="67" t="s">
        <v>39</v>
      </c>
      <c r="D500" s="71" t="s">
        <v>217</v>
      </c>
      <c r="E500" s="71" t="s">
        <v>405</v>
      </c>
      <c r="F500" s="123">
        <v>1.1000000000000001</v>
      </c>
      <c r="G500" s="73"/>
      <c r="H500" s="82"/>
      <c r="I500" s="71" t="s">
        <v>399</v>
      </c>
      <c r="J500" s="67" t="s">
        <v>56</v>
      </c>
      <c r="K500" s="72">
        <v>200</v>
      </c>
      <c r="L500" s="223"/>
      <c r="M500" s="222"/>
      <c r="N500" s="278">
        <f t="shared" si="189"/>
        <v>220.00000000000003</v>
      </c>
      <c r="O500" s="76" t="e">
        <f t="shared" si="190"/>
        <v>#DIV/0!</v>
      </c>
      <c r="P500" s="75" t="e">
        <f t="shared" si="191"/>
        <v>#DIV/0!</v>
      </c>
      <c r="Q500" s="75"/>
      <c r="R500" s="75"/>
      <c r="S500" s="292"/>
      <c r="T500" s="75"/>
      <c r="U500" s="75" t="e">
        <f t="shared" si="193"/>
        <v>#DIV/0!</v>
      </c>
      <c r="V500" s="75" t="e">
        <f t="shared" si="194"/>
        <v>#DIV/0!</v>
      </c>
    </row>
    <row r="501" spans="1:22" s="77" customFormat="1" ht="12.75" customHeight="1" x14ac:dyDescent="0.15">
      <c r="A501" s="66" t="s">
        <v>389</v>
      </c>
      <c r="B501" s="67" t="s">
        <v>390</v>
      </c>
      <c r="C501" s="67" t="s">
        <v>39</v>
      </c>
      <c r="D501" s="71" t="s">
        <v>218</v>
      </c>
      <c r="E501" s="71" t="s">
        <v>405</v>
      </c>
      <c r="F501" s="123">
        <v>1.1000000000000001</v>
      </c>
      <c r="G501" s="113"/>
      <c r="H501" s="83"/>
      <c r="I501" s="71" t="s">
        <v>399</v>
      </c>
      <c r="J501" s="67" t="s">
        <v>56</v>
      </c>
      <c r="K501" s="72">
        <v>200</v>
      </c>
      <c r="L501" s="223"/>
      <c r="M501" s="222"/>
      <c r="N501" s="278">
        <f t="shared" si="189"/>
        <v>220.00000000000003</v>
      </c>
      <c r="O501" s="76" t="e">
        <f t="shared" si="190"/>
        <v>#DIV/0!</v>
      </c>
      <c r="P501" s="75" t="e">
        <f t="shared" si="191"/>
        <v>#DIV/0!</v>
      </c>
      <c r="Q501" s="75"/>
      <c r="R501" s="75"/>
      <c r="S501" s="292"/>
      <c r="T501" s="75"/>
      <c r="U501" s="75" t="e">
        <f t="shared" si="193"/>
        <v>#DIV/0!</v>
      </c>
      <c r="V501" s="75" t="e">
        <f t="shared" si="194"/>
        <v>#DIV/0!</v>
      </c>
    </row>
    <row r="502" spans="1:22" s="77" customFormat="1" ht="12.75" customHeight="1" x14ac:dyDescent="0.15">
      <c r="A502" s="66" t="s">
        <v>389</v>
      </c>
      <c r="B502" s="67" t="s">
        <v>390</v>
      </c>
      <c r="C502" s="67" t="s">
        <v>39</v>
      </c>
      <c r="D502" s="71" t="s">
        <v>219</v>
      </c>
      <c r="E502" s="71" t="s">
        <v>405</v>
      </c>
      <c r="F502" s="124">
        <v>1.1000000000000001</v>
      </c>
      <c r="G502" s="73"/>
      <c r="H502" s="82"/>
      <c r="I502" s="71" t="s">
        <v>399</v>
      </c>
      <c r="J502" s="67" t="s">
        <v>56</v>
      </c>
      <c r="K502" s="72">
        <v>200</v>
      </c>
      <c r="L502" s="223"/>
      <c r="M502" s="222"/>
      <c r="N502" s="278">
        <f t="shared" si="189"/>
        <v>220.00000000000003</v>
      </c>
      <c r="O502" s="76" t="e">
        <f t="shared" si="190"/>
        <v>#DIV/0!</v>
      </c>
      <c r="P502" s="75" t="e">
        <f t="shared" si="191"/>
        <v>#DIV/0!</v>
      </c>
      <c r="Q502" s="75"/>
      <c r="R502" s="75"/>
      <c r="S502" s="292"/>
      <c r="T502" s="75"/>
      <c r="U502" s="75" t="e">
        <f t="shared" si="193"/>
        <v>#DIV/0!</v>
      </c>
      <c r="V502" s="75" t="e">
        <f t="shared" si="194"/>
        <v>#DIV/0!</v>
      </c>
    </row>
    <row r="503" spans="1:22" s="77" customFormat="1" ht="12.75" customHeight="1" x14ac:dyDescent="0.15">
      <c r="A503" s="66" t="s">
        <v>389</v>
      </c>
      <c r="B503" s="67" t="s">
        <v>390</v>
      </c>
      <c r="C503" s="67" t="s">
        <v>39</v>
      </c>
      <c r="D503" s="71" t="s">
        <v>220</v>
      </c>
      <c r="E503" s="71" t="s">
        <v>405</v>
      </c>
      <c r="F503" s="123">
        <v>1.1000000000000001</v>
      </c>
      <c r="G503" s="73"/>
      <c r="H503" s="82"/>
      <c r="I503" s="71" t="s">
        <v>399</v>
      </c>
      <c r="J503" s="67" t="s">
        <v>56</v>
      </c>
      <c r="K503" s="72">
        <v>200</v>
      </c>
      <c r="L503" s="223"/>
      <c r="M503" s="222"/>
      <c r="N503" s="278">
        <f t="shared" si="189"/>
        <v>220.00000000000003</v>
      </c>
      <c r="O503" s="76" t="e">
        <f t="shared" si="190"/>
        <v>#DIV/0!</v>
      </c>
      <c r="P503" s="75" t="e">
        <f t="shared" si="191"/>
        <v>#DIV/0!</v>
      </c>
      <c r="Q503" s="75"/>
      <c r="R503" s="75"/>
      <c r="S503" s="292"/>
      <c r="T503" s="75"/>
      <c r="U503" s="75" t="e">
        <f t="shared" si="193"/>
        <v>#DIV/0!</v>
      </c>
      <c r="V503" s="75" t="e">
        <f t="shared" si="194"/>
        <v>#DIV/0!</v>
      </c>
    </row>
    <row r="504" spans="1:22" s="77" customFormat="1" ht="12.75" customHeight="1" x14ac:dyDescent="0.15">
      <c r="A504" s="66" t="s">
        <v>389</v>
      </c>
      <c r="B504" s="67" t="s">
        <v>416</v>
      </c>
      <c r="C504" s="67" t="s">
        <v>39</v>
      </c>
      <c r="D504" s="71" t="s">
        <v>221</v>
      </c>
      <c r="E504" s="71" t="s">
        <v>396</v>
      </c>
      <c r="F504" s="123">
        <v>65.400000000000006</v>
      </c>
      <c r="G504" s="73"/>
      <c r="H504" s="82"/>
      <c r="I504" s="71" t="s">
        <v>320</v>
      </c>
      <c r="J504" s="67" t="s">
        <v>186</v>
      </c>
      <c r="K504" s="72">
        <v>80</v>
      </c>
      <c r="L504" s="223"/>
      <c r="M504" s="222"/>
      <c r="N504" s="278">
        <f t="shared" si="189"/>
        <v>5232</v>
      </c>
      <c r="O504" s="76" t="e">
        <f t="shared" si="190"/>
        <v>#DIV/0!</v>
      </c>
      <c r="P504" s="75" t="e">
        <f t="shared" si="191"/>
        <v>#DIV/0!</v>
      </c>
      <c r="Q504" s="75"/>
      <c r="R504" s="75"/>
      <c r="S504" s="292"/>
      <c r="T504" s="222"/>
      <c r="U504" s="75" t="e">
        <f t="shared" si="193"/>
        <v>#DIV/0!</v>
      </c>
      <c r="V504" s="75" t="e">
        <f t="shared" si="194"/>
        <v>#DIV/0!</v>
      </c>
    </row>
    <row r="505" spans="1:22" s="77" customFormat="1" ht="12.75" customHeight="1" x14ac:dyDescent="0.15">
      <c r="A505" s="66" t="s">
        <v>389</v>
      </c>
      <c r="B505" s="67" t="s">
        <v>416</v>
      </c>
      <c r="C505" s="67" t="s">
        <v>39</v>
      </c>
      <c r="D505" s="71" t="s">
        <v>279</v>
      </c>
      <c r="E505" s="71" t="s">
        <v>396</v>
      </c>
      <c r="F505" s="123">
        <v>55.9</v>
      </c>
      <c r="G505" s="73"/>
      <c r="H505" s="82"/>
      <c r="I505" s="71" t="s">
        <v>320</v>
      </c>
      <c r="J505" s="67" t="s">
        <v>186</v>
      </c>
      <c r="K505" s="72">
        <v>80</v>
      </c>
      <c r="L505" s="223"/>
      <c r="M505" s="222"/>
      <c r="N505" s="278">
        <f t="shared" si="189"/>
        <v>4472</v>
      </c>
      <c r="O505" s="76" t="e">
        <f t="shared" si="190"/>
        <v>#DIV/0!</v>
      </c>
      <c r="P505" s="75" t="e">
        <f t="shared" si="191"/>
        <v>#DIV/0!</v>
      </c>
      <c r="Q505" s="75"/>
      <c r="R505" s="75"/>
      <c r="S505" s="292"/>
      <c r="T505" s="222"/>
      <c r="U505" s="75" t="e">
        <f t="shared" si="193"/>
        <v>#DIV/0!</v>
      </c>
      <c r="V505" s="75" t="e">
        <f t="shared" si="194"/>
        <v>#DIV/0!</v>
      </c>
    </row>
    <row r="506" spans="1:22" s="77" customFormat="1" ht="12.75" customHeight="1" x14ac:dyDescent="0.15">
      <c r="A506" s="66" t="s">
        <v>389</v>
      </c>
      <c r="B506" s="67" t="s">
        <v>416</v>
      </c>
      <c r="C506" s="67" t="s">
        <v>39</v>
      </c>
      <c r="D506" s="71" t="s">
        <v>280</v>
      </c>
      <c r="E506" s="71" t="s">
        <v>396</v>
      </c>
      <c r="F506" s="123">
        <v>55.9</v>
      </c>
      <c r="G506" s="73"/>
      <c r="H506" s="82"/>
      <c r="I506" s="71" t="s">
        <v>320</v>
      </c>
      <c r="J506" s="67" t="s">
        <v>186</v>
      </c>
      <c r="K506" s="72">
        <v>80</v>
      </c>
      <c r="L506" s="223"/>
      <c r="M506" s="222"/>
      <c r="N506" s="278">
        <f t="shared" si="189"/>
        <v>4472</v>
      </c>
      <c r="O506" s="76" t="e">
        <f t="shared" si="190"/>
        <v>#DIV/0!</v>
      </c>
      <c r="P506" s="75" t="e">
        <f t="shared" si="191"/>
        <v>#DIV/0!</v>
      </c>
      <c r="Q506" s="75"/>
      <c r="R506" s="75"/>
      <c r="S506" s="292"/>
      <c r="T506" s="222"/>
      <c r="U506" s="75" t="e">
        <f t="shared" si="193"/>
        <v>#DIV/0!</v>
      </c>
      <c r="V506" s="75" t="e">
        <f t="shared" si="194"/>
        <v>#DIV/0!</v>
      </c>
    </row>
    <row r="507" spans="1:22" s="77" customFormat="1" ht="12.75" customHeight="1" x14ac:dyDescent="0.15">
      <c r="A507" s="66" t="s">
        <v>389</v>
      </c>
      <c r="B507" s="67" t="s">
        <v>390</v>
      </c>
      <c r="C507" s="67" t="s">
        <v>39</v>
      </c>
      <c r="D507" s="71" t="s">
        <v>281</v>
      </c>
      <c r="E507" s="71" t="s">
        <v>449</v>
      </c>
      <c r="F507" s="124">
        <v>18</v>
      </c>
      <c r="G507" s="73"/>
      <c r="H507" s="82"/>
      <c r="I507" s="90" t="s">
        <v>415</v>
      </c>
      <c r="J507" s="67" t="s">
        <v>43</v>
      </c>
      <c r="K507" s="72">
        <v>200</v>
      </c>
      <c r="L507" s="223"/>
      <c r="M507" s="222"/>
      <c r="N507" s="278">
        <f t="shared" si="189"/>
        <v>3600</v>
      </c>
      <c r="O507" s="76" t="e">
        <f t="shared" si="190"/>
        <v>#DIV/0!</v>
      </c>
      <c r="P507" s="75" t="e">
        <f t="shared" si="191"/>
        <v>#DIV/0!</v>
      </c>
      <c r="Q507" s="75"/>
      <c r="R507" s="75"/>
      <c r="S507" s="292"/>
      <c r="T507" s="75"/>
      <c r="U507" s="75" t="e">
        <f t="shared" si="193"/>
        <v>#DIV/0!</v>
      </c>
      <c r="V507" s="75" t="e">
        <f t="shared" si="194"/>
        <v>#DIV/0!</v>
      </c>
    </row>
    <row r="508" spans="1:22" s="77" customFormat="1" ht="12.75" customHeight="1" x14ac:dyDescent="0.15">
      <c r="A508" s="66" t="s">
        <v>389</v>
      </c>
      <c r="B508" s="67" t="s">
        <v>393</v>
      </c>
      <c r="C508" s="67" t="s">
        <v>39</v>
      </c>
      <c r="D508" s="71" t="s">
        <v>282</v>
      </c>
      <c r="E508" s="71" t="s">
        <v>424</v>
      </c>
      <c r="F508" s="123">
        <v>165.5</v>
      </c>
      <c r="G508" s="73"/>
      <c r="H508" s="82"/>
      <c r="I508" s="71" t="s">
        <v>391</v>
      </c>
      <c r="J508" s="67" t="s">
        <v>186</v>
      </c>
      <c r="K508" s="72">
        <v>80</v>
      </c>
      <c r="L508" s="223"/>
      <c r="M508" s="222"/>
      <c r="N508" s="278">
        <f t="shared" si="189"/>
        <v>13240</v>
      </c>
      <c r="O508" s="76" t="e">
        <f t="shared" si="190"/>
        <v>#DIV/0!</v>
      </c>
      <c r="P508" s="75" t="e">
        <f t="shared" si="191"/>
        <v>#DIV/0!</v>
      </c>
      <c r="Q508" s="222"/>
      <c r="R508" s="222"/>
      <c r="S508" s="292">
        <f t="shared" ref="S508" si="195">((Q508*3)+(R508*1))/4</f>
        <v>0</v>
      </c>
      <c r="T508" s="75"/>
      <c r="U508" s="75" t="e">
        <f t="shared" si="193"/>
        <v>#DIV/0!</v>
      </c>
      <c r="V508" s="75" t="e">
        <f t="shared" si="194"/>
        <v>#DIV/0!</v>
      </c>
    </row>
    <row r="509" spans="1:22" s="77" customFormat="1" ht="12.75" customHeight="1" x14ac:dyDescent="0.15">
      <c r="A509" s="66" t="s">
        <v>389</v>
      </c>
      <c r="B509" s="67" t="s">
        <v>450</v>
      </c>
      <c r="C509" s="67" t="s">
        <v>39</v>
      </c>
      <c r="D509" s="71" t="s">
        <v>283</v>
      </c>
      <c r="E509" s="71" t="s">
        <v>396</v>
      </c>
      <c r="F509" s="123">
        <v>63.5</v>
      </c>
      <c r="G509" s="73"/>
      <c r="H509" s="82"/>
      <c r="I509" s="71" t="s">
        <v>320</v>
      </c>
      <c r="J509" s="67" t="s">
        <v>186</v>
      </c>
      <c r="K509" s="72">
        <v>80</v>
      </c>
      <c r="L509" s="223"/>
      <c r="M509" s="222"/>
      <c r="N509" s="278">
        <f t="shared" si="189"/>
        <v>5080</v>
      </c>
      <c r="O509" s="76" t="e">
        <f t="shared" si="190"/>
        <v>#DIV/0!</v>
      </c>
      <c r="P509" s="75" t="e">
        <f t="shared" si="191"/>
        <v>#DIV/0!</v>
      </c>
      <c r="Q509" s="75"/>
      <c r="R509" s="75"/>
      <c r="S509" s="292"/>
      <c r="T509" s="222"/>
      <c r="U509" s="75" t="e">
        <f t="shared" si="193"/>
        <v>#DIV/0!</v>
      </c>
      <c r="V509" s="75" t="e">
        <f t="shared" si="194"/>
        <v>#DIV/0!</v>
      </c>
    </row>
    <row r="510" spans="1:22" s="77" customFormat="1" ht="12.75" customHeight="1" x14ac:dyDescent="0.15">
      <c r="A510" s="66" t="s">
        <v>389</v>
      </c>
      <c r="B510" s="67" t="s">
        <v>390</v>
      </c>
      <c r="C510" s="67" t="s">
        <v>39</v>
      </c>
      <c r="D510" s="71" t="s">
        <v>284</v>
      </c>
      <c r="E510" s="71" t="s">
        <v>451</v>
      </c>
      <c r="F510" s="123"/>
      <c r="G510" s="73">
        <v>45.4</v>
      </c>
      <c r="H510" s="73"/>
      <c r="I510" s="71" t="s">
        <v>128</v>
      </c>
      <c r="J510" s="67"/>
      <c r="K510" s="72"/>
      <c r="L510" s="74"/>
      <c r="M510" s="75"/>
      <c r="N510" s="75"/>
      <c r="O510" s="76"/>
      <c r="P510" s="75"/>
      <c r="Q510" s="75"/>
      <c r="R510" s="75"/>
      <c r="S510" s="75"/>
      <c r="T510" s="75"/>
      <c r="U510" s="75"/>
      <c r="V510" s="75"/>
    </row>
    <row r="511" spans="1:22" s="77" customFormat="1" ht="12.75" customHeight="1" x14ac:dyDescent="0.15">
      <c r="A511" s="66" t="s">
        <v>389</v>
      </c>
      <c r="B511" s="67" t="s">
        <v>390</v>
      </c>
      <c r="C511" s="67" t="s">
        <v>39</v>
      </c>
      <c r="D511" s="71" t="s">
        <v>285</v>
      </c>
      <c r="E511" s="71" t="s">
        <v>406</v>
      </c>
      <c r="F511" s="123">
        <v>3.12</v>
      </c>
      <c r="G511" s="73"/>
      <c r="H511" s="82"/>
      <c r="I511" s="71" t="s">
        <v>399</v>
      </c>
      <c r="J511" s="67" t="s">
        <v>56</v>
      </c>
      <c r="K511" s="72">
        <v>200</v>
      </c>
      <c r="L511" s="223"/>
      <c r="M511" s="222"/>
      <c r="N511" s="278">
        <f>(F511*K511)</f>
        <v>624</v>
      </c>
      <c r="O511" s="76" t="e">
        <f t="shared" ref="O511:O515" si="196">N511/L511</f>
        <v>#DIV/0!</v>
      </c>
      <c r="P511" s="75" t="e">
        <f t="shared" ref="P511:P515" si="197">M511*O511</f>
        <v>#DIV/0!</v>
      </c>
      <c r="Q511" s="75"/>
      <c r="R511" s="75"/>
      <c r="S511" s="292"/>
      <c r="T511" s="75"/>
      <c r="U511" s="75" t="e">
        <f t="shared" ref="U511:U515" si="198">SUM(P511+S511+T511)</f>
        <v>#DIV/0!</v>
      </c>
      <c r="V511" s="75" t="e">
        <f>U511/F511</f>
        <v>#DIV/0!</v>
      </c>
    </row>
    <row r="512" spans="1:22" s="77" customFormat="1" ht="12.75" customHeight="1" x14ac:dyDescent="0.15">
      <c r="A512" s="66" t="s">
        <v>389</v>
      </c>
      <c r="B512" s="67" t="s">
        <v>390</v>
      </c>
      <c r="C512" s="67" t="s">
        <v>39</v>
      </c>
      <c r="D512" s="71" t="s">
        <v>287</v>
      </c>
      <c r="E512" s="71" t="s">
        <v>405</v>
      </c>
      <c r="F512" s="123">
        <v>1.1000000000000001</v>
      </c>
      <c r="G512" s="73"/>
      <c r="H512" s="82"/>
      <c r="I512" s="71" t="s">
        <v>399</v>
      </c>
      <c r="J512" s="67" t="s">
        <v>56</v>
      </c>
      <c r="K512" s="72">
        <v>200</v>
      </c>
      <c r="L512" s="223"/>
      <c r="M512" s="222"/>
      <c r="N512" s="278">
        <f>(F512*K512)</f>
        <v>220.00000000000003</v>
      </c>
      <c r="O512" s="76" t="e">
        <f t="shared" si="196"/>
        <v>#DIV/0!</v>
      </c>
      <c r="P512" s="75" t="e">
        <f t="shared" si="197"/>
        <v>#DIV/0!</v>
      </c>
      <c r="Q512" s="75"/>
      <c r="R512" s="75"/>
      <c r="S512" s="292"/>
      <c r="T512" s="75"/>
      <c r="U512" s="75" t="e">
        <f t="shared" si="198"/>
        <v>#DIV/0!</v>
      </c>
      <c r="V512" s="75" t="e">
        <f>U512/F512</f>
        <v>#DIV/0!</v>
      </c>
    </row>
    <row r="513" spans="1:22" s="77" customFormat="1" ht="12.75" customHeight="1" x14ac:dyDescent="0.15">
      <c r="A513" s="66" t="s">
        <v>389</v>
      </c>
      <c r="B513" s="67" t="s">
        <v>390</v>
      </c>
      <c r="C513" s="67" t="s">
        <v>39</v>
      </c>
      <c r="D513" s="71" t="s">
        <v>288</v>
      </c>
      <c r="E513" s="71" t="s">
        <v>405</v>
      </c>
      <c r="F513" s="123">
        <v>1.0999999999999999</v>
      </c>
      <c r="G513" s="73"/>
      <c r="H513" s="82"/>
      <c r="I513" s="71" t="s">
        <v>399</v>
      </c>
      <c r="J513" s="67" t="s">
        <v>56</v>
      </c>
      <c r="K513" s="72">
        <v>200</v>
      </c>
      <c r="L513" s="223"/>
      <c r="M513" s="222"/>
      <c r="N513" s="278">
        <f>(F513*K513)</f>
        <v>219.99999999999997</v>
      </c>
      <c r="O513" s="76" t="e">
        <f t="shared" si="196"/>
        <v>#DIV/0!</v>
      </c>
      <c r="P513" s="75" t="e">
        <f t="shared" si="197"/>
        <v>#DIV/0!</v>
      </c>
      <c r="Q513" s="75"/>
      <c r="R513" s="75"/>
      <c r="S513" s="292"/>
      <c r="T513" s="75"/>
      <c r="U513" s="75" t="e">
        <f t="shared" si="198"/>
        <v>#DIV/0!</v>
      </c>
      <c r="V513" s="75" t="e">
        <f>U513/F513</f>
        <v>#DIV/0!</v>
      </c>
    </row>
    <row r="514" spans="1:22" s="77" customFormat="1" ht="12.75" customHeight="1" x14ac:dyDescent="0.15">
      <c r="A514" s="66" t="s">
        <v>389</v>
      </c>
      <c r="B514" s="67" t="s">
        <v>390</v>
      </c>
      <c r="C514" s="67" t="s">
        <v>39</v>
      </c>
      <c r="D514" s="71" t="s">
        <v>289</v>
      </c>
      <c r="E514" s="71" t="s">
        <v>405</v>
      </c>
      <c r="F514" s="123">
        <v>1.0999999999999999</v>
      </c>
      <c r="G514" s="73"/>
      <c r="H514" s="82"/>
      <c r="I514" s="71" t="s">
        <v>399</v>
      </c>
      <c r="J514" s="67" t="s">
        <v>56</v>
      </c>
      <c r="K514" s="72">
        <v>200</v>
      </c>
      <c r="L514" s="223"/>
      <c r="M514" s="222"/>
      <c r="N514" s="278">
        <f>(F514*K514)</f>
        <v>219.99999999999997</v>
      </c>
      <c r="O514" s="76" t="e">
        <f t="shared" si="196"/>
        <v>#DIV/0!</v>
      </c>
      <c r="P514" s="75" t="e">
        <f t="shared" si="197"/>
        <v>#DIV/0!</v>
      </c>
      <c r="Q514" s="75"/>
      <c r="R514" s="75"/>
      <c r="S514" s="292"/>
      <c r="T514" s="75"/>
      <c r="U514" s="75" t="e">
        <f t="shared" si="198"/>
        <v>#DIV/0!</v>
      </c>
      <c r="V514" s="75" t="e">
        <f>U514/F514</f>
        <v>#DIV/0!</v>
      </c>
    </row>
    <row r="515" spans="1:22" s="77" customFormat="1" ht="12.75" customHeight="1" x14ac:dyDescent="0.15">
      <c r="A515" s="66" t="s">
        <v>389</v>
      </c>
      <c r="B515" s="67" t="s">
        <v>393</v>
      </c>
      <c r="C515" s="67" t="s">
        <v>39</v>
      </c>
      <c r="D515" s="71" t="s">
        <v>291</v>
      </c>
      <c r="E515" s="71" t="s">
        <v>396</v>
      </c>
      <c r="F515" s="123">
        <v>55.7</v>
      </c>
      <c r="G515" s="73"/>
      <c r="H515" s="82"/>
      <c r="I515" s="71" t="s">
        <v>320</v>
      </c>
      <c r="J515" s="67" t="s">
        <v>186</v>
      </c>
      <c r="K515" s="72">
        <v>80</v>
      </c>
      <c r="L515" s="223"/>
      <c r="M515" s="222"/>
      <c r="N515" s="278">
        <f>(F515*K515)</f>
        <v>4456</v>
      </c>
      <c r="O515" s="76" t="e">
        <f t="shared" si="196"/>
        <v>#DIV/0!</v>
      </c>
      <c r="P515" s="75" t="e">
        <f t="shared" si="197"/>
        <v>#DIV/0!</v>
      </c>
      <c r="Q515" s="75"/>
      <c r="R515" s="75"/>
      <c r="S515" s="292"/>
      <c r="T515" s="222"/>
      <c r="U515" s="75" t="e">
        <f t="shared" si="198"/>
        <v>#DIV/0!</v>
      </c>
      <c r="V515" s="75" t="e">
        <f>U515/F515</f>
        <v>#DIV/0!</v>
      </c>
    </row>
    <row r="516" spans="1:22" s="77" customFormat="1" ht="12.75" customHeight="1" x14ac:dyDescent="0.15">
      <c r="A516" s="66" t="s">
        <v>389</v>
      </c>
      <c r="B516" s="67" t="s">
        <v>390</v>
      </c>
      <c r="C516" s="67" t="s">
        <v>39</v>
      </c>
      <c r="D516" s="71" t="s">
        <v>293</v>
      </c>
      <c r="E516" s="71" t="s">
        <v>452</v>
      </c>
      <c r="F516" s="123"/>
      <c r="G516" s="73"/>
      <c r="H516" s="73"/>
      <c r="I516" s="71"/>
      <c r="J516" s="67"/>
      <c r="K516" s="72"/>
      <c r="L516" s="74"/>
      <c r="M516" s="75"/>
      <c r="N516" s="75"/>
      <c r="O516" s="76"/>
      <c r="P516" s="75"/>
      <c r="Q516" s="75"/>
      <c r="R516" s="75"/>
      <c r="S516" s="75"/>
      <c r="T516" s="75"/>
      <c r="U516" s="75"/>
      <c r="V516" s="75"/>
    </row>
    <row r="517" spans="1:22" s="77" customFormat="1" ht="12.75" customHeight="1" x14ac:dyDescent="0.15">
      <c r="A517" s="66" t="s">
        <v>389</v>
      </c>
      <c r="B517" s="67" t="s">
        <v>390</v>
      </c>
      <c r="C517" s="67" t="s">
        <v>39</v>
      </c>
      <c r="D517" s="71" t="s">
        <v>294</v>
      </c>
      <c r="E517" s="71" t="s">
        <v>453</v>
      </c>
      <c r="F517" s="123"/>
      <c r="G517" s="73"/>
      <c r="H517" s="73"/>
      <c r="I517" s="71"/>
      <c r="J517" s="67"/>
      <c r="K517" s="72"/>
      <c r="L517" s="74"/>
      <c r="M517" s="75"/>
      <c r="N517" s="75"/>
      <c r="O517" s="76"/>
      <c r="P517" s="75"/>
      <c r="Q517" s="75"/>
      <c r="R517" s="75"/>
      <c r="S517" s="75"/>
      <c r="T517" s="75"/>
      <c r="U517" s="75"/>
      <c r="V517" s="75"/>
    </row>
    <row r="518" spans="1:22" s="77" customFormat="1" ht="12.75" customHeight="1" x14ac:dyDescent="0.15">
      <c r="A518" s="66" t="s">
        <v>389</v>
      </c>
      <c r="B518" s="67"/>
      <c r="C518" s="67" t="s">
        <v>39</v>
      </c>
      <c r="D518" s="71" t="s">
        <v>295</v>
      </c>
      <c r="E518" s="71"/>
      <c r="F518" s="123"/>
      <c r="G518" s="73"/>
      <c r="H518" s="73"/>
      <c r="I518" s="71"/>
      <c r="J518" s="67"/>
      <c r="K518" s="72"/>
      <c r="L518" s="74"/>
      <c r="M518" s="75"/>
      <c r="N518" s="75"/>
      <c r="O518" s="76"/>
      <c r="P518" s="75"/>
      <c r="Q518" s="75"/>
      <c r="R518" s="75"/>
      <c r="S518" s="75"/>
      <c r="T518" s="75"/>
      <c r="U518" s="75"/>
      <c r="V518" s="75"/>
    </row>
    <row r="519" spans="1:22" s="77" customFormat="1" ht="12.75" customHeight="1" x14ac:dyDescent="0.15">
      <c r="A519" s="66" t="s">
        <v>389</v>
      </c>
      <c r="B519" s="67" t="s">
        <v>390</v>
      </c>
      <c r="C519" s="67" t="s">
        <v>39</v>
      </c>
      <c r="D519" s="71" t="s">
        <v>297</v>
      </c>
      <c r="E519" s="71" t="s">
        <v>80</v>
      </c>
      <c r="F519" s="123"/>
      <c r="G519" s="73">
        <v>2.2999999999999998</v>
      </c>
      <c r="H519" s="73"/>
      <c r="I519" s="71" t="s">
        <v>128</v>
      </c>
      <c r="J519" s="67"/>
      <c r="K519" s="72"/>
      <c r="L519" s="74"/>
      <c r="M519" s="75"/>
      <c r="N519" s="75"/>
      <c r="O519" s="76"/>
      <c r="P519" s="75"/>
      <c r="Q519" s="75"/>
      <c r="R519" s="75"/>
      <c r="S519" s="75"/>
      <c r="T519" s="75"/>
      <c r="U519" s="75"/>
      <c r="V519" s="75"/>
    </row>
    <row r="520" spans="1:22" s="237" customFormat="1" ht="12.75" customHeight="1" x14ac:dyDescent="0.2">
      <c r="A520" s="224"/>
      <c r="B520" s="225"/>
      <c r="C520" s="225"/>
      <c r="D520" s="247"/>
      <c r="E520" s="247"/>
      <c r="F520" s="250">
        <f>SUM(F429:F519)</f>
        <v>2209.8199999999993</v>
      </c>
      <c r="G520" s="233"/>
      <c r="H520" s="233"/>
      <c r="I520" s="247"/>
      <c r="J520" s="225"/>
      <c r="K520" s="229"/>
      <c r="L520" s="234"/>
      <c r="M520" s="235"/>
      <c r="N520" s="235"/>
      <c r="O520" s="236"/>
      <c r="P520" s="235" t="e">
        <f>SUM(P429:P519)</f>
        <v>#DIV/0!</v>
      </c>
      <c r="Q520" s="235">
        <f t="shared" ref="Q520:T520" si="199">SUM(Q429:Q519)</f>
        <v>0</v>
      </c>
      <c r="R520" s="235">
        <f t="shared" si="199"/>
        <v>0</v>
      </c>
      <c r="S520" s="235">
        <f t="shared" si="199"/>
        <v>0</v>
      </c>
      <c r="T520" s="235">
        <f t="shared" si="199"/>
        <v>0</v>
      </c>
      <c r="U520" s="75" t="e">
        <f t="shared" ref="U520:U522" si="200">SUM(P520+S520+T520)</f>
        <v>#DIV/0!</v>
      </c>
      <c r="V520" s="235"/>
    </row>
    <row r="521" spans="1:22" s="77" customFormat="1" ht="12.75" customHeight="1" x14ac:dyDescent="0.15">
      <c r="A521" s="66" t="s">
        <v>15</v>
      </c>
      <c r="B521" s="67" t="s">
        <v>311</v>
      </c>
      <c r="C521" s="68" t="s">
        <v>45</v>
      </c>
      <c r="D521" s="69" t="s">
        <v>124</v>
      </c>
      <c r="E521" s="90" t="s">
        <v>454</v>
      </c>
      <c r="F521" s="122">
        <v>70.3</v>
      </c>
      <c r="G521" s="73"/>
      <c r="H521" s="82"/>
      <c r="I521" s="71" t="s">
        <v>131</v>
      </c>
      <c r="J521" s="67" t="s">
        <v>214</v>
      </c>
      <c r="K521" s="72">
        <v>120</v>
      </c>
      <c r="L521" s="223"/>
      <c r="M521" s="222"/>
      <c r="N521" s="278">
        <f>(F521*K521)</f>
        <v>8436</v>
      </c>
      <c r="O521" s="76" t="e">
        <f t="shared" ref="O521:O522" si="201">N521/L521</f>
        <v>#DIV/0!</v>
      </c>
      <c r="P521" s="75" t="e">
        <f t="shared" ref="P521:P522" si="202">M521*O521</f>
        <v>#DIV/0!</v>
      </c>
      <c r="Q521" s="222"/>
      <c r="R521" s="222"/>
      <c r="S521" s="292">
        <f t="shared" ref="S521" si="203">((Q521*3)+(R521*1))/4</f>
        <v>0</v>
      </c>
      <c r="T521" s="75"/>
      <c r="U521" s="75" t="e">
        <f t="shared" si="200"/>
        <v>#DIV/0!</v>
      </c>
      <c r="V521" s="75" t="e">
        <f>U521/F521</f>
        <v>#DIV/0!</v>
      </c>
    </row>
    <row r="522" spans="1:22" s="77" customFormat="1" ht="12.75" customHeight="1" x14ac:dyDescent="0.15">
      <c r="A522" s="66" t="s">
        <v>15</v>
      </c>
      <c r="B522" s="67" t="s">
        <v>311</v>
      </c>
      <c r="C522" s="68" t="s">
        <v>45</v>
      </c>
      <c r="D522" s="71" t="s">
        <v>124</v>
      </c>
      <c r="E522" s="71" t="s">
        <v>454</v>
      </c>
      <c r="F522" s="123">
        <v>25</v>
      </c>
      <c r="G522" s="113"/>
      <c r="H522" s="83"/>
      <c r="I522" s="71" t="s">
        <v>320</v>
      </c>
      <c r="J522" s="67" t="s">
        <v>214</v>
      </c>
      <c r="K522" s="72">
        <v>120</v>
      </c>
      <c r="L522" s="223"/>
      <c r="M522" s="222"/>
      <c r="N522" s="278">
        <f>(F522*K522)</f>
        <v>3000</v>
      </c>
      <c r="O522" s="76" t="e">
        <f t="shared" si="201"/>
        <v>#DIV/0!</v>
      </c>
      <c r="P522" s="75" t="e">
        <f t="shared" si="202"/>
        <v>#DIV/0!</v>
      </c>
      <c r="Q522" s="75"/>
      <c r="R522" s="75"/>
      <c r="S522" s="292"/>
      <c r="T522" s="222"/>
      <c r="U522" s="75" t="e">
        <f t="shared" si="200"/>
        <v>#DIV/0!</v>
      </c>
      <c r="V522" s="75" t="e">
        <f>U522/F522</f>
        <v>#DIV/0!</v>
      </c>
    </row>
    <row r="523" spans="1:22" s="77" customFormat="1" ht="12.75" customHeight="1" x14ac:dyDescent="0.15">
      <c r="A523" s="66" t="s">
        <v>15</v>
      </c>
      <c r="B523" s="67" t="s">
        <v>184</v>
      </c>
      <c r="C523" s="68" t="s">
        <v>45</v>
      </c>
      <c r="D523" s="69" t="s">
        <v>126</v>
      </c>
      <c r="E523" s="69" t="s">
        <v>455</v>
      </c>
      <c r="F523" s="123"/>
      <c r="G523" s="73">
        <v>19.399999999999999</v>
      </c>
      <c r="H523" s="73"/>
      <c r="I523" s="71" t="s">
        <v>131</v>
      </c>
      <c r="J523" s="67"/>
      <c r="K523" s="72"/>
      <c r="L523" s="74"/>
      <c r="M523" s="75"/>
      <c r="N523" s="75"/>
      <c r="O523" s="76"/>
      <c r="P523" s="75"/>
      <c r="Q523" s="75"/>
      <c r="R523" s="75"/>
      <c r="S523" s="75"/>
      <c r="T523" s="75"/>
      <c r="U523" s="75"/>
      <c r="V523" s="75"/>
    </row>
    <row r="524" spans="1:22" s="77" customFormat="1" ht="12.75" customHeight="1" x14ac:dyDescent="0.15">
      <c r="A524" s="66" t="s">
        <v>15</v>
      </c>
      <c r="B524" s="67" t="s">
        <v>184</v>
      </c>
      <c r="C524" s="68" t="s">
        <v>45</v>
      </c>
      <c r="D524" s="69" t="s">
        <v>129</v>
      </c>
      <c r="E524" s="86" t="s">
        <v>47</v>
      </c>
      <c r="F524" s="122">
        <v>20</v>
      </c>
      <c r="G524" s="73"/>
      <c r="H524" s="82"/>
      <c r="I524" s="71" t="s">
        <v>131</v>
      </c>
      <c r="J524" s="67" t="s">
        <v>48</v>
      </c>
      <c r="K524" s="72">
        <v>40</v>
      </c>
      <c r="L524" s="223"/>
      <c r="M524" s="222"/>
      <c r="N524" s="278">
        <f>(F524*K524)</f>
        <v>800</v>
      </c>
      <c r="O524" s="76" t="e">
        <f t="shared" ref="O524:O525" si="204">N524/L524</f>
        <v>#DIV/0!</v>
      </c>
      <c r="P524" s="75" t="e">
        <f t="shared" ref="P524:P525" si="205">M524*O524</f>
        <v>#DIV/0!</v>
      </c>
      <c r="Q524" s="222"/>
      <c r="R524" s="222"/>
      <c r="S524" s="292">
        <f t="shared" ref="S524" si="206">((Q524*3)+(R524*1))/4</f>
        <v>0</v>
      </c>
      <c r="T524" s="75"/>
      <c r="U524" s="75" t="e">
        <f t="shared" ref="U524:U525" si="207">SUM(P524+S524+T524)</f>
        <v>#DIV/0!</v>
      </c>
      <c r="V524" s="75" t="e">
        <f>U524/F524</f>
        <v>#DIV/0!</v>
      </c>
    </row>
    <row r="525" spans="1:22" s="77" customFormat="1" ht="12.75" customHeight="1" x14ac:dyDescent="0.15">
      <c r="A525" s="66" t="s">
        <v>15</v>
      </c>
      <c r="B525" s="67" t="s">
        <v>311</v>
      </c>
      <c r="C525" s="68" t="s">
        <v>45</v>
      </c>
      <c r="D525" s="71" t="s">
        <v>130</v>
      </c>
      <c r="E525" s="71" t="s">
        <v>260</v>
      </c>
      <c r="F525" s="123">
        <v>5</v>
      </c>
      <c r="G525" s="73"/>
      <c r="H525" s="82"/>
      <c r="I525" s="71" t="s">
        <v>181</v>
      </c>
      <c r="J525" s="67" t="s">
        <v>72</v>
      </c>
      <c r="K525" s="72">
        <v>200</v>
      </c>
      <c r="L525" s="223"/>
      <c r="M525" s="222"/>
      <c r="N525" s="278">
        <f>(F525*K525)</f>
        <v>1000</v>
      </c>
      <c r="O525" s="76" t="e">
        <f t="shared" si="204"/>
        <v>#DIV/0!</v>
      </c>
      <c r="P525" s="75" t="e">
        <f t="shared" si="205"/>
        <v>#DIV/0!</v>
      </c>
      <c r="Q525" s="75"/>
      <c r="R525" s="75"/>
      <c r="S525" s="292"/>
      <c r="T525" s="75"/>
      <c r="U525" s="75" t="e">
        <f t="shared" si="207"/>
        <v>#DIV/0!</v>
      </c>
      <c r="V525" s="75" t="e">
        <f>U525/F525</f>
        <v>#DIV/0!</v>
      </c>
    </row>
    <row r="526" spans="1:22" s="77" customFormat="1" ht="12.75" customHeight="1" x14ac:dyDescent="0.15">
      <c r="A526" s="66" t="s">
        <v>15</v>
      </c>
      <c r="B526" s="67" t="s">
        <v>184</v>
      </c>
      <c r="C526" s="68" t="s">
        <v>45</v>
      </c>
      <c r="D526" s="71" t="s">
        <v>132</v>
      </c>
      <c r="E526" s="71" t="s">
        <v>455</v>
      </c>
      <c r="F526" s="123"/>
      <c r="G526" s="73">
        <v>2.7</v>
      </c>
      <c r="H526" s="73"/>
      <c r="I526" s="71" t="s">
        <v>181</v>
      </c>
      <c r="J526" s="67"/>
      <c r="K526" s="72"/>
      <c r="L526" s="74"/>
      <c r="M526" s="75"/>
      <c r="N526" s="75"/>
      <c r="O526" s="76"/>
      <c r="P526" s="75"/>
      <c r="Q526" s="75"/>
      <c r="R526" s="75"/>
      <c r="S526" s="75"/>
      <c r="T526" s="75"/>
      <c r="U526" s="75"/>
      <c r="V526" s="75"/>
    </row>
    <row r="527" spans="1:22" s="77" customFormat="1" ht="12.75" customHeight="1" x14ac:dyDescent="0.15">
      <c r="A527" s="66" t="s">
        <v>15</v>
      </c>
      <c r="B527" s="67" t="s">
        <v>184</v>
      </c>
      <c r="C527" s="68" t="s">
        <v>45</v>
      </c>
      <c r="D527" s="71" t="s">
        <v>134</v>
      </c>
      <c r="E527" s="71" t="s">
        <v>41</v>
      </c>
      <c r="F527" s="123">
        <v>3.9</v>
      </c>
      <c r="G527" s="73"/>
      <c r="H527" s="82"/>
      <c r="I527" s="71" t="s">
        <v>131</v>
      </c>
      <c r="J527" s="67" t="s">
        <v>43</v>
      </c>
      <c r="K527" s="72">
        <v>200</v>
      </c>
      <c r="L527" s="223"/>
      <c r="M527" s="222"/>
      <c r="N527" s="278">
        <f>(F527*K527)</f>
        <v>780</v>
      </c>
      <c r="O527" s="76" t="e">
        <f t="shared" ref="O527:O528" si="208">N527/L527</f>
        <v>#DIV/0!</v>
      </c>
      <c r="P527" s="75" t="e">
        <f t="shared" ref="P527:P528" si="209">M527*O527</f>
        <v>#DIV/0!</v>
      </c>
      <c r="Q527" s="222"/>
      <c r="R527" s="222"/>
      <c r="S527" s="292">
        <f t="shared" ref="S527" si="210">((Q527*3)+(R527*1))/4</f>
        <v>0</v>
      </c>
      <c r="T527" s="75"/>
      <c r="U527" s="75" t="e">
        <f t="shared" ref="U527:U528" si="211">SUM(P527+S527+T527)</f>
        <v>#DIV/0!</v>
      </c>
      <c r="V527" s="75" t="e">
        <f>U527/F527</f>
        <v>#DIV/0!</v>
      </c>
    </row>
    <row r="528" spans="1:22" s="77" customFormat="1" ht="12.75" customHeight="1" x14ac:dyDescent="0.15">
      <c r="A528" s="66" t="s">
        <v>15</v>
      </c>
      <c r="B528" s="67" t="s">
        <v>184</v>
      </c>
      <c r="C528" s="68" t="s">
        <v>45</v>
      </c>
      <c r="D528" s="71" t="s">
        <v>136</v>
      </c>
      <c r="E528" s="71" t="s">
        <v>78</v>
      </c>
      <c r="F528" s="123">
        <v>5.2</v>
      </c>
      <c r="G528" s="73"/>
      <c r="H528" s="82"/>
      <c r="I528" s="71" t="s">
        <v>181</v>
      </c>
      <c r="J528" s="67" t="s">
        <v>56</v>
      </c>
      <c r="K528" s="72">
        <v>200</v>
      </c>
      <c r="L528" s="223"/>
      <c r="M528" s="222"/>
      <c r="N528" s="278">
        <f>(F528*K528)</f>
        <v>1040</v>
      </c>
      <c r="O528" s="76" t="e">
        <f t="shared" si="208"/>
        <v>#DIV/0!</v>
      </c>
      <c r="P528" s="75" t="e">
        <f t="shared" si="209"/>
        <v>#DIV/0!</v>
      </c>
      <c r="Q528" s="75"/>
      <c r="R528" s="75"/>
      <c r="S528" s="292"/>
      <c r="T528" s="75"/>
      <c r="U528" s="75" t="e">
        <f t="shared" si="211"/>
        <v>#DIV/0!</v>
      </c>
      <c r="V528" s="75" t="e">
        <f>U528/F528</f>
        <v>#DIV/0!</v>
      </c>
    </row>
    <row r="529" spans="1:22" s="77" customFormat="1" ht="12.75" customHeight="1" x14ac:dyDescent="0.15">
      <c r="A529" s="66" t="s">
        <v>15</v>
      </c>
      <c r="B529" s="67" t="s">
        <v>456</v>
      </c>
      <c r="C529" s="89" t="s">
        <v>45</v>
      </c>
      <c r="D529" s="71" t="s">
        <v>137</v>
      </c>
      <c r="E529" s="71" t="s">
        <v>246</v>
      </c>
      <c r="F529" s="123"/>
      <c r="G529" s="73">
        <v>0.9</v>
      </c>
      <c r="H529" s="73"/>
      <c r="I529" s="71" t="s">
        <v>96</v>
      </c>
      <c r="J529" s="67"/>
      <c r="K529" s="72"/>
      <c r="L529" s="74"/>
      <c r="M529" s="75"/>
      <c r="N529" s="75"/>
      <c r="O529" s="76"/>
      <c r="P529" s="75"/>
      <c r="Q529" s="75"/>
      <c r="R529" s="75"/>
      <c r="S529" s="75"/>
      <c r="T529" s="75"/>
      <c r="U529" s="75"/>
      <c r="V529" s="75"/>
    </row>
    <row r="530" spans="1:22" s="77" customFormat="1" ht="12.75" customHeight="1" x14ac:dyDescent="0.15">
      <c r="A530" s="66" t="s">
        <v>15</v>
      </c>
      <c r="B530" s="67" t="s">
        <v>184</v>
      </c>
      <c r="C530" s="68" t="s">
        <v>45</v>
      </c>
      <c r="D530" s="71" t="s">
        <v>138</v>
      </c>
      <c r="E530" s="71" t="s">
        <v>191</v>
      </c>
      <c r="F530" s="123">
        <v>59.599999999999994</v>
      </c>
      <c r="G530" s="73"/>
      <c r="H530" s="82"/>
      <c r="I530" s="71" t="s">
        <v>131</v>
      </c>
      <c r="J530" s="67" t="s">
        <v>84</v>
      </c>
      <c r="K530" s="72">
        <v>200</v>
      </c>
      <c r="L530" s="223"/>
      <c r="M530" s="222"/>
      <c r="N530" s="278">
        <f>(F530*K530)</f>
        <v>11919.999999999998</v>
      </c>
      <c r="O530" s="76" t="e">
        <f t="shared" ref="O530:O533" si="212">N530/L530</f>
        <v>#DIV/0!</v>
      </c>
      <c r="P530" s="75" t="e">
        <f t="shared" ref="P530:P533" si="213">M530*O530</f>
        <v>#DIV/0!</v>
      </c>
      <c r="Q530" s="222"/>
      <c r="R530" s="222"/>
      <c r="S530" s="292">
        <f t="shared" ref="S530" si="214">((Q530*3)+(R530*1))/4</f>
        <v>0</v>
      </c>
      <c r="T530" s="75"/>
      <c r="U530" s="75" t="e">
        <f t="shared" ref="U530:U533" si="215">SUM(P530+S530+T530)</f>
        <v>#DIV/0!</v>
      </c>
      <c r="V530" s="75" t="e">
        <f>U530/F530</f>
        <v>#DIV/0!</v>
      </c>
    </row>
    <row r="531" spans="1:22" s="77" customFormat="1" ht="12.75" customHeight="1" x14ac:dyDescent="0.15">
      <c r="A531" s="66" t="s">
        <v>15</v>
      </c>
      <c r="B531" s="67" t="s">
        <v>184</v>
      </c>
      <c r="C531" s="68" t="s">
        <v>45</v>
      </c>
      <c r="D531" s="71" t="s">
        <v>138</v>
      </c>
      <c r="E531" s="71" t="s">
        <v>191</v>
      </c>
      <c r="F531" s="123">
        <v>6</v>
      </c>
      <c r="G531" s="73"/>
      <c r="H531" s="82"/>
      <c r="I531" s="71" t="s">
        <v>123</v>
      </c>
      <c r="J531" s="67" t="s">
        <v>84</v>
      </c>
      <c r="K531" s="72">
        <v>200</v>
      </c>
      <c r="L531" s="223"/>
      <c r="M531" s="222"/>
      <c r="N531" s="278">
        <f>(F531*K531)</f>
        <v>1200</v>
      </c>
      <c r="O531" s="76" t="e">
        <f t="shared" si="212"/>
        <v>#DIV/0!</v>
      </c>
      <c r="P531" s="75" t="e">
        <f t="shared" si="213"/>
        <v>#DIV/0!</v>
      </c>
      <c r="Q531" s="75"/>
      <c r="R531" s="75"/>
      <c r="S531" s="292"/>
      <c r="T531" s="222"/>
      <c r="U531" s="75" t="e">
        <f t="shared" si="215"/>
        <v>#DIV/0!</v>
      </c>
      <c r="V531" s="75" t="e">
        <f>U531/F531</f>
        <v>#DIV/0!</v>
      </c>
    </row>
    <row r="532" spans="1:22" s="77" customFormat="1" ht="12.75" customHeight="1" x14ac:dyDescent="0.15">
      <c r="A532" s="66" t="s">
        <v>15</v>
      </c>
      <c r="B532" s="67" t="s">
        <v>184</v>
      </c>
      <c r="C532" s="68" t="s">
        <v>45</v>
      </c>
      <c r="D532" s="90" t="s">
        <v>139</v>
      </c>
      <c r="E532" s="71" t="s">
        <v>247</v>
      </c>
      <c r="F532" s="123">
        <v>14.8</v>
      </c>
      <c r="G532" s="73"/>
      <c r="H532" s="82"/>
      <c r="I532" s="71" t="s">
        <v>131</v>
      </c>
      <c r="J532" s="67" t="s">
        <v>48</v>
      </c>
      <c r="K532" s="72">
        <v>40</v>
      </c>
      <c r="L532" s="223"/>
      <c r="M532" s="222"/>
      <c r="N532" s="278">
        <f>(F532*K532)</f>
        <v>592</v>
      </c>
      <c r="O532" s="76" t="e">
        <f t="shared" si="212"/>
        <v>#DIV/0!</v>
      </c>
      <c r="P532" s="75" t="e">
        <f t="shared" si="213"/>
        <v>#DIV/0!</v>
      </c>
      <c r="Q532" s="222"/>
      <c r="R532" s="222"/>
      <c r="S532" s="292">
        <f t="shared" ref="S532:S533" si="216">((Q532*3)+(R532*1))/4</f>
        <v>0</v>
      </c>
      <c r="T532" s="75"/>
      <c r="U532" s="75" t="e">
        <f t="shared" si="215"/>
        <v>#DIV/0!</v>
      </c>
      <c r="V532" s="75" t="e">
        <f>U532/F532</f>
        <v>#DIV/0!</v>
      </c>
    </row>
    <row r="533" spans="1:22" s="77" customFormat="1" ht="12.75" customHeight="1" x14ac:dyDescent="0.15">
      <c r="A533" s="66" t="s">
        <v>15</v>
      </c>
      <c r="B533" s="67" t="s">
        <v>456</v>
      </c>
      <c r="C533" s="89" t="s">
        <v>45</v>
      </c>
      <c r="D533" s="71" t="s">
        <v>141</v>
      </c>
      <c r="E533" s="71" t="s">
        <v>223</v>
      </c>
      <c r="F533" s="123">
        <v>3.2</v>
      </c>
      <c r="G533" s="73"/>
      <c r="H533" s="82"/>
      <c r="I533" s="71" t="s">
        <v>131</v>
      </c>
      <c r="J533" s="67" t="s">
        <v>43</v>
      </c>
      <c r="K533" s="72">
        <v>200</v>
      </c>
      <c r="L533" s="223"/>
      <c r="M533" s="222"/>
      <c r="N533" s="278">
        <f>(F533*K533)</f>
        <v>640</v>
      </c>
      <c r="O533" s="76" t="e">
        <f t="shared" si="212"/>
        <v>#DIV/0!</v>
      </c>
      <c r="P533" s="75" t="e">
        <f t="shared" si="213"/>
        <v>#DIV/0!</v>
      </c>
      <c r="Q533" s="222"/>
      <c r="R533" s="222"/>
      <c r="S533" s="292">
        <f t="shared" si="216"/>
        <v>0</v>
      </c>
      <c r="T533" s="75"/>
      <c r="U533" s="75" t="e">
        <f t="shared" si="215"/>
        <v>#DIV/0!</v>
      </c>
      <c r="V533" s="75" t="e">
        <f>U533/F533</f>
        <v>#DIV/0!</v>
      </c>
    </row>
    <row r="534" spans="1:22" s="77" customFormat="1" ht="12.75" customHeight="1" x14ac:dyDescent="0.15">
      <c r="A534" s="66" t="s">
        <v>15</v>
      </c>
      <c r="B534" s="67" t="s">
        <v>184</v>
      </c>
      <c r="C534" s="68" t="s">
        <v>45</v>
      </c>
      <c r="D534" s="69" t="s">
        <v>143</v>
      </c>
      <c r="E534" s="69" t="s">
        <v>457</v>
      </c>
      <c r="F534" s="123"/>
      <c r="G534" s="73">
        <v>1.6</v>
      </c>
      <c r="H534" s="73"/>
      <c r="I534" s="71" t="s">
        <v>96</v>
      </c>
      <c r="J534" s="67"/>
      <c r="K534" s="72"/>
      <c r="L534" s="74"/>
      <c r="M534" s="75"/>
      <c r="N534" s="75"/>
      <c r="O534" s="76"/>
      <c r="P534" s="75"/>
      <c r="Q534" s="75"/>
      <c r="R534" s="75"/>
      <c r="S534" s="75"/>
      <c r="T534" s="75"/>
      <c r="U534" s="75"/>
      <c r="V534" s="75"/>
    </row>
    <row r="535" spans="1:22" s="77" customFormat="1" ht="12.75" customHeight="1" x14ac:dyDescent="0.15">
      <c r="A535" s="66" t="s">
        <v>15</v>
      </c>
      <c r="B535" s="67" t="s">
        <v>184</v>
      </c>
      <c r="C535" s="68" t="s">
        <v>45</v>
      </c>
      <c r="D535" s="71" t="s">
        <v>145</v>
      </c>
      <c r="E535" s="71" t="s">
        <v>41</v>
      </c>
      <c r="F535" s="123">
        <v>49.9</v>
      </c>
      <c r="G535" s="73"/>
      <c r="H535" s="82"/>
      <c r="I535" s="71" t="s">
        <v>131</v>
      </c>
      <c r="J535" s="67" t="s">
        <v>43</v>
      </c>
      <c r="K535" s="72">
        <v>200</v>
      </c>
      <c r="L535" s="223"/>
      <c r="M535" s="222"/>
      <c r="N535" s="278">
        <f>(F535*K535)</f>
        <v>9980</v>
      </c>
      <c r="O535" s="76" t="e">
        <f t="shared" ref="O535:O537" si="217">N535/L535</f>
        <v>#DIV/0!</v>
      </c>
      <c r="P535" s="75" t="e">
        <f t="shared" ref="P535:P537" si="218">M535*O535</f>
        <v>#DIV/0!</v>
      </c>
      <c r="Q535" s="222"/>
      <c r="R535" s="222"/>
      <c r="S535" s="292">
        <f t="shared" ref="S535" si="219">((Q535*3)+(R535*1))/4</f>
        <v>0</v>
      </c>
      <c r="T535" s="75"/>
      <c r="U535" s="75" t="e">
        <f t="shared" ref="U535:U537" si="220">SUM(P535+S535+T535)</f>
        <v>#DIV/0!</v>
      </c>
      <c r="V535" s="75" t="e">
        <f>U535/F535</f>
        <v>#DIV/0!</v>
      </c>
    </row>
    <row r="536" spans="1:22" s="77" customFormat="1" ht="12.75" customHeight="1" x14ac:dyDescent="0.15">
      <c r="A536" s="66" t="s">
        <v>15</v>
      </c>
      <c r="B536" s="67" t="s">
        <v>184</v>
      </c>
      <c r="C536" s="68" t="s">
        <v>45</v>
      </c>
      <c r="D536" s="71" t="s">
        <v>145</v>
      </c>
      <c r="E536" s="71" t="s">
        <v>41</v>
      </c>
      <c r="F536" s="123">
        <v>7</v>
      </c>
      <c r="G536" s="73"/>
      <c r="H536" s="82"/>
      <c r="I536" s="71" t="s">
        <v>123</v>
      </c>
      <c r="J536" s="67" t="s">
        <v>43</v>
      </c>
      <c r="K536" s="72">
        <v>200</v>
      </c>
      <c r="L536" s="223"/>
      <c r="M536" s="222"/>
      <c r="N536" s="278">
        <f>(F536*K536)</f>
        <v>1400</v>
      </c>
      <c r="O536" s="76" t="e">
        <f t="shared" si="217"/>
        <v>#DIV/0!</v>
      </c>
      <c r="P536" s="75" t="e">
        <f t="shared" si="218"/>
        <v>#DIV/0!</v>
      </c>
      <c r="Q536" s="75"/>
      <c r="R536" s="75"/>
      <c r="S536" s="292"/>
      <c r="T536" s="222"/>
      <c r="U536" s="75" t="e">
        <f t="shared" si="220"/>
        <v>#DIV/0!</v>
      </c>
      <c r="V536" s="75" t="e">
        <f>U536/F536</f>
        <v>#DIV/0!</v>
      </c>
    </row>
    <row r="537" spans="1:22" s="77" customFormat="1" ht="12.75" customHeight="1" x14ac:dyDescent="0.15">
      <c r="A537" s="66" t="s">
        <v>15</v>
      </c>
      <c r="B537" s="67" t="s">
        <v>184</v>
      </c>
      <c r="C537" s="68" t="s">
        <v>45</v>
      </c>
      <c r="D537" s="71" t="s">
        <v>146</v>
      </c>
      <c r="E537" s="71" t="s">
        <v>458</v>
      </c>
      <c r="F537" s="124">
        <v>57.1</v>
      </c>
      <c r="G537" s="73"/>
      <c r="H537" s="82"/>
      <c r="I537" s="71" t="s">
        <v>131</v>
      </c>
      <c r="J537" s="67" t="s">
        <v>186</v>
      </c>
      <c r="K537" s="72">
        <v>80</v>
      </c>
      <c r="L537" s="223"/>
      <c r="M537" s="222"/>
      <c r="N537" s="278">
        <f>(F537*K537)</f>
        <v>4568</v>
      </c>
      <c r="O537" s="76" t="e">
        <f t="shared" si="217"/>
        <v>#DIV/0!</v>
      </c>
      <c r="P537" s="75" t="e">
        <f t="shared" si="218"/>
        <v>#DIV/0!</v>
      </c>
      <c r="Q537" s="222"/>
      <c r="R537" s="222"/>
      <c r="S537" s="292">
        <f t="shared" ref="S537" si="221">((Q537*3)+(R537*1))/4</f>
        <v>0</v>
      </c>
      <c r="T537" s="75"/>
      <c r="U537" s="75" t="e">
        <f t="shared" si="220"/>
        <v>#DIV/0!</v>
      </c>
      <c r="V537" s="75" t="e">
        <f>U537/F537</f>
        <v>#DIV/0!</v>
      </c>
    </row>
    <row r="538" spans="1:22" s="77" customFormat="1" ht="12.75" customHeight="1" x14ac:dyDescent="0.15">
      <c r="A538" s="66" t="s">
        <v>15</v>
      </c>
      <c r="B538" s="67" t="s">
        <v>184</v>
      </c>
      <c r="C538" s="68" t="s">
        <v>45</v>
      </c>
      <c r="D538" s="71" t="s">
        <v>459</v>
      </c>
      <c r="E538" s="71" t="s">
        <v>460</v>
      </c>
      <c r="F538" s="123"/>
      <c r="G538" s="113">
        <v>1.6</v>
      </c>
      <c r="H538" s="113"/>
      <c r="I538" s="71" t="s">
        <v>131</v>
      </c>
      <c r="J538" s="67"/>
      <c r="K538" s="72"/>
      <c r="L538" s="74"/>
      <c r="M538" s="75"/>
      <c r="N538" s="75"/>
      <c r="O538" s="76"/>
      <c r="P538" s="75"/>
      <c r="Q538" s="75"/>
      <c r="R538" s="75"/>
      <c r="S538" s="75"/>
      <c r="T538" s="75"/>
      <c r="U538" s="75"/>
      <c r="V538" s="75"/>
    </row>
    <row r="539" spans="1:22" s="77" customFormat="1" ht="12.75" customHeight="1" x14ac:dyDescent="0.15">
      <c r="A539" s="66" t="s">
        <v>15</v>
      </c>
      <c r="B539" s="67" t="s">
        <v>184</v>
      </c>
      <c r="C539" s="68" t="s">
        <v>45</v>
      </c>
      <c r="D539" s="71" t="s">
        <v>147</v>
      </c>
      <c r="E539" s="71" t="s">
        <v>458</v>
      </c>
      <c r="F539" s="123">
        <v>57.1</v>
      </c>
      <c r="G539" s="73"/>
      <c r="H539" s="82"/>
      <c r="I539" s="71" t="s">
        <v>131</v>
      </c>
      <c r="J539" s="67" t="s">
        <v>186</v>
      </c>
      <c r="K539" s="72">
        <v>80</v>
      </c>
      <c r="L539" s="223"/>
      <c r="M539" s="222"/>
      <c r="N539" s="278">
        <f>(F539*K539)</f>
        <v>4568</v>
      </c>
      <c r="O539" s="76" t="e">
        <f>N539/L539</f>
        <v>#DIV/0!</v>
      </c>
      <c r="P539" s="75" t="e">
        <f>M539*O539</f>
        <v>#DIV/0!</v>
      </c>
      <c r="Q539" s="222"/>
      <c r="R539" s="222"/>
      <c r="S539" s="292">
        <f t="shared" ref="S539" si="222">((Q539*3)+(R539*1))/4</f>
        <v>0</v>
      </c>
      <c r="T539" s="75"/>
      <c r="U539" s="75" t="e">
        <f>SUM(P539+S539+T539)</f>
        <v>#DIV/0!</v>
      </c>
      <c r="V539" s="75" t="e">
        <f>U539/F539</f>
        <v>#DIV/0!</v>
      </c>
    </row>
    <row r="540" spans="1:22" s="77" customFormat="1" ht="12.75" customHeight="1" x14ac:dyDescent="0.15">
      <c r="A540" s="66" t="s">
        <v>15</v>
      </c>
      <c r="B540" s="67" t="s">
        <v>184</v>
      </c>
      <c r="C540" s="68" t="s">
        <v>45</v>
      </c>
      <c r="D540" s="71" t="s">
        <v>254</v>
      </c>
      <c r="E540" s="71" t="s">
        <v>460</v>
      </c>
      <c r="F540" s="123"/>
      <c r="G540" s="113">
        <v>1.6</v>
      </c>
      <c r="H540" s="113"/>
      <c r="I540" s="71" t="s">
        <v>131</v>
      </c>
      <c r="J540" s="67"/>
      <c r="K540" s="72"/>
      <c r="L540" s="74"/>
      <c r="M540" s="75"/>
      <c r="N540" s="75"/>
      <c r="O540" s="76"/>
      <c r="P540" s="75"/>
      <c r="Q540" s="75"/>
      <c r="R540" s="75"/>
      <c r="S540" s="75"/>
      <c r="T540" s="75"/>
      <c r="U540" s="75"/>
      <c r="V540" s="75"/>
    </row>
    <row r="541" spans="1:22" s="77" customFormat="1" ht="12.75" customHeight="1" x14ac:dyDescent="0.15">
      <c r="A541" s="66" t="s">
        <v>15</v>
      </c>
      <c r="B541" s="67" t="s">
        <v>184</v>
      </c>
      <c r="C541" s="68" t="s">
        <v>45</v>
      </c>
      <c r="D541" s="71" t="s">
        <v>148</v>
      </c>
      <c r="E541" s="71" t="s">
        <v>458</v>
      </c>
      <c r="F541" s="123">
        <v>57.1</v>
      </c>
      <c r="G541" s="73"/>
      <c r="H541" s="82"/>
      <c r="I541" s="71" t="s">
        <v>131</v>
      </c>
      <c r="J541" s="67" t="s">
        <v>186</v>
      </c>
      <c r="K541" s="72">
        <v>80</v>
      </c>
      <c r="L541" s="223"/>
      <c r="M541" s="222"/>
      <c r="N541" s="278">
        <f>(F541*K541)</f>
        <v>4568</v>
      </c>
      <c r="O541" s="76" t="e">
        <f>N541/L541</f>
        <v>#DIV/0!</v>
      </c>
      <c r="P541" s="75" t="e">
        <f>M541*O541</f>
        <v>#DIV/0!</v>
      </c>
      <c r="Q541" s="222"/>
      <c r="R541" s="222"/>
      <c r="S541" s="292">
        <f t="shared" ref="S541" si="223">((Q541*3)+(R541*1))/4</f>
        <v>0</v>
      </c>
      <c r="T541" s="75"/>
      <c r="U541" s="75" t="e">
        <f>SUM(P541+S541+T541)</f>
        <v>#DIV/0!</v>
      </c>
      <c r="V541" s="75" t="e">
        <f>U541/F541</f>
        <v>#DIV/0!</v>
      </c>
    </row>
    <row r="542" spans="1:22" s="77" customFormat="1" ht="12.75" customHeight="1" x14ac:dyDescent="0.15">
      <c r="A542" s="66" t="s">
        <v>15</v>
      </c>
      <c r="B542" s="67" t="s">
        <v>184</v>
      </c>
      <c r="C542" s="68" t="s">
        <v>45</v>
      </c>
      <c r="D542" s="71" t="s">
        <v>461</v>
      </c>
      <c r="E542" s="71" t="s">
        <v>460</v>
      </c>
      <c r="F542" s="123"/>
      <c r="G542" s="113">
        <v>1.6</v>
      </c>
      <c r="H542" s="113"/>
      <c r="I542" s="71" t="s">
        <v>131</v>
      </c>
      <c r="J542" s="67"/>
      <c r="K542" s="72"/>
      <c r="L542" s="74"/>
      <c r="M542" s="75"/>
      <c r="N542" s="75"/>
      <c r="O542" s="76"/>
      <c r="P542" s="75"/>
      <c r="Q542" s="75"/>
      <c r="R542" s="75"/>
      <c r="S542" s="75"/>
      <c r="T542" s="75"/>
      <c r="U542" s="75"/>
      <c r="V542" s="75"/>
    </row>
    <row r="543" spans="1:22" s="77" customFormat="1" ht="12.75" customHeight="1" x14ac:dyDescent="0.15">
      <c r="A543" s="66" t="s">
        <v>15</v>
      </c>
      <c r="B543" s="67" t="s">
        <v>184</v>
      </c>
      <c r="C543" s="68" t="s">
        <v>45</v>
      </c>
      <c r="D543" s="71" t="s">
        <v>149</v>
      </c>
      <c r="E543" s="71" t="s">
        <v>458</v>
      </c>
      <c r="F543" s="123">
        <v>57.1</v>
      </c>
      <c r="G543" s="113"/>
      <c r="H543" s="83"/>
      <c r="I543" s="71" t="s">
        <v>131</v>
      </c>
      <c r="J543" s="67" t="s">
        <v>186</v>
      </c>
      <c r="K543" s="72">
        <v>80</v>
      </c>
      <c r="L543" s="223"/>
      <c r="M543" s="222"/>
      <c r="N543" s="278">
        <f>(F543*K543)</f>
        <v>4568</v>
      </c>
      <c r="O543" s="76" t="e">
        <f>N543/L543</f>
        <v>#DIV/0!</v>
      </c>
      <c r="P543" s="75" t="e">
        <f>M543*O543</f>
        <v>#DIV/0!</v>
      </c>
      <c r="Q543" s="222"/>
      <c r="R543" s="222"/>
      <c r="S543" s="292">
        <f t="shared" ref="S543" si="224">((Q543*3)+(R543*1))/4</f>
        <v>0</v>
      </c>
      <c r="T543" s="75"/>
      <c r="U543" s="75" t="e">
        <f>SUM(P543+S543+T543)</f>
        <v>#DIV/0!</v>
      </c>
      <c r="V543" s="75" t="e">
        <f>U543/F543</f>
        <v>#DIV/0!</v>
      </c>
    </row>
    <row r="544" spans="1:22" s="77" customFormat="1" ht="12.75" customHeight="1" x14ac:dyDescent="0.15">
      <c r="A544" s="66" t="s">
        <v>15</v>
      </c>
      <c r="B544" s="67" t="s">
        <v>184</v>
      </c>
      <c r="C544" s="68" t="s">
        <v>45</v>
      </c>
      <c r="D544" s="71" t="s">
        <v>462</v>
      </c>
      <c r="E544" s="71" t="s">
        <v>460</v>
      </c>
      <c r="F544" s="123"/>
      <c r="G544" s="113">
        <v>1.6</v>
      </c>
      <c r="H544" s="113"/>
      <c r="I544" s="71" t="s">
        <v>131</v>
      </c>
      <c r="J544" s="67"/>
      <c r="K544" s="72"/>
      <c r="L544" s="74"/>
      <c r="M544" s="75"/>
      <c r="N544" s="75"/>
      <c r="O544" s="76"/>
      <c r="P544" s="75"/>
      <c r="Q544" s="75"/>
      <c r="R544" s="75"/>
      <c r="S544" s="75"/>
      <c r="T544" s="75"/>
      <c r="U544" s="75"/>
      <c r="V544" s="75"/>
    </row>
    <row r="545" spans="1:22" s="77" customFormat="1" ht="12.75" customHeight="1" x14ac:dyDescent="0.15">
      <c r="A545" s="66" t="s">
        <v>15</v>
      </c>
      <c r="B545" s="67" t="s">
        <v>184</v>
      </c>
      <c r="C545" s="68" t="s">
        <v>45</v>
      </c>
      <c r="D545" s="71" t="s">
        <v>150</v>
      </c>
      <c r="E545" s="71" t="s">
        <v>458</v>
      </c>
      <c r="F545" s="123">
        <v>57.1</v>
      </c>
      <c r="G545" s="113"/>
      <c r="H545" s="83"/>
      <c r="I545" s="71" t="s">
        <v>131</v>
      </c>
      <c r="J545" s="67" t="s">
        <v>186</v>
      </c>
      <c r="K545" s="72">
        <v>80</v>
      </c>
      <c r="L545" s="223"/>
      <c r="M545" s="222"/>
      <c r="N545" s="278">
        <f>(F545*K545)</f>
        <v>4568</v>
      </c>
      <c r="O545" s="76" t="e">
        <f>N545/L545</f>
        <v>#DIV/0!</v>
      </c>
      <c r="P545" s="75" t="e">
        <f>M545*O545</f>
        <v>#DIV/0!</v>
      </c>
      <c r="Q545" s="222"/>
      <c r="R545" s="222"/>
      <c r="S545" s="292">
        <f t="shared" ref="S545" si="225">((Q545*3)+(R545*1))/4</f>
        <v>0</v>
      </c>
      <c r="T545" s="75"/>
      <c r="U545" s="75" t="e">
        <f>SUM(P545+S545+T545)</f>
        <v>#DIV/0!</v>
      </c>
      <c r="V545" s="75" t="e">
        <f>U545/F545</f>
        <v>#DIV/0!</v>
      </c>
    </row>
    <row r="546" spans="1:22" s="77" customFormat="1" ht="12.75" customHeight="1" x14ac:dyDescent="0.15">
      <c r="A546" s="66" t="s">
        <v>15</v>
      </c>
      <c r="B546" s="67" t="s">
        <v>184</v>
      </c>
      <c r="C546" s="68" t="s">
        <v>45</v>
      </c>
      <c r="D546" s="71" t="s">
        <v>463</v>
      </c>
      <c r="E546" s="71" t="s">
        <v>460</v>
      </c>
      <c r="F546" s="123"/>
      <c r="G546" s="113">
        <v>1.6</v>
      </c>
      <c r="H546" s="113"/>
      <c r="I546" s="71" t="s">
        <v>131</v>
      </c>
      <c r="J546" s="67"/>
      <c r="K546" s="72"/>
      <c r="L546" s="74"/>
      <c r="M546" s="75"/>
      <c r="N546" s="75"/>
      <c r="O546" s="76"/>
      <c r="P546" s="75"/>
      <c r="Q546" s="75"/>
      <c r="R546" s="75"/>
      <c r="S546" s="75"/>
      <c r="T546" s="75"/>
      <c r="U546" s="75"/>
      <c r="V546" s="75"/>
    </row>
    <row r="547" spans="1:22" s="77" customFormat="1" ht="12.75" customHeight="1" x14ac:dyDescent="0.15">
      <c r="A547" s="66" t="s">
        <v>15</v>
      </c>
      <c r="B547" s="67" t="s">
        <v>184</v>
      </c>
      <c r="C547" s="68" t="s">
        <v>45</v>
      </c>
      <c r="D547" s="71" t="s">
        <v>151</v>
      </c>
      <c r="E547" s="71" t="s">
        <v>264</v>
      </c>
      <c r="F547" s="123">
        <v>4.5</v>
      </c>
      <c r="G547" s="73"/>
      <c r="H547" s="82"/>
      <c r="I547" s="71" t="s">
        <v>181</v>
      </c>
      <c r="J547" s="67" t="s">
        <v>56</v>
      </c>
      <c r="K547" s="72">
        <v>200</v>
      </c>
      <c r="L547" s="223"/>
      <c r="M547" s="222"/>
      <c r="N547" s="278">
        <f>(F547*K547)</f>
        <v>900</v>
      </c>
      <c r="O547" s="76" t="e">
        <f>N547/L547</f>
        <v>#DIV/0!</v>
      </c>
      <c r="P547" s="75" t="e">
        <f>M547*O547</f>
        <v>#DIV/0!</v>
      </c>
      <c r="Q547" s="75"/>
      <c r="R547" s="75"/>
      <c r="S547" s="292"/>
      <c r="T547" s="75"/>
      <c r="U547" s="75" t="e">
        <f>SUM(P547+S547+T547)</f>
        <v>#DIV/0!</v>
      </c>
      <c r="V547" s="75" t="e">
        <f>U547/F547</f>
        <v>#DIV/0!</v>
      </c>
    </row>
    <row r="548" spans="1:22" s="77" customFormat="1" ht="12.75" customHeight="1" x14ac:dyDescent="0.15">
      <c r="A548" s="66" t="s">
        <v>15</v>
      </c>
      <c r="B548" s="67" t="s">
        <v>184</v>
      </c>
      <c r="C548" s="68" t="s">
        <v>45</v>
      </c>
      <c r="D548" s="71" t="s">
        <v>464</v>
      </c>
      <c r="E548" s="71" t="s">
        <v>465</v>
      </c>
      <c r="F548" s="123"/>
      <c r="G548" s="73">
        <v>0</v>
      </c>
      <c r="H548" s="73"/>
      <c r="I548" s="71" t="s">
        <v>131</v>
      </c>
      <c r="J548" s="67"/>
      <c r="K548" s="72"/>
      <c r="L548" s="74"/>
      <c r="M548" s="75"/>
      <c r="N548" s="75"/>
      <c r="O548" s="76"/>
      <c r="P548" s="75"/>
      <c r="Q548" s="75"/>
      <c r="R548" s="75"/>
      <c r="S548" s="75"/>
      <c r="T548" s="75"/>
      <c r="U548" s="75"/>
      <c r="V548" s="75"/>
    </row>
    <row r="549" spans="1:22" s="77" customFormat="1" ht="12.75" customHeight="1" x14ac:dyDescent="0.15">
      <c r="A549" s="66" t="s">
        <v>15</v>
      </c>
      <c r="B549" s="67" t="s">
        <v>184</v>
      </c>
      <c r="C549" s="68" t="s">
        <v>45</v>
      </c>
      <c r="D549" s="69" t="s">
        <v>152</v>
      </c>
      <c r="E549" s="69" t="s">
        <v>264</v>
      </c>
      <c r="F549" s="122">
        <v>4.3</v>
      </c>
      <c r="G549" s="73"/>
      <c r="H549" s="82"/>
      <c r="I549" s="71" t="s">
        <v>181</v>
      </c>
      <c r="J549" s="67" t="s">
        <v>56</v>
      </c>
      <c r="K549" s="72">
        <v>200</v>
      </c>
      <c r="L549" s="223"/>
      <c r="M549" s="222"/>
      <c r="N549" s="278">
        <f t="shared" ref="N549:N555" si="226">(F549*K549)</f>
        <v>860</v>
      </c>
      <c r="O549" s="76" t="e">
        <f t="shared" ref="O549:O555" si="227">N549/L549</f>
        <v>#DIV/0!</v>
      </c>
      <c r="P549" s="75" t="e">
        <f t="shared" ref="P549:P555" si="228">M549*O549</f>
        <v>#DIV/0!</v>
      </c>
      <c r="Q549" s="75"/>
      <c r="R549" s="75"/>
      <c r="S549" s="292"/>
      <c r="T549" s="75"/>
      <c r="U549" s="75" t="e">
        <f t="shared" ref="U549:U555" si="229">SUM(P549+S549+T549)</f>
        <v>#DIV/0!</v>
      </c>
      <c r="V549" s="75" t="e">
        <f t="shared" ref="V549:V555" si="230">U549/F549</f>
        <v>#DIV/0!</v>
      </c>
    </row>
    <row r="550" spans="1:22" s="77" customFormat="1" ht="12.75" customHeight="1" x14ac:dyDescent="0.15">
      <c r="A550" s="66" t="s">
        <v>15</v>
      </c>
      <c r="B550" s="67" t="s">
        <v>184</v>
      </c>
      <c r="C550" s="68" t="s">
        <v>45</v>
      </c>
      <c r="D550" s="71" t="s">
        <v>152</v>
      </c>
      <c r="E550" s="71" t="s">
        <v>78</v>
      </c>
      <c r="F550" s="123">
        <v>10.8</v>
      </c>
      <c r="G550" s="73"/>
      <c r="H550" s="82"/>
      <c r="I550" s="71" t="s">
        <v>181</v>
      </c>
      <c r="J550" s="67" t="s">
        <v>56</v>
      </c>
      <c r="K550" s="72">
        <v>200</v>
      </c>
      <c r="L550" s="223"/>
      <c r="M550" s="222"/>
      <c r="N550" s="278">
        <f t="shared" si="226"/>
        <v>2160</v>
      </c>
      <c r="O550" s="76" t="e">
        <f t="shared" si="227"/>
        <v>#DIV/0!</v>
      </c>
      <c r="P550" s="75" t="e">
        <f t="shared" si="228"/>
        <v>#DIV/0!</v>
      </c>
      <c r="Q550" s="75"/>
      <c r="R550" s="75"/>
      <c r="S550" s="292"/>
      <c r="T550" s="75"/>
      <c r="U550" s="75" t="e">
        <f t="shared" si="229"/>
        <v>#DIV/0!</v>
      </c>
      <c r="V550" s="75" t="e">
        <f t="shared" si="230"/>
        <v>#DIV/0!</v>
      </c>
    </row>
    <row r="551" spans="1:22" s="77" customFormat="1" ht="12.75" customHeight="1" x14ac:dyDescent="0.15">
      <c r="A551" s="66" t="s">
        <v>15</v>
      </c>
      <c r="B551" s="67" t="s">
        <v>184</v>
      </c>
      <c r="C551" s="68" t="s">
        <v>45</v>
      </c>
      <c r="D551" s="71" t="s">
        <v>153</v>
      </c>
      <c r="E551" s="71" t="s">
        <v>41</v>
      </c>
      <c r="F551" s="123">
        <v>26.1</v>
      </c>
      <c r="G551" s="73"/>
      <c r="H551" s="82"/>
      <c r="I551" s="71" t="s">
        <v>131</v>
      </c>
      <c r="J551" s="67" t="s">
        <v>43</v>
      </c>
      <c r="K551" s="72">
        <v>200</v>
      </c>
      <c r="L551" s="223"/>
      <c r="M551" s="222"/>
      <c r="N551" s="278">
        <f t="shared" si="226"/>
        <v>5220</v>
      </c>
      <c r="O551" s="76" t="e">
        <f t="shared" si="227"/>
        <v>#DIV/0!</v>
      </c>
      <c r="P551" s="75" t="e">
        <f t="shared" si="228"/>
        <v>#DIV/0!</v>
      </c>
      <c r="Q551" s="222"/>
      <c r="R551" s="222"/>
      <c r="S551" s="292">
        <f t="shared" ref="S551" si="231">((Q551*3)+(R551*1))/4</f>
        <v>0</v>
      </c>
      <c r="T551" s="75"/>
      <c r="U551" s="75" t="e">
        <f t="shared" si="229"/>
        <v>#DIV/0!</v>
      </c>
      <c r="V551" s="75" t="e">
        <f t="shared" si="230"/>
        <v>#DIV/0!</v>
      </c>
    </row>
    <row r="552" spans="1:22" s="77" customFormat="1" ht="12.75" customHeight="1" x14ac:dyDescent="0.15">
      <c r="A552" s="66" t="s">
        <v>15</v>
      </c>
      <c r="B552" s="67" t="s">
        <v>184</v>
      </c>
      <c r="C552" s="68" t="s">
        <v>45</v>
      </c>
      <c r="D552" s="71" t="s">
        <v>153</v>
      </c>
      <c r="E552" s="71" t="s">
        <v>41</v>
      </c>
      <c r="F552" s="123">
        <v>4.5</v>
      </c>
      <c r="G552" s="73"/>
      <c r="H552" s="82"/>
      <c r="I552" s="71" t="s">
        <v>123</v>
      </c>
      <c r="J552" s="67" t="s">
        <v>43</v>
      </c>
      <c r="K552" s="72">
        <v>200</v>
      </c>
      <c r="L552" s="223"/>
      <c r="M552" s="222"/>
      <c r="N552" s="278">
        <f t="shared" si="226"/>
        <v>900</v>
      </c>
      <c r="O552" s="76" t="e">
        <f t="shared" si="227"/>
        <v>#DIV/0!</v>
      </c>
      <c r="P552" s="75" t="e">
        <f t="shared" si="228"/>
        <v>#DIV/0!</v>
      </c>
      <c r="Q552" s="75"/>
      <c r="R552" s="75"/>
      <c r="S552" s="292"/>
      <c r="T552" s="222"/>
      <c r="U552" s="75" t="e">
        <f t="shared" si="229"/>
        <v>#DIV/0!</v>
      </c>
      <c r="V552" s="75" t="e">
        <f t="shared" si="230"/>
        <v>#DIV/0!</v>
      </c>
    </row>
    <row r="553" spans="1:22" s="77" customFormat="1" ht="12.75" customHeight="1" x14ac:dyDescent="0.15">
      <c r="A553" s="66" t="s">
        <v>15</v>
      </c>
      <c r="B553" s="67" t="s">
        <v>184</v>
      </c>
      <c r="C553" s="68" t="s">
        <v>45</v>
      </c>
      <c r="D553" s="71" t="s">
        <v>154</v>
      </c>
      <c r="E553" s="71" t="s">
        <v>78</v>
      </c>
      <c r="F553" s="123">
        <v>10.8</v>
      </c>
      <c r="G553" s="73"/>
      <c r="H553" s="82"/>
      <c r="I553" s="71" t="s">
        <v>181</v>
      </c>
      <c r="J553" s="67" t="s">
        <v>56</v>
      </c>
      <c r="K553" s="72">
        <v>200</v>
      </c>
      <c r="L553" s="223"/>
      <c r="M553" s="222"/>
      <c r="N553" s="278">
        <f t="shared" si="226"/>
        <v>2160</v>
      </c>
      <c r="O553" s="76" t="e">
        <f t="shared" si="227"/>
        <v>#DIV/0!</v>
      </c>
      <c r="P553" s="75" t="e">
        <f t="shared" si="228"/>
        <v>#DIV/0!</v>
      </c>
      <c r="Q553" s="75"/>
      <c r="R553" s="75"/>
      <c r="S553" s="292"/>
      <c r="T553" s="75"/>
      <c r="U553" s="75" t="e">
        <f t="shared" si="229"/>
        <v>#DIV/0!</v>
      </c>
      <c r="V553" s="75" t="e">
        <f t="shared" si="230"/>
        <v>#DIV/0!</v>
      </c>
    </row>
    <row r="554" spans="1:22" s="77" customFormat="1" ht="12.75" customHeight="1" x14ac:dyDescent="0.15">
      <c r="A554" s="66" t="s">
        <v>15</v>
      </c>
      <c r="B554" s="67" t="s">
        <v>184</v>
      </c>
      <c r="C554" s="68" t="s">
        <v>45</v>
      </c>
      <c r="D554" s="71" t="s">
        <v>98</v>
      </c>
      <c r="E554" s="71" t="s">
        <v>466</v>
      </c>
      <c r="F554" s="123">
        <v>3.3</v>
      </c>
      <c r="G554" s="73"/>
      <c r="H554" s="82"/>
      <c r="I554" s="71" t="s">
        <v>181</v>
      </c>
      <c r="J554" s="67" t="s">
        <v>56</v>
      </c>
      <c r="K554" s="72">
        <v>200</v>
      </c>
      <c r="L554" s="223"/>
      <c r="M554" s="222"/>
      <c r="N554" s="278">
        <f t="shared" si="226"/>
        <v>660</v>
      </c>
      <c r="O554" s="76" t="e">
        <f t="shared" si="227"/>
        <v>#DIV/0!</v>
      </c>
      <c r="P554" s="75" t="e">
        <f t="shared" si="228"/>
        <v>#DIV/0!</v>
      </c>
      <c r="Q554" s="75"/>
      <c r="R554" s="75"/>
      <c r="S554" s="292"/>
      <c r="T554" s="75"/>
      <c r="U554" s="75" t="e">
        <f t="shared" si="229"/>
        <v>#DIV/0!</v>
      </c>
      <c r="V554" s="75" t="e">
        <f t="shared" si="230"/>
        <v>#DIV/0!</v>
      </c>
    </row>
    <row r="555" spans="1:22" s="77" customFormat="1" ht="12.75" customHeight="1" x14ac:dyDescent="0.15">
      <c r="A555" s="66" t="s">
        <v>15</v>
      </c>
      <c r="B555" s="67" t="s">
        <v>184</v>
      </c>
      <c r="C555" s="68" t="s">
        <v>45</v>
      </c>
      <c r="D555" s="90" t="s">
        <v>94</v>
      </c>
      <c r="E555" s="71" t="s">
        <v>467</v>
      </c>
      <c r="F555" s="123">
        <v>52.5</v>
      </c>
      <c r="G555" s="73"/>
      <c r="H555" s="82"/>
      <c r="I555" s="71" t="s">
        <v>131</v>
      </c>
      <c r="J555" s="67" t="s">
        <v>256</v>
      </c>
      <c r="K555" s="72">
        <v>120</v>
      </c>
      <c r="L555" s="223"/>
      <c r="M555" s="222"/>
      <c r="N555" s="278">
        <f t="shared" si="226"/>
        <v>6300</v>
      </c>
      <c r="O555" s="76" t="e">
        <f t="shared" si="227"/>
        <v>#DIV/0!</v>
      </c>
      <c r="P555" s="75" t="e">
        <f t="shared" si="228"/>
        <v>#DIV/0!</v>
      </c>
      <c r="Q555" s="222"/>
      <c r="R555" s="222"/>
      <c r="S555" s="292">
        <f t="shared" ref="S555" si="232">((Q555*3)+(R555*1))/4</f>
        <v>0</v>
      </c>
      <c r="T555" s="75"/>
      <c r="U555" s="75" t="e">
        <f t="shared" si="229"/>
        <v>#DIV/0!</v>
      </c>
      <c r="V555" s="75" t="e">
        <f t="shared" si="230"/>
        <v>#DIV/0!</v>
      </c>
    </row>
    <row r="556" spans="1:22" s="77" customFormat="1" ht="12.75" customHeight="1" x14ac:dyDescent="0.15">
      <c r="A556" s="66" t="s">
        <v>15</v>
      </c>
      <c r="B556" s="67" t="s">
        <v>184</v>
      </c>
      <c r="C556" s="68" t="s">
        <v>45</v>
      </c>
      <c r="D556" s="71" t="s">
        <v>106</v>
      </c>
      <c r="E556" s="71" t="s">
        <v>361</v>
      </c>
      <c r="F556" s="123"/>
      <c r="G556" s="73">
        <v>9.6999999999999993</v>
      </c>
      <c r="H556" s="73"/>
      <c r="I556" s="71" t="s">
        <v>96</v>
      </c>
      <c r="J556" s="67"/>
      <c r="K556" s="72"/>
      <c r="L556" s="74"/>
      <c r="M556" s="75"/>
      <c r="N556" s="75"/>
      <c r="O556" s="76"/>
      <c r="P556" s="75"/>
      <c r="Q556" s="75"/>
      <c r="R556" s="75"/>
      <c r="S556" s="75"/>
      <c r="T556" s="75"/>
      <c r="U556" s="75"/>
      <c r="V556" s="75"/>
    </row>
    <row r="557" spans="1:22" s="77" customFormat="1" ht="12.75" customHeight="1" x14ac:dyDescent="0.15">
      <c r="A557" s="66" t="s">
        <v>15</v>
      </c>
      <c r="B557" s="67" t="s">
        <v>184</v>
      </c>
      <c r="C557" s="68" t="s">
        <v>45</v>
      </c>
      <c r="D557" s="71" t="s">
        <v>108</v>
      </c>
      <c r="E557" s="71" t="s">
        <v>468</v>
      </c>
      <c r="F557" s="123"/>
      <c r="G557" s="73">
        <v>2.6</v>
      </c>
      <c r="H557" s="73"/>
      <c r="I557" s="71" t="s">
        <v>131</v>
      </c>
      <c r="J557" s="67"/>
      <c r="K557" s="72"/>
      <c r="L557" s="74"/>
      <c r="M557" s="75"/>
      <c r="N557" s="75"/>
      <c r="O557" s="76"/>
      <c r="P557" s="75"/>
      <c r="Q557" s="75"/>
      <c r="R557" s="75"/>
      <c r="S557" s="75"/>
      <c r="T557" s="75"/>
      <c r="U557" s="75"/>
      <c r="V557" s="75"/>
    </row>
    <row r="558" spans="1:22" s="77" customFormat="1" ht="12.75" customHeight="1" x14ac:dyDescent="0.15">
      <c r="A558" s="66" t="s">
        <v>15</v>
      </c>
      <c r="B558" s="67" t="s">
        <v>184</v>
      </c>
      <c r="C558" s="68" t="s">
        <v>45</v>
      </c>
      <c r="D558" s="71" t="s">
        <v>160</v>
      </c>
      <c r="E558" s="71" t="s">
        <v>41</v>
      </c>
      <c r="F558" s="123">
        <v>79.599999999999994</v>
      </c>
      <c r="G558" s="73"/>
      <c r="H558" s="82"/>
      <c r="I558" s="71" t="s">
        <v>131</v>
      </c>
      <c r="J558" s="67" t="s">
        <v>43</v>
      </c>
      <c r="K558" s="72">
        <v>200</v>
      </c>
      <c r="L558" s="223"/>
      <c r="M558" s="222"/>
      <c r="N558" s="278">
        <f>(F558*K558)</f>
        <v>15919.999999999998</v>
      </c>
      <c r="O558" s="76" t="e">
        <f t="shared" ref="O558:O561" si="233">N558/L558</f>
        <v>#DIV/0!</v>
      </c>
      <c r="P558" s="75" t="e">
        <f t="shared" ref="P558:P561" si="234">M558*O558</f>
        <v>#DIV/0!</v>
      </c>
      <c r="Q558" s="222"/>
      <c r="R558" s="222"/>
      <c r="S558" s="292">
        <f t="shared" ref="S558:S561" si="235">((Q558*3)+(R558*1))/4</f>
        <v>0</v>
      </c>
      <c r="T558" s="75"/>
      <c r="U558" s="75" t="e">
        <f t="shared" ref="U558:U561" si="236">SUM(P558+S558+T558)</f>
        <v>#DIV/0!</v>
      </c>
      <c r="V558" s="75" t="e">
        <f>U558/F558</f>
        <v>#DIV/0!</v>
      </c>
    </row>
    <row r="559" spans="1:22" s="77" customFormat="1" ht="12.75" customHeight="1" x14ac:dyDescent="0.15">
      <c r="A559" s="66" t="s">
        <v>15</v>
      </c>
      <c r="B559" s="67" t="s">
        <v>184</v>
      </c>
      <c r="C559" s="68" t="s">
        <v>45</v>
      </c>
      <c r="D559" s="71" t="s">
        <v>162</v>
      </c>
      <c r="E559" s="71" t="s">
        <v>467</v>
      </c>
      <c r="F559" s="123">
        <v>59</v>
      </c>
      <c r="G559" s="73"/>
      <c r="H559" s="82"/>
      <c r="I559" s="71" t="s">
        <v>131</v>
      </c>
      <c r="J559" s="67" t="s">
        <v>256</v>
      </c>
      <c r="K559" s="72">
        <v>120</v>
      </c>
      <c r="L559" s="223"/>
      <c r="M559" s="222"/>
      <c r="N559" s="278">
        <f>(F559*K559)</f>
        <v>7080</v>
      </c>
      <c r="O559" s="76" t="e">
        <f t="shared" si="233"/>
        <v>#DIV/0!</v>
      </c>
      <c r="P559" s="75" t="e">
        <f t="shared" si="234"/>
        <v>#DIV/0!</v>
      </c>
      <c r="Q559" s="222"/>
      <c r="R559" s="222"/>
      <c r="S559" s="292">
        <f t="shared" si="235"/>
        <v>0</v>
      </c>
      <c r="T559" s="75"/>
      <c r="U559" s="75" t="e">
        <f t="shared" si="236"/>
        <v>#DIV/0!</v>
      </c>
      <c r="V559" s="75" t="e">
        <f>U559/F559</f>
        <v>#DIV/0!</v>
      </c>
    </row>
    <row r="560" spans="1:22" s="77" customFormat="1" ht="12.75" customHeight="1" x14ac:dyDescent="0.15">
      <c r="A560" s="66" t="s">
        <v>15</v>
      </c>
      <c r="B560" s="67" t="s">
        <v>184</v>
      </c>
      <c r="C560" s="68" t="s">
        <v>45</v>
      </c>
      <c r="D560" s="71" t="s">
        <v>117</v>
      </c>
      <c r="E560" s="71" t="s">
        <v>469</v>
      </c>
      <c r="F560" s="123">
        <v>26.8</v>
      </c>
      <c r="G560" s="73"/>
      <c r="H560" s="82"/>
      <c r="I560" s="71" t="s">
        <v>131</v>
      </c>
      <c r="J560" s="67" t="s">
        <v>256</v>
      </c>
      <c r="K560" s="72">
        <v>120</v>
      </c>
      <c r="L560" s="223"/>
      <c r="M560" s="222"/>
      <c r="N560" s="278">
        <f>(F560*K560)</f>
        <v>3216</v>
      </c>
      <c r="O560" s="76" t="e">
        <f t="shared" si="233"/>
        <v>#DIV/0!</v>
      </c>
      <c r="P560" s="75" t="e">
        <f t="shared" si="234"/>
        <v>#DIV/0!</v>
      </c>
      <c r="Q560" s="222"/>
      <c r="R560" s="222"/>
      <c r="S560" s="292">
        <f t="shared" si="235"/>
        <v>0</v>
      </c>
      <c r="T560" s="75"/>
      <c r="U560" s="75" t="e">
        <f t="shared" si="236"/>
        <v>#DIV/0!</v>
      </c>
      <c r="V560" s="75" t="e">
        <f>U560/F560</f>
        <v>#DIV/0!</v>
      </c>
    </row>
    <row r="561" spans="1:22" s="77" customFormat="1" ht="12.75" customHeight="1" x14ac:dyDescent="0.15">
      <c r="A561" s="66" t="s">
        <v>15</v>
      </c>
      <c r="B561" s="67" t="s">
        <v>184</v>
      </c>
      <c r="C561" s="68" t="s">
        <v>45</v>
      </c>
      <c r="D561" s="71" t="s">
        <v>265</v>
      </c>
      <c r="E561" s="71" t="s">
        <v>467</v>
      </c>
      <c r="F561" s="123">
        <v>57.1</v>
      </c>
      <c r="G561" s="73"/>
      <c r="H561" s="82"/>
      <c r="I561" s="71" t="s">
        <v>131</v>
      </c>
      <c r="J561" s="67" t="s">
        <v>256</v>
      </c>
      <c r="K561" s="72">
        <v>120</v>
      </c>
      <c r="L561" s="223"/>
      <c r="M561" s="222"/>
      <c r="N561" s="278">
        <f>(F561*K561)</f>
        <v>6852</v>
      </c>
      <c r="O561" s="76" t="e">
        <f t="shared" si="233"/>
        <v>#DIV/0!</v>
      </c>
      <c r="P561" s="75" t="e">
        <f t="shared" si="234"/>
        <v>#DIV/0!</v>
      </c>
      <c r="Q561" s="222"/>
      <c r="R561" s="222"/>
      <c r="S561" s="292">
        <f t="shared" si="235"/>
        <v>0</v>
      </c>
      <c r="T561" s="75"/>
      <c r="U561" s="75" t="e">
        <f t="shared" si="236"/>
        <v>#DIV/0!</v>
      </c>
      <c r="V561" s="75" t="e">
        <f>U561/F561</f>
        <v>#DIV/0!</v>
      </c>
    </row>
    <row r="562" spans="1:22" s="77" customFormat="1" ht="12.75" customHeight="1" x14ac:dyDescent="0.15">
      <c r="A562" s="66" t="s">
        <v>15</v>
      </c>
      <c r="B562" s="67" t="s">
        <v>184</v>
      </c>
      <c r="C562" s="68" t="s">
        <v>45</v>
      </c>
      <c r="D562" s="71" t="s">
        <v>470</v>
      </c>
      <c r="E562" s="71" t="s">
        <v>460</v>
      </c>
      <c r="F562" s="123"/>
      <c r="G562" s="73">
        <v>1.6</v>
      </c>
      <c r="H562" s="73"/>
      <c r="I562" s="71" t="s">
        <v>131</v>
      </c>
      <c r="J562" s="67"/>
      <c r="K562" s="72"/>
      <c r="L562" s="74"/>
      <c r="M562" s="75"/>
      <c r="N562" s="75"/>
      <c r="O562" s="76"/>
      <c r="P562" s="75"/>
      <c r="Q562" s="75"/>
      <c r="R562" s="75"/>
      <c r="S562" s="75"/>
      <c r="T562" s="75"/>
      <c r="U562" s="75"/>
      <c r="V562" s="75"/>
    </row>
    <row r="563" spans="1:22" s="77" customFormat="1" ht="12.75" customHeight="1" x14ac:dyDescent="0.15">
      <c r="A563" s="66" t="s">
        <v>15</v>
      </c>
      <c r="B563" s="67" t="s">
        <v>184</v>
      </c>
      <c r="C563" s="68" t="s">
        <v>45</v>
      </c>
      <c r="D563" s="69" t="s">
        <v>266</v>
      </c>
      <c r="E563" s="69" t="s">
        <v>78</v>
      </c>
      <c r="F563" s="122">
        <v>8.3000000000000007</v>
      </c>
      <c r="G563" s="73"/>
      <c r="H563" s="82"/>
      <c r="I563" s="71" t="s">
        <v>181</v>
      </c>
      <c r="J563" s="67" t="s">
        <v>56</v>
      </c>
      <c r="K563" s="72">
        <v>200</v>
      </c>
      <c r="L563" s="223"/>
      <c r="M563" s="222"/>
      <c r="N563" s="278">
        <f>(F563*K563)</f>
        <v>1660.0000000000002</v>
      </c>
      <c r="O563" s="76" t="e">
        <f>N563/L563</f>
        <v>#DIV/0!</v>
      </c>
      <c r="P563" s="75" t="e">
        <f>M563*O563</f>
        <v>#DIV/0!</v>
      </c>
      <c r="Q563" s="75"/>
      <c r="R563" s="75"/>
      <c r="S563" s="292"/>
      <c r="T563" s="75"/>
      <c r="U563" s="75" t="e">
        <f>SUM(P563+S563+T563)</f>
        <v>#DIV/0!</v>
      </c>
      <c r="V563" s="75" t="e">
        <f>U563/F563</f>
        <v>#DIV/0!</v>
      </c>
    </row>
    <row r="564" spans="1:22" s="77" customFormat="1" ht="12.75" customHeight="1" x14ac:dyDescent="0.15">
      <c r="A564" s="66" t="s">
        <v>15</v>
      </c>
      <c r="B564" s="67" t="s">
        <v>184</v>
      </c>
      <c r="C564" s="68" t="s">
        <v>45</v>
      </c>
      <c r="D564" s="71" t="s">
        <v>114</v>
      </c>
      <c r="E564" s="71" t="s">
        <v>471</v>
      </c>
      <c r="F564" s="123"/>
      <c r="G564" s="73">
        <v>6.8</v>
      </c>
      <c r="H564" s="73"/>
      <c r="I564" s="71" t="s">
        <v>472</v>
      </c>
      <c r="J564" s="67"/>
      <c r="K564" s="72"/>
      <c r="L564" s="74"/>
      <c r="M564" s="75"/>
      <c r="N564" s="75"/>
      <c r="O564" s="76"/>
      <c r="P564" s="75"/>
      <c r="Q564" s="75"/>
      <c r="R564" s="75"/>
      <c r="S564" s="75"/>
      <c r="T564" s="75"/>
      <c r="U564" s="75"/>
      <c r="V564" s="75"/>
    </row>
    <row r="565" spans="1:22" s="77" customFormat="1" ht="12.75" customHeight="1" x14ac:dyDescent="0.15">
      <c r="A565" s="66" t="s">
        <v>15</v>
      </c>
      <c r="B565" s="67" t="s">
        <v>456</v>
      </c>
      <c r="C565" s="68" t="s">
        <v>45</v>
      </c>
      <c r="D565" s="71" t="s">
        <v>113</v>
      </c>
      <c r="E565" s="71" t="s">
        <v>473</v>
      </c>
      <c r="F565" s="123">
        <v>84.9</v>
      </c>
      <c r="G565" s="73"/>
      <c r="H565" s="82"/>
      <c r="I565" s="71" t="s">
        <v>472</v>
      </c>
      <c r="J565" s="67" t="s">
        <v>256</v>
      </c>
      <c r="K565" s="72">
        <v>120</v>
      </c>
      <c r="L565" s="223"/>
      <c r="M565" s="222"/>
      <c r="N565" s="278">
        <f>(F565*K565)</f>
        <v>10188</v>
      </c>
      <c r="O565" s="76" t="e">
        <f>N565/L565</f>
        <v>#DIV/0!</v>
      </c>
      <c r="P565" s="75" t="e">
        <f>M565*O565</f>
        <v>#DIV/0!</v>
      </c>
      <c r="Q565" s="75"/>
      <c r="R565" s="75"/>
      <c r="S565" s="292"/>
      <c r="T565" s="75"/>
      <c r="U565" s="75" t="e">
        <f>SUM(P565+S565+T565)</f>
        <v>#DIV/0!</v>
      </c>
      <c r="V565" s="75" t="e">
        <f>U565/F565</f>
        <v>#DIV/0!</v>
      </c>
    </row>
    <row r="566" spans="1:22" s="77" customFormat="1" ht="12.75" customHeight="1" x14ac:dyDescent="0.15">
      <c r="A566" s="66" t="s">
        <v>15</v>
      </c>
      <c r="B566" s="67" t="s">
        <v>184</v>
      </c>
      <c r="C566" s="68" t="s">
        <v>45</v>
      </c>
      <c r="D566" s="71" t="s">
        <v>474</v>
      </c>
      <c r="E566" s="71" t="s">
        <v>460</v>
      </c>
      <c r="F566" s="123"/>
      <c r="G566" s="73">
        <v>1.6</v>
      </c>
      <c r="H566" s="73"/>
      <c r="I566" s="71" t="s">
        <v>131</v>
      </c>
      <c r="J566" s="67"/>
      <c r="K566" s="72"/>
      <c r="L566" s="74"/>
      <c r="M566" s="75"/>
      <c r="N566" s="75"/>
      <c r="O566" s="76"/>
      <c r="P566" s="75"/>
      <c r="Q566" s="75"/>
      <c r="R566" s="75"/>
      <c r="S566" s="75"/>
      <c r="T566" s="75"/>
      <c r="U566" s="75"/>
      <c r="V566" s="75"/>
    </row>
    <row r="567" spans="1:22" s="77" customFormat="1" ht="12.75" customHeight="1" x14ac:dyDescent="0.15">
      <c r="A567" s="66" t="s">
        <v>15</v>
      </c>
      <c r="B567" s="67" t="s">
        <v>121</v>
      </c>
      <c r="C567" s="68" t="s">
        <v>45</v>
      </c>
      <c r="D567" s="90" t="s">
        <v>115</v>
      </c>
      <c r="E567" s="71" t="s">
        <v>60</v>
      </c>
      <c r="F567" s="123">
        <v>7.2</v>
      </c>
      <c r="G567" s="73"/>
      <c r="H567" s="82"/>
      <c r="I567" s="71" t="s">
        <v>131</v>
      </c>
      <c r="J567" s="67" t="s">
        <v>52</v>
      </c>
      <c r="K567" s="72">
        <v>104</v>
      </c>
      <c r="L567" s="223"/>
      <c r="M567" s="222"/>
      <c r="N567" s="278">
        <f t="shared" ref="N567:N573" si="237">(F567*K567)</f>
        <v>748.80000000000007</v>
      </c>
      <c r="O567" s="76" t="e">
        <f t="shared" ref="O567:O573" si="238">N567/L567</f>
        <v>#DIV/0!</v>
      </c>
      <c r="P567" s="75" t="e">
        <f t="shared" ref="P567:P573" si="239">M567*O567</f>
        <v>#DIV/0!</v>
      </c>
      <c r="Q567" s="222"/>
      <c r="R567" s="222"/>
      <c r="S567" s="292">
        <f t="shared" ref="S567:S572" si="240">((Q567*3)+(R567*1))/4</f>
        <v>0</v>
      </c>
      <c r="T567" s="75"/>
      <c r="U567" s="75" t="e">
        <f t="shared" ref="U567:U573" si="241">SUM(P567+S567+T567)</f>
        <v>#DIV/0!</v>
      </c>
      <c r="V567" s="75" t="e">
        <f t="shared" ref="V567:V573" si="242">U567/F567</f>
        <v>#DIV/0!</v>
      </c>
    </row>
    <row r="568" spans="1:22" s="77" customFormat="1" ht="12.75" customHeight="1" x14ac:dyDescent="0.15">
      <c r="A568" s="66" t="s">
        <v>15</v>
      </c>
      <c r="B568" s="67" t="s">
        <v>121</v>
      </c>
      <c r="C568" s="68" t="s">
        <v>45</v>
      </c>
      <c r="D568" s="90" t="s">
        <v>429</v>
      </c>
      <c r="E568" s="71" t="s">
        <v>60</v>
      </c>
      <c r="F568" s="123">
        <v>7</v>
      </c>
      <c r="G568" s="73"/>
      <c r="H568" s="82"/>
      <c r="I568" s="71" t="s">
        <v>131</v>
      </c>
      <c r="J568" s="67" t="s">
        <v>52</v>
      </c>
      <c r="K568" s="72">
        <v>104</v>
      </c>
      <c r="L568" s="223"/>
      <c r="M568" s="222"/>
      <c r="N568" s="278">
        <f t="shared" si="237"/>
        <v>728</v>
      </c>
      <c r="O568" s="76" t="e">
        <f t="shared" si="238"/>
        <v>#DIV/0!</v>
      </c>
      <c r="P568" s="75" t="e">
        <f t="shared" si="239"/>
        <v>#DIV/0!</v>
      </c>
      <c r="Q568" s="222"/>
      <c r="R568" s="222"/>
      <c r="S568" s="292">
        <f t="shared" si="240"/>
        <v>0</v>
      </c>
      <c r="T568" s="75"/>
      <c r="U568" s="75" t="e">
        <f t="shared" si="241"/>
        <v>#DIV/0!</v>
      </c>
      <c r="V568" s="75" t="e">
        <f t="shared" si="242"/>
        <v>#DIV/0!</v>
      </c>
    </row>
    <row r="569" spans="1:22" s="77" customFormat="1" ht="12.75" customHeight="1" x14ac:dyDescent="0.15">
      <c r="A569" s="66" t="s">
        <v>15</v>
      </c>
      <c r="B569" s="67" t="s">
        <v>121</v>
      </c>
      <c r="C569" s="68" t="s">
        <v>45</v>
      </c>
      <c r="D569" s="69" t="s">
        <v>109</v>
      </c>
      <c r="E569" s="71" t="s">
        <v>51</v>
      </c>
      <c r="F569" s="122">
        <v>56</v>
      </c>
      <c r="G569" s="73"/>
      <c r="H569" s="82"/>
      <c r="I569" s="71" t="s">
        <v>131</v>
      </c>
      <c r="J569" s="67" t="s">
        <v>52</v>
      </c>
      <c r="K569" s="72">
        <v>104</v>
      </c>
      <c r="L569" s="223"/>
      <c r="M569" s="222"/>
      <c r="N569" s="278">
        <f t="shared" si="237"/>
        <v>5824</v>
      </c>
      <c r="O569" s="76" t="e">
        <f t="shared" si="238"/>
        <v>#DIV/0!</v>
      </c>
      <c r="P569" s="75" t="e">
        <f t="shared" si="239"/>
        <v>#DIV/0!</v>
      </c>
      <c r="Q569" s="222"/>
      <c r="R569" s="222"/>
      <c r="S569" s="292">
        <f t="shared" si="240"/>
        <v>0</v>
      </c>
      <c r="T569" s="75"/>
      <c r="U569" s="75" t="e">
        <f t="shared" si="241"/>
        <v>#DIV/0!</v>
      </c>
      <c r="V569" s="75" t="e">
        <f t="shared" si="242"/>
        <v>#DIV/0!</v>
      </c>
    </row>
    <row r="570" spans="1:22" s="77" customFormat="1" ht="12.75" customHeight="1" x14ac:dyDescent="0.15">
      <c r="A570" s="66" t="s">
        <v>15</v>
      </c>
      <c r="B570" s="67" t="s">
        <v>184</v>
      </c>
      <c r="C570" s="68" t="s">
        <v>45</v>
      </c>
      <c r="D570" s="71" t="s">
        <v>434</v>
      </c>
      <c r="E570" s="71" t="s">
        <v>467</v>
      </c>
      <c r="F570" s="123">
        <v>56.8</v>
      </c>
      <c r="G570" s="73"/>
      <c r="H570" s="82"/>
      <c r="I570" s="71" t="s">
        <v>131</v>
      </c>
      <c r="J570" s="67" t="s">
        <v>256</v>
      </c>
      <c r="K570" s="72">
        <v>120</v>
      </c>
      <c r="L570" s="223"/>
      <c r="M570" s="222"/>
      <c r="N570" s="278">
        <f t="shared" si="237"/>
        <v>6816</v>
      </c>
      <c r="O570" s="76" t="e">
        <f t="shared" si="238"/>
        <v>#DIV/0!</v>
      </c>
      <c r="P570" s="75" t="e">
        <f t="shared" si="239"/>
        <v>#DIV/0!</v>
      </c>
      <c r="Q570" s="222"/>
      <c r="R570" s="222"/>
      <c r="S570" s="292">
        <f t="shared" si="240"/>
        <v>0</v>
      </c>
      <c r="T570" s="75"/>
      <c r="U570" s="75" t="e">
        <f t="shared" si="241"/>
        <v>#DIV/0!</v>
      </c>
      <c r="V570" s="75" t="e">
        <f t="shared" si="242"/>
        <v>#DIV/0!</v>
      </c>
    </row>
    <row r="571" spans="1:22" s="77" customFormat="1" ht="12.75" customHeight="1" x14ac:dyDescent="0.15">
      <c r="A571" s="66" t="s">
        <v>15</v>
      </c>
      <c r="B571" s="67" t="s">
        <v>184</v>
      </c>
      <c r="C571" s="68" t="s">
        <v>45</v>
      </c>
      <c r="D571" s="71" t="s">
        <v>120</v>
      </c>
      <c r="E571" s="71" t="s">
        <v>467</v>
      </c>
      <c r="F571" s="123">
        <v>56.8</v>
      </c>
      <c r="G571" s="73"/>
      <c r="H571" s="82"/>
      <c r="I571" s="71" t="s">
        <v>131</v>
      </c>
      <c r="J571" s="67" t="s">
        <v>256</v>
      </c>
      <c r="K571" s="72">
        <v>120</v>
      </c>
      <c r="L571" s="223"/>
      <c r="M571" s="222"/>
      <c r="N571" s="278">
        <f t="shared" si="237"/>
        <v>6816</v>
      </c>
      <c r="O571" s="76" t="e">
        <f t="shared" si="238"/>
        <v>#DIV/0!</v>
      </c>
      <c r="P571" s="75" t="e">
        <f t="shared" si="239"/>
        <v>#DIV/0!</v>
      </c>
      <c r="Q571" s="222"/>
      <c r="R571" s="222"/>
      <c r="S571" s="292">
        <f t="shared" si="240"/>
        <v>0</v>
      </c>
      <c r="T571" s="75"/>
      <c r="U571" s="75" t="e">
        <f t="shared" si="241"/>
        <v>#DIV/0!</v>
      </c>
      <c r="V571" s="75" t="e">
        <f t="shared" si="242"/>
        <v>#DIV/0!</v>
      </c>
    </row>
    <row r="572" spans="1:22" s="77" customFormat="1" ht="12.75" customHeight="1" x14ac:dyDescent="0.15">
      <c r="A572" s="66" t="s">
        <v>15</v>
      </c>
      <c r="B572" s="67" t="s">
        <v>184</v>
      </c>
      <c r="C572" s="68" t="s">
        <v>45</v>
      </c>
      <c r="D572" s="69" t="s">
        <v>111</v>
      </c>
      <c r="E572" s="69" t="s">
        <v>475</v>
      </c>
      <c r="F572" s="122">
        <v>72.3</v>
      </c>
      <c r="G572" s="73"/>
      <c r="H572" s="82"/>
      <c r="I572" s="71" t="s">
        <v>131</v>
      </c>
      <c r="J572" s="67" t="s">
        <v>43</v>
      </c>
      <c r="K572" s="72">
        <v>200</v>
      </c>
      <c r="L572" s="223"/>
      <c r="M572" s="222"/>
      <c r="N572" s="278">
        <f t="shared" si="237"/>
        <v>14460</v>
      </c>
      <c r="O572" s="76" t="e">
        <f t="shared" si="238"/>
        <v>#DIV/0!</v>
      </c>
      <c r="P572" s="75" t="e">
        <f t="shared" si="239"/>
        <v>#DIV/0!</v>
      </c>
      <c r="Q572" s="222"/>
      <c r="R572" s="222"/>
      <c r="S572" s="292">
        <f t="shared" si="240"/>
        <v>0</v>
      </c>
      <c r="T572" s="75"/>
      <c r="U572" s="75" t="e">
        <f t="shared" si="241"/>
        <v>#DIV/0!</v>
      </c>
      <c r="V572" s="75" t="e">
        <f t="shared" si="242"/>
        <v>#DIV/0!</v>
      </c>
    </row>
    <row r="573" spans="1:22" s="77" customFormat="1" ht="12.75" customHeight="1" x14ac:dyDescent="0.15">
      <c r="A573" s="66" t="s">
        <v>15</v>
      </c>
      <c r="B573" s="67" t="s">
        <v>184</v>
      </c>
      <c r="C573" s="68" t="s">
        <v>45</v>
      </c>
      <c r="D573" s="71" t="s">
        <v>111</v>
      </c>
      <c r="E573" s="71" t="s">
        <v>475</v>
      </c>
      <c r="F573" s="123">
        <v>4</v>
      </c>
      <c r="G573" s="73"/>
      <c r="H573" s="82"/>
      <c r="I573" s="71" t="s">
        <v>123</v>
      </c>
      <c r="J573" s="67" t="s">
        <v>43</v>
      </c>
      <c r="K573" s="72">
        <v>200</v>
      </c>
      <c r="L573" s="223"/>
      <c r="M573" s="222"/>
      <c r="N573" s="278">
        <f t="shared" si="237"/>
        <v>800</v>
      </c>
      <c r="O573" s="76" t="e">
        <f t="shared" si="238"/>
        <v>#DIV/0!</v>
      </c>
      <c r="P573" s="75" t="e">
        <f t="shared" si="239"/>
        <v>#DIV/0!</v>
      </c>
      <c r="Q573" s="75"/>
      <c r="R573" s="75"/>
      <c r="S573" s="292"/>
      <c r="T573" s="222"/>
      <c r="U573" s="75" t="e">
        <f t="shared" si="241"/>
        <v>#DIV/0!</v>
      </c>
      <c r="V573" s="75" t="e">
        <f t="shared" si="242"/>
        <v>#DIV/0!</v>
      </c>
    </row>
    <row r="574" spans="1:22" s="77" customFormat="1" ht="12.75" customHeight="1" x14ac:dyDescent="0.15">
      <c r="A574" s="66" t="s">
        <v>15</v>
      </c>
      <c r="B574" s="67" t="s">
        <v>184</v>
      </c>
      <c r="C574" s="68" t="s">
        <v>45</v>
      </c>
      <c r="D574" s="71" t="s">
        <v>193</v>
      </c>
      <c r="E574" s="71" t="s">
        <v>460</v>
      </c>
      <c r="F574" s="123"/>
      <c r="G574" s="113">
        <v>3.8</v>
      </c>
      <c r="H574" s="113"/>
      <c r="I574" s="71" t="s">
        <v>131</v>
      </c>
      <c r="J574" s="67"/>
      <c r="K574" s="72"/>
      <c r="L574" s="74"/>
      <c r="M574" s="75"/>
      <c r="N574" s="75"/>
      <c r="O574" s="76"/>
      <c r="P574" s="75"/>
      <c r="Q574" s="75"/>
      <c r="R574" s="75"/>
      <c r="S574" s="75"/>
      <c r="T574" s="75"/>
      <c r="U574" s="75"/>
      <c r="V574" s="75"/>
    </row>
    <row r="575" spans="1:22" s="77" customFormat="1" ht="12.75" customHeight="1" x14ac:dyDescent="0.15">
      <c r="A575" s="66" t="s">
        <v>15</v>
      </c>
      <c r="B575" s="67" t="s">
        <v>184</v>
      </c>
      <c r="C575" s="68" t="s">
        <v>45</v>
      </c>
      <c r="D575" s="71" t="s">
        <v>194</v>
      </c>
      <c r="E575" s="71" t="s">
        <v>460</v>
      </c>
      <c r="F575" s="123"/>
      <c r="G575" s="73">
        <v>3.8</v>
      </c>
      <c r="H575" s="73"/>
      <c r="I575" s="71" t="s">
        <v>131</v>
      </c>
      <c r="J575" s="67"/>
      <c r="K575" s="72"/>
      <c r="L575" s="74"/>
      <c r="M575" s="75"/>
      <c r="N575" s="75"/>
      <c r="O575" s="76"/>
      <c r="P575" s="75"/>
      <c r="Q575" s="75"/>
      <c r="R575" s="75"/>
      <c r="S575" s="75"/>
      <c r="T575" s="75"/>
      <c r="U575" s="75"/>
      <c r="V575" s="75"/>
    </row>
    <row r="576" spans="1:22" s="77" customFormat="1" ht="12.75" customHeight="1" x14ac:dyDescent="0.15">
      <c r="A576" s="66" t="s">
        <v>15</v>
      </c>
      <c r="B576" s="67" t="s">
        <v>184</v>
      </c>
      <c r="C576" s="68" t="s">
        <v>45</v>
      </c>
      <c r="D576" s="71" t="s">
        <v>437</v>
      </c>
      <c r="E576" s="71" t="s">
        <v>78</v>
      </c>
      <c r="F576" s="123">
        <v>6.8</v>
      </c>
      <c r="G576" s="73"/>
      <c r="H576" s="82"/>
      <c r="I576" s="71" t="s">
        <v>181</v>
      </c>
      <c r="J576" s="67" t="s">
        <v>56</v>
      </c>
      <c r="K576" s="72">
        <v>200</v>
      </c>
      <c r="L576" s="223"/>
      <c r="M576" s="222"/>
      <c r="N576" s="278">
        <f t="shared" ref="N576:N583" si="243">(F576*K576)</f>
        <v>1360</v>
      </c>
      <c r="O576" s="76" t="e">
        <f t="shared" ref="O576:O583" si="244">N576/L576</f>
        <v>#DIV/0!</v>
      </c>
      <c r="P576" s="75" t="e">
        <f t="shared" ref="P576:P583" si="245">M576*O576</f>
        <v>#DIV/0!</v>
      </c>
      <c r="Q576" s="75"/>
      <c r="R576" s="75"/>
      <c r="S576" s="292"/>
      <c r="T576" s="75"/>
      <c r="U576" s="75" t="e">
        <f t="shared" ref="U576:U583" si="246">SUM(P576+S576+T576)</f>
        <v>#DIV/0!</v>
      </c>
      <c r="V576" s="75" t="e">
        <f t="shared" ref="V576:V583" si="247">U576/F576</f>
        <v>#DIV/0!</v>
      </c>
    </row>
    <row r="577" spans="1:22" s="77" customFormat="1" ht="12.75" customHeight="1" x14ac:dyDescent="0.15">
      <c r="A577" s="66" t="s">
        <v>15</v>
      </c>
      <c r="B577" s="67" t="s">
        <v>184</v>
      </c>
      <c r="C577" s="68" t="s">
        <v>45</v>
      </c>
      <c r="D577" s="69" t="s">
        <v>195</v>
      </c>
      <c r="E577" s="69" t="s">
        <v>41</v>
      </c>
      <c r="F577" s="122">
        <v>12.1</v>
      </c>
      <c r="G577" s="73"/>
      <c r="H577" s="82"/>
      <c r="I577" s="71" t="s">
        <v>131</v>
      </c>
      <c r="J577" s="67" t="s">
        <v>43</v>
      </c>
      <c r="K577" s="72">
        <v>200</v>
      </c>
      <c r="L577" s="223"/>
      <c r="M577" s="222"/>
      <c r="N577" s="278">
        <f t="shared" si="243"/>
        <v>2420</v>
      </c>
      <c r="O577" s="76" t="e">
        <f t="shared" si="244"/>
        <v>#DIV/0!</v>
      </c>
      <c r="P577" s="75" t="e">
        <f t="shared" si="245"/>
        <v>#DIV/0!</v>
      </c>
      <c r="Q577" s="222"/>
      <c r="R577" s="222"/>
      <c r="S577" s="292">
        <f t="shared" ref="S577" si="248">((Q577*3)+(R577*1))/4</f>
        <v>0</v>
      </c>
      <c r="T577" s="75"/>
      <c r="U577" s="75" t="e">
        <f t="shared" si="246"/>
        <v>#DIV/0!</v>
      </c>
      <c r="V577" s="75" t="e">
        <f t="shared" si="247"/>
        <v>#DIV/0!</v>
      </c>
    </row>
    <row r="578" spans="1:22" s="77" customFormat="1" ht="12.75" customHeight="1" x14ac:dyDescent="0.15">
      <c r="A578" s="66" t="s">
        <v>15</v>
      </c>
      <c r="B578" s="67" t="s">
        <v>184</v>
      </c>
      <c r="C578" s="95" t="s">
        <v>45</v>
      </c>
      <c r="D578" s="71" t="s">
        <v>199</v>
      </c>
      <c r="E578" s="71" t="s">
        <v>78</v>
      </c>
      <c r="F578" s="123">
        <v>6.5</v>
      </c>
      <c r="G578" s="73"/>
      <c r="H578" s="82"/>
      <c r="I578" s="71" t="s">
        <v>181</v>
      </c>
      <c r="J578" s="67" t="s">
        <v>56</v>
      </c>
      <c r="K578" s="72">
        <v>200</v>
      </c>
      <c r="L578" s="223"/>
      <c r="M578" s="222"/>
      <c r="N578" s="278">
        <f t="shared" si="243"/>
        <v>1300</v>
      </c>
      <c r="O578" s="76" t="e">
        <f t="shared" si="244"/>
        <v>#DIV/0!</v>
      </c>
      <c r="P578" s="75" t="e">
        <f t="shared" si="245"/>
        <v>#DIV/0!</v>
      </c>
      <c r="Q578" s="75"/>
      <c r="R578" s="75"/>
      <c r="S578" s="292"/>
      <c r="T578" s="75"/>
      <c r="U578" s="75" t="e">
        <f t="shared" si="246"/>
        <v>#DIV/0!</v>
      </c>
      <c r="V578" s="75" t="e">
        <f t="shared" si="247"/>
        <v>#DIV/0!</v>
      </c>
    </row>
    <row r="579" spans="1:22" s="77" customFormat="1" ht="12.75" customHeight="1" x14ac:dyDescent="0.15">
      <c r="A579" s="66" t="s">
        <v>15</v>
      </c>
      <c r="B579" s="67" t="s">
        <v>121</v>
      </c>
      <c r="C579" s="95" t="s">
        <v>45</v>
      </c>
      <c r="D579" s="69" t="s">
        <v>443</v>
      </c>
      <c r="E579" s="71" t="s">
        <v>112</v>
      </c>
      <c r="F579" s="122">
        <v>6.2</v>
      </c>
      <c r="G579" s="73"/>
      <c r="H579" s="82"/>
      <c r="I579" s="71" t="s">
        <v>131</v>
      </c>
      <c r="J579" s="67" t="s">
        <v>56</v>
      </c>
      <c r="K579" s="72">
        <v>255</v>
      </c>
      <c r="L579" s="223"/>
      <c r="M579" s="222"/>
      <c r="N579" s="278">
        <f t="shared" si="243"/>
        <v>1581</v>
      </c>
      <c r="O579" s="76" t="e">
        <f t="shared" si="244"/>
        <v>#DIV/0!</v>
      </c>
      <c r="P579" s="75" t="e">
        <f t="shared" si="245"/>
        <v>#DIV/0!</v>
      </c>
      <c r="Q579" s="222"/>
      <c r="R579" s="222"/>
      <c r="S579" s="292">
        <f t="shared" ref="S579:S580" si="249">((Q579*3)+(R579*1))/4</f>
        <v>0</v>
      </c>
      <c r="T579" s="75"/>
      <c r="U579" s="75" t="e">
        <f t="shared" si="246"/>
        <v>#DIV/0!</v>
      </c>
      <c r="V579" s="75" t="e">
        <f t="shared" si="247"/>
        <v>#DIV/0!</v>
      </c>
    </row>
    <row r="580" spans="1:22" s="77" customFormat="1" ht="12.75" customHeight="1" x14ac:dyDescent="0.15">
      <c r="A580" s="66" t="s">
        <v>15</v>
      </c>
      <c r="B580" s="67" t="s">
        <v>476</v>
      </c>
      <c r="C580" s="67" t="s">
        <v>45</v>
      </c>
      <c r="D580" s="71" t="s">
        <v>200</v>
      </c>
      <c r="E580" s="71" t="s">
        <v>477</v>
      </c>
      <c r="F580" s="123">
        <v>15.100000000000001</v>
      </c>
      <c r="G580" s="73"/>
      <c r="H580" s="82"/>
      <c r="I580" s="71" t="s">
        <v>131</v>
      </c>
      <c r="J580" s="67" t="s">
        <v>84</v>
      </c>
      <c r="K580" s="72">
        <v>255</v>
      </c>
      <c r="L580" s="223"/>
      <c r="M580" s="222"/>
      <c r="N580" s="278">
        <f t="shared" si="243"/>
        <v>3850.5000000000005</v>
      </c>
      <c r="O580" s="76" t="e">
        <f t="shared" si="244"/>
        <v>#DIV/0!</v>
      </c>
      <c r="P580" s="75" t="e">
        <f t="shared" si="245"/>
        <v>#DIV/0!</v>
      </c>
      <c r="Q580" s="222"/>
      <c r="R580" s="222"/>
      <c r="S580" s="292">
        <f t="shared" si="249"/>
        <v>0</v>
      </c>
      <c r="T580" s="75"/>
      <c r="U580" s="75" t="e">
        <f t="shared" si="246"/>
        <v>#DIV/0!</v>
      </c>
      <c r="V580" s="75" t="e">
        <f t="shared" si="247"/>
        <v>#DIV/0!</v>
      </c>
    </row>
    <row r="581" spans="1:22" s="77" customFormat="1" ht="12.75" customHeight="1" x14ac:dyDescent="0.15">
      <c r="A581" s="66" t="s">
        <v>15</v>
      </c>
      <c r="B581" s="67" t="s">
        <v>476</v>
      </c>
      <c r="C581" s="67" t="s">
        <v>45</v>
      </c>
      <c r="D581" s="71" t="s">
        <v>200</v>
      </c>
      <c r="E581" s="71" t="s">
        <v>477</v>
      </c>
      <c r="F581" s="123">
        <v>4</v>
      </c>
      <c r="G581" s="73"/>
      <c r="H581" s="82"/>
      <c r="I581" s="71" t="s">
        <v>123</v>
      </c>
      <c r="J581" s="67" t="s">
        <v>84</v>
      </c>
      <c r="K581" s="72">
        <v>255</v>
      </c>
      <c r="L581" s="223"/>
      <c r="M581" s="222"/>
      <c r="N581" s="278">
        <f t="shared" si="243"/>
        <v>1020</v>
      </c>
      <c r="O581" s="76" t="e">
        <f t="shared" si="244"/>
        <v>#DIV/0!</v>
      </c>
      <c r="P581" s="75" t="e">
        <f t="shared" si="245"/>
        <v>#DIV/0!</v>
      </c>
      <c r="Q581" s="75"/>
      <c r="R581" s="75"/>
      <c r="S581" s="292"/>
      <c r="T581" s="222"/>
      <c r="U581" s="75" t="e">
        <f t="shared" si="246"/>
        <v>#DIV/0!</v>
      </c>
      <c r="V581" s="75" t="e">
        <f t="shared" si="247"/>
        <v>#DIV/0!</v>
      </c>
    </row>
    <row r="582" spans="1:22" s="77" customFormat="1" ht="12.75" customHeight="1" x14ac:dyDescent="0.15">
      <c r="A582" s="66" t="s">
        <v>15</v>
      </c>
      <c r="B582" s="67" t="s">
        <v>476</v>
      </c>
      <c r="C582" s="67" t="s">
        <v>45</v>
      </c>
      <c r="D582" s="71" t="s">
        <v>478</v>
      </c>
      <c r="E582" s="71" t="s">
        <v>78</v>
      </c>
      <c r="F582" s="123">
        <v>1.1000000000000001</v>
      </c>
      <c r="G582" s="73"/>
      <c r="H582" s="82"/>
      <c r="I582" s="71" t="s">
        <v>131</v>
      </c>
      <c r="J582" s="67" t="s">
        <v>56</v>
      </c>
      <c r="K582" s="72">
        <v>255</v>
      </c>
      <c r="L582" s="223"/>
      <c r="M582" s="222"/>
      <c r="N582" s="278">
        <f t="shared" si="243"/>
        <v>280.5</v>
      </c>
      <c r="O582" s="76" t="e">
        <f t="shared" si="244"/>
        <v>#DIV/0!</v>
      </c>
      <c r="P582" s="75" t="e">
        <f t="shared" si="245"/>
        <v>#DIV/0!</v>
      </c>
      <c r="Q582" s="222"/>
      <c r="R582" s="222"/>
      <c r="S582" s="292">
        <f t="shared" ref="S582:S583" si="250">((Q582*3)+(R582*1))/4</f>
        <v>0</v>
      </c>
      <c r="T582" s="75"/>
      <c r="U582" s="75" t="e">
        <f t="shared" si="246"/>
        <v>#DIV/0!</v>
      </c>
      <c r="V582" s="75" t="e">
        <f t="shared" si="247"/>
        <v>#DIV/0!</v>
      </c>
    </row>
    <row r="583" spans="1:22" s="77" customFormat="1" ht="12.75" customHeight="1" x14ac:dyDescent="0.15">
      <c r="A583" s="66" t="s">
        <v>15</v>
      </c>
      <c r="B583" s="67" t="s">
        <v>476</v>
      </c>
      <c r="C583" s="67" t="s">
        <v>45</v>
      </c>
      <c r="D583" s="71" t="s">
        <v>479</v>
      </c>
      <c r="E583" s="71" t="s">
        <v>78</v>
      </c>
      <c r="F583" s="123">
        <v>1.1000000000000001</v>
      </c>
      <c r="G583" s="73"/>
      <c r="H583" s="82"/>
      <c r="I583" s="71" t="s">
        <v>131</v>
      </c>
      <c r="J583" s="67" t="s">
        <v>56</v>
      </c>
      <c r="K583" s="72">
        <v>255</v>
      </c>
      <c r="L583" s="223"/>
      <c r="M583" s="222"/>
      <c r="N583" s="278">
        <f t="shared" si="243"/>
        <v>280.5</v>
      </c>
      <c r="O583" s="76" t="e">
        <f t="shared" si="244"/>
        <v>#DIV/0!</v>
      </c>
      <c r="P583" s="75" t="e">
        <f t="shared" si="245"/>
        <v>#DIV/0!</v>
      </c>
      <c r="Q583" s="222"/>
      <c r="R583" s="222"/>
      <c r="S583" s="292">
        <f t="shared" si="250"/>
        <v>0</v>
      </c>
      <c r="T583" s="75"/>
      <c r="U583" s="75" t="e">
        <f t="shared" si="246"/>
        <v>#DIV/0!</v>
      </c>
      <c r="V583" s="75" t="e">
        <f t="shared" si="247"/>
        <v>#DIV/0!</v>
      </c>
    </row>
    <row r="584" spans="1:22" s="77" customFormat="1" ht="12.75" customHeight="1" x14ac:dyDescent="0.15">
      <c r="A584" s="66" t="s">
        <v>15</v>
      </c>
      <c r="B584" s="67" t="s">
        <v>476</v>
      </c>
      <c r="C584" s="67" t="s">
        <v>45</v>
      </c>
      <c r="D584" s="71" t="s">
        <v>480</v>
      </c>
      <c r="E584" s="71" t="s">
        <v>80</v>
      </c>
      <c r="F584" s="123"/>
      <c r="G584" s="73">
        <v>1.1000000000000001</v>
      </c>
      <c r="H584" s="73"/>
      <c r="I584" s="71" t="s">
        <v>131</v>
      </c>
      <c r="J584" s="67"/>
      <c r="K584" s="72"/>
      <c r="L584" s="74"/>
      <c r="M584" s="75"/>
      <c r="N584" s="75"/>
      <c r="O584" s="76"/>
      <c r="P584" s="75"/>
      <c r="Q584" s="75"/>
      <c r="R584" s="75"/>
      <c r="S584" s="75"/>
      <c r="T584" s="75"/>
      <c r="U584" s="75"/>
      <c r="V584" s="75"/>
    </row>
    <row r="585" spans="1:22" s="77" customFormat="1" ht="12.75" customHeight="1" x14ac:dyDescent="0.15">
      <c r="A585" s="66" t="s">
        <v>15</v>
      </c>
      <c r="B585" s="67" t="s">
        <v>476</v>
      </c>
      <c r="C585" s="67" t="s">
        <v>45</v>
      </c>
      <c r="D585" s="71" t="s">
        <v>176</v>
      </c>
      <c r="E585" s="71" t="s">
        <v>78</v>
      </c>
      <c r="F585" s="123">
        <v>1.1000000000000001</v>
      </c>
      <c r="G585" s="73"/>
      <c r="H585" s="82"/>
      <c r="I585" s="71" t="s">
        <v>131</v>
      </c>
      <c r="J585" s="67" t="s">
        <v>56</v>
      </c>
      <c r="K585" s="72">
        <v>255</v>
      </c>
      <c r="L585" s="223"/>
      <c r="M585" s="222"/>
      <c r="N585" s="278">
        <f t="shared" ref="N585:N596" si="251">(F585*K585)</f>
        <v>280.5</v>
      </c>
      <c r="O585" s="76" t="e">
        <f t="shared" ref="O585:O596" si="252">N585/L585</f>
        <v>#DIV/0!</v>
      </c>
      <c r="P585" s="75" t="e">
        <f t="shared" ref="P585:P596" si="253">M585*O585</f>
        <v>#DIV/0!</v>
      </c>
      <c r="Q585" s="222"/>
      <c r="R585" s="222"/>
      <c r="S585" s="292">
        <f t="shared" ref="S585:S595" si="254">((Q585*3)+(R585*1))/4</f>
        <v>0</v>
      </c>
      <c r="T585" s="75"/>
      <c r="U585" s="75" t="e">
        <f t="shared" ref="U585:U596" si="255">SUM(P585+S585+T585)</f>
        <v>#DIV/0!</v>
      </c>
      <c r="V585" s="75" t="e">
        <f t="shared" ref="V585:V596" si="256">U585/F585</f>
        <v>#DIV/0!</v>
      </c>
    </row>
    <row r="586" spans="1:22" s="77" customFormat="1" ht="12.75" customHeight="1" x14ac:dyDescent="0.15">
      <c r="A586" s="66" t="s">
        <v>15</v>
      </c>
      <c r="B586" s="67" t="s">
        <v>121</v>
      </c>
      <c r="C586" s="67" t="s">
        <v>45</v>
      </c>
      <c r="D586" s="71" t="s">
        <v>178</v>
      </c>
      <c r="E586" s="71" t="s">
        <v>481</v>
      </c>
      <c r="F586" s="123">
        <v>63.1</v>
      </c>
      <c r="G586" s="73"/>
      <c r="H586" s="82"/>
      <c r="I586" s="71" t="s">
        <v>131</v>
      </c>
      <c r="J586" s="67" t="s">
        <v>52</v>
      </c>
      <c r="K586" s="72">
        <v>104</v>
      </c>
      <c r="L586" s="223"/>
      <c r="M586" s="222"/>
      <c r="N586" s="278">
        <f t="shared" si="251"/>
        <v>6562.4000000000005</v>
      </c>
      <c r="O586" s="76" t="e">
        <f t="shared" si="252"/>
        <v>#DIV/0!</v>
      </c>
      <c r="P586" s="75" t="e">
        <f t="shared" si="253"/>
        <v>#DIV/0!</v>
      </c>
      <c r="Q586" s="222"/>
      <c r="R586" s="222"/>
      <c r="S586" s="292">
        <f t="shared" si="254"/>
        <v>0</v>
      </c>
      <c r="T586" s="75"/>
      <c r="U586" s="75" t="e">
        <f t="shared" si="255"/>
        <v>#DIV/0!</v>
      </c>
      <c r="V586" s="75" t="e">
        <f t="shared" si="256"/>
        <v>#DIV/0!</v>
      </c>
    </row>
    <row r="587" spans="1:22" s="77" customFormat="1" ht="12.75" customHeight="1" x14ac:dyDescent="0.15">
      <c r="A587" s="66" t="s">
        <v>15</v>
      </c>
      <c r="B587" s="67" t="s">
        <v>121</v>
      </c>
      <c r="C587" s="67" t="s">
        <v>45</v>
      </c>
      <c r="D587" s="71" t="s">
        <v>201</v>
      </c>
      <c r="E587" s="71" t="s">
        <v>60</v>
      </c>
      <c r="F587" s="123">
        <v>6.6</v>
      </c>
      <c r="G587" s="73"/>
      <c r="H587" s="82"/>
      <c r="I587" s="71" t="s">
        <v>131</v>
      </c>
      <c r="J587" s="67" t="s">
        <v>52</v>
      </c>
      <c r="K587" s="72">
        <v>104</v>
      </c>
      <c r="L587" s="223"/>
      <c r="M587" s="222"/>
      <c r="N587" s="278">
        <f t="shared" si="251"/>
        <v>686.4</v>
      </c>
      <c r="O587" s="76" t="e">
        <f t="shared" si="252"/>
        <v>#DIV/0!</v>
      </c>
      <c r="P587" s="75" t="e">
        <f t="shared" si="253"/>
        <v>#DIV/0!</v>
      </c>
      <c r="Q587" s="222"/>
      <c r="R587" s="222"/>
      <c r="S587" s="292">
        <f t="shared" si="254"/>
        <v>0</v>
      </c>
      <c r="T587" s="75"/>
      <c r="U587" s="75" t="e">
        <f t="shared" si="255"/>
        <v>#DIV/0!</v>
      </c>
      <c r="V587" s="75" t="e">
        <f t="shared" si="256"/>
        <v>#DIV/0!</v>
      </c>
    </row>
    <row r="588" spans="1:22" s="77" customFormat="1" ht="12.75" customHeight="1" x14ac:dyDescent="0.15">
      <c r="A588" s="66" t="s">
        <v>15</v>
      </c>
      <c r="B588" s="67" t="s">
        <v>97</v>
      </c>
      <c r="C588" s="67" t="s">
        <v>45</v>
      </c>
      <c r="D588" s="71" t="s">
        <v>202</v>
      </c>
      <c r="E588" s="71" t="s">
        <v>99</v>
      </c>
      <c r="F588" s="123">
        <v>56</v>
      </c>
      <c r="G588" s="73"/>
      <c r="H588" s="82"/>
      <c r="I588" s="71" t="s">
        <v>131</v>
      </c>
      <c r="J588" s="67" t="s">
        <v>66</v>
      </c>
      <c r="K588" s="72">
        <v>80</v>
      </c>
      <c r="L588" s="223"/>
      <c r="M588" s="222"/>
      <c r="N588" s="278">
        <f t="shared" si="251"/>
        <v>4480</v>
      </c>
      <c r="O588" s="76" t="e">
        <f t="shared" si="252"/>
        <v>#DIV/0!</v>
      </c>
      <c r="P588" s="75" t="e">
        <f t="shared" si="253"/>
        <v>#DIV/0!</v>
      </c>
      <c r="Q588" s="222"/>
      <c r="R588" s="222"/>
      <c r="S588" s="292">
        <f t="shared" si="254"/>
        <v>0</v>
      </c>
      <c r="T588" s="75"/>
      <c r="U588" s="75" t="e">
        <f t="shared" si="255"/>
        <v>#DIV/0!</v>
      </c>
      <c r="V588" s="75" t="e">
        <f t="shared" si="256"/>
        <v>#DIV/0!</v>
      </c>
    </row>
    <row r="589" spans="1:22" s="77" customFormat="1" ht="12.75" customHeight="1" x14ac:dyDescent="0.15">
      <c r="A589" s="66" t="s">
        <v>15</v>
      </c>
      <c r="B589" s="67" t="s">
        <v>184</v>
      </c>
      <c r="C589" s="95" t="s">
        <v>482</v>
      </c>
      <c r="D589" s="71" t="s">
        <v>209</v>
      </c>
      <c r="E589" s="71" t="s">
        <v>41</v>
      </c>
      <c r="F589" s="123">
        <v>50.4</v>
      </c>
      <c r="G589" s="113"/>
      <c r="H589" s="83"/>
      <c r="I589" s="71" t="s">
        <v>131</v>
      </c>
      <c r="J589" s="67" t="s">
        <v>43</v>
      </c>
      <c r="K589" s="72">
        <v>200</v>
      </c>
      <c r="L589" s="223"/>
      <c r="M589" s="222"/>
      <c r="N589" s="278">
        <f t="shared" si="251"/>
        <v>10080</v>
      </c>
      <c r="O589" s="76" t="e">
        <f t="shared" si="252"/>
        <v>#DIV/0!</v>
      </c>
      <c r="P589" s="75" t="e">
        <f t="shared" si="253"/>
        <v>#DIV/0!</v>
      </c>
      <c r="Q589" s="222"/>
      <c r="R589" s="222"/>
      <c r="S589" s="292">
        <f t="shared" si="254"/>
        <v>0</v>
      </c>
      <c r="T589" s="75"/>
      <c r="U589" s="75" t="e">
        <f t="shared" si="255"/>
        <v>#DIV/0!</v>
      </c>
      <c r="V589" s="75" t="e">
        <f t="shared" si="256"/>
        <v>#DIV/0!</v>
      </c>
    </row>
    <row r="590" spans="1:22" s="77" customFormat="1" ht="12.75" customHeight="1" x14ac:dyDescent="0.15">
      <c r="A590" s="66" t="s">
        <v>15</v>
      </c>
      <c r="B590" s="67" t="s">
        <v>184</v>
      </c>
      <c r="C590" s="95" t="s">
        <v>482</v>
      </c>
      <c r="D590" s="71" t="s">
        <v>211</v>
      </c>
      <c r="E590" s="71" t="s">
        <v>161</v>
      </c>
      <c r="F590" s="123">
        <v>38.4</v>
      </c>
      <c r="G590" s="113"/>
      <c r="H590" s="83"/>
      <c r="I590" s="71" t="s">
        <v>131</v>
      </c>
      <c r="J590" s="67" t="s">
        <v>72</v>
      </c>
      <c r="K590" s="72">
        <v>200</v>
      </c>
      <c r="L590" s="223"/>
      <c r="M590" s="222"/>
      <c r="N590" s="278">
        <f t="shared" si="251"/>
        <v>7680</v>
      </c>
      <c r="O590" s="76" t="e">
        <f t="shared" si="252"/>
        <v>#DIV/0!</v>
      </c>
      <c r="P590" s="75" t="e">
        <f t="shared" si="253"/>
        <v>#DIV/0!</v>
      </c>
      <c r="Q590" s="222"/>
      <c r="R590" s="222"/>
      <c r="S590" s="292">
        <f t="shared" si="254"/>
        <v>0</v>
      </c>
      <c r="T590" s="75"/>
      <c r="U590" s="75" t="e">
        <f t="shared" si="255"/>
        <v>#DIV/0!</v>
      </c>
      <c r="V590" s="75" t="e">
        <f t="shared" si="256"/>
        <v>#DIV/0!</v>
      </c>
    </row>
    <row r="591" spans="1:22" s="77" customFormat="1" ht="12.75" customHeight="1" x14ac:dyDescent="0.15">
      <c r="A591" s="66" t="s">
        <v>15</v>
      </c>
      <c r="B591" s="67" t="s">
        <v>184</v>
      </c>
      <c r="C591" s="95" t="s">
        <v>482</v>
      </c>
      <c r="D591" s="71" t="s">
        <v>268</v>
      </c>
      <c r="E591" s="71" t="s">
        <v>458</v>
      </c>
      <c r="F591" s="123">
        <v>63.8</v>
      </c>
      <c r="G591" s="113"/>
      <c r="H591" s="83"/>
      <c r="I591" s="71" t="s">
        <v>131</v>
      </c>
      <c r="J591" s="67" t="s">
        <v>186</v>
      </c>
      <c r="K591" s="72">
        <v>80</v>
      </c>
      <c r="L591" s="223"/>
      <c r="M591" s="222"/>
      <c r="N591" s="278">
        <f t="shared" si="251"/>
        <v>5104</v>
      </c>
      <c r="O591" s="76" t="e">
        <f t="shared" si="252"/>
        <v>#DIV/0!</v>
      </c>
      <c r="P591" s="75" t="e">
        <f t="shared" si="253"/>
        <v>#DIV/0!</v>
      </c>
      <c r="Q591" s="222"/>
      <c r="R591" s="222"/>
      <c r="S591" s="292">
        <f t="shared" si="254"/>
        <v>0</v>
      </c>
      <c r="T591" s="75"/>
      <c r="U591" s="75" t="e">
        <f t="shared" si="255"/>
        <v>#DIV/0!</v>
      </c>
      <c r="V591" s="75" t="e">
        <f t="shared" si="256"/>
        <v>#DIV/0!</v>
      </c>
    </row>
    <row r="592" spans="1:22" s="77" customFormat="1" ht="12.75" customHeight="1" x14ac:dyDescent="0.15">
      <c r="A592" s="66" t="s">
        <v>15</v>
      </c>
      <c r="B592" s="67" t="s">
        <v>184</v>
      </c>
      <c r="C592" s="95" t="s">
        <v>482</v>
      </c>
      <c r="D592" s="71" t="s">
        <v>270</v>
      </c>
      <c r="E592" s="71" t="s">
        <v>47</v>
      </c>
      <c r="F592" s="123">
        <v>9.8000000000000007</v>
      </c>
      <c r="G592" s="113"/>
      <c r="H592" s="83"/>
      <c r="I592" s="71" t="s">
        <v>131</v>
      </c>
      <c r="J592" s="67" t="s">
        <v>48</v>
      </c>
      <c r="K592" s="72">
        <v>40</v>
      </c>
      <c r="L592" s="223"/>
      <c r="M592" s="222"/>
      <c r="N592" s="278">
        <f t="shared" si="251"/>
        <v>392</v>
      </c>
      <c r="O592" s="76" t="e">
        <f t="shared" si="252"/>
        <v>#DIV/0!</v>
      </c>
      <c r="P592" s="75" t="e">
        <f t="shared" si="253"/>
        <v>#DIV/0!</v>
      </c>
      <c r="Q592" s="222"/>
      <c r="R592" s="222"/>
      <c r="S592" s="292">
        <f t="shared" si="254"/>
        <v>0</v>
      </c>
      <c r="T592" s="75"/>
      <c r="U592" s="75" t="e">
        <f t="shared" si="255"/>
        <v>#DIV/0!</v>
      </c>
      <c r="V592" s="75" t="e">
        <f t="shared" si="256"/>
        <v>#DIV/0!</v>
      </c>
    </row>
    <row r="593" spans="1:22" s="77" customFormat="1" ht="12.75" customHeight="1" x14ac:dyDescent="0.15">
      <c r="A593" s="66" t="s">
        <v>15</v>
      </c>
      <c r="B593" s="67" t="s">
        <v>184</v>
      </c>
      <c r="C593" s="95" t="s">
        <v>482</v>
      </c>
      <c r="D593" s="71" t="s">
        <v>272</v>
      </c>
      <c r="E593" s="71" t="s">
        <v>41</v>
      </c>
      <c r="F593" s="123">
        <v>47.1</v>
      </c>
      <c r="G593" s="113"/>
      <c r="H593" s="83"/>
      <c r="I593" s="71" t="s">
        <v>131</v>
      </c>
      <c r="J593" s="67" t="s">
        <v>43</v>
      </c>
      <c r="K593" s="72">
        <v>200</v>
      </c>
      <c r="L593" s="223"/>
      <c r="M593" s="222"/>
      <c r="N593" s="278">
        <f t="shared" si="251"/>
        <v>9420</v>
      </c>
      <c r="O593" s="76" t="e">
        <f t="shared" si="252"/>
        <v>#DIV/0!</v>
      </c>
      <c r="P593" s="75" t="e">
        <f t="shared" si="253"/>
        <v>#DIV/0!</v>
      </c>
      <c r="Q593" s="222"/>
      <c r="R593" s="222"/>
      <c r="S593" s="292">
        <f t="shared" si="254"/>
        <v>0</v>
      </c>
      <c r="T593" s="75"/>
      <c r="U593" s="75" t="e">
        <f t="shared" si="255"/>
        <v>#DIV/0!</v>
      </c>
      <c r="V593" s="75" t="e">
        <f t="shared" si="256"/>
        <v>#DIV/0!</v>
      </c>
    </row>
    <row r="594" spans="1:22" s="77" customFormat="1" ht="12.75" customHeight="1" x14ac:dyDescent="0.15">
      <c r="A594" s="66" t="s">
        <v>15</v>
      </c>
      <c r="B594" s="67" t="s">
        <v>184</v>
      </c>
      <c r="C594" s="95" t="s">
        <v>482</v>
      </c>
      <c r="D594" s="71" t="s">
        <v>273</v>
      </c>
      <c r="E594" s="71" t="s">
        <v>458</v>
      </c>
      <c r="F594" s="123">
        <v>58.9</v>
      </c>
      <c r="G594" s="113"/>
      <c r="H594" s="83"/>
      <c r="I594" s="71" t="s">
        <v>131</v>
      </c>
      <c r="J594" s="67" t="s">
        <v>186</v>
      </c>
      <c r="K594" s="72">
        <v>80</v>
      </c>
      <c r="L594" s="223"/>
      <c r="M594" s="222"/>
      <c r="N594" s="278">
        <f t="shared" si="251"/>
        <v>4712</v>
      </c>
      <c r="O594" s="76" t="e">
        <f t="shared" si="252"/>
        <v>#DIV/0!</v>
      </c>
      <c r="P594" s="75" t="e">
        <f t="shared" si="253"/>
        <v>#DIV/0!</v>
      </c>
      <c r="Q594" s="222"/>
      <c r="R594" s="222"/>
      <c r="S594" s="292">
        <f t="shared" si="254"/>
        <v>0</v>
      </c>
      <c r="T594" s="75"/>
      <c r="U594" s="75" t="e">
        <f t="shared" si="255"/>
        <v>#DIV/0!</v>
      </c>
      <c r="V594" s="75" t="e">
        <f t="shared" si="256"/>
        <v>#DIV/0!</v>
      </c>
    </row>
    <row r="595" spans="1:22" s="77" customFormat="1" ht="12.75" customHeight="1" x14ac:dyDescent="0.15">
      <c r="A595" s="66" t="s">
        <v>15</v>
      </c>
      <c r="B595" s="67" t="s">
        <v>184</v>
      </c>
      <c r="C595" s="95" t="s">
        <v>482</v>
      </c>
      <c r="D595" s="71" t="s">
        <v>275</v>
      </c>
      <c r="E595" s="71" t="s">
        <v>41</v>
      </c>
      <c r="F595" s="123">
        <v>20.3</v>
      </c>
      <c r="G595" s="113"/>
      <c r="H595" s="83"/>
      <c r="I595" s="71" t="s">
        <v>131</v>
      </c>
      <c r="J595" s="67" t="s">
        <v>43</v>
      </c>
      <c r="K595" s="72">
        <v>200</v>
      </c>
      <c r="L595" s="223"/>
      <c r="M595" s="222"/>
      <c r="N595" s="278">
        <f t="shared" si="251"/>
        <v>4060</v>
      </c>
      <c r="O595" s="76" t="e">
        <f t="shared" si="252"/>
        <v>#DIV/0!</v>
      </c>
      <c r="P595" s="75" t="e">
        <f t="shared" si="253"/>
        <v>#DIV/0!</v>
      </c>
      <c r="Q595" s="222"/>
      <c r="R595" s="222"/>
      <c r="S595" s="292">
        <f t="shared" si="254"/>
        <v>0</v>
      </c>
      <c r="T595" s="75"/>
      <c r="U595" s="75" t="e">
        <f t="shared" si="255"/>
        <v>#DIV/0!</v>
      </c>
      <c r="V595" s="75" t="e">
        <f t="shared" si="256"/>
        <v>#DIV/0!</v>
      </c>
    </row>
    <row r="596" spans="1:22" s="77" customFormat="1" ht="12.75" customHeight="1" x14ac:dyDescent="0.15">
      <c r="A596" s="66" t="s">
        <v>15</v>
      </c>
      <c r="B596" s="67" t="s">
        <v>184</v>
      </c>
      <c r="C596" s="95" t="s">
        <v>482</v>
      </c>
      <c r="D596" s="71" t="s">
        <v>212</v>
      </c>
      <c r="E596" s="71" t="s">
        <v>264</v>
      </c>
      <c r="F596" s="123">
        <v>4.3</v>
      </c>
      <c r="G596" s="73"/>
      <c r="H596" s="82"/>
      <c r="I596" s="71" t="s">
        <v>181</v>
      </c>
      <c r="J596" s="67" t="s">
        <v>56</v>
      </c>
      <c r="K596" s="72">
        <v>200</v>
      </c>
      <c r="L596" s="223"/>
      <c r="M596" s="222"/>
      <c r="N596" s="278">
        <f t="shared" si="251"/>
        <v>860</v>
      </c>
      <c r="O596" s="76" t="e">
        <f t="shared" si="252"/>
        <v>#DIV/0!</v>
      </c>
      <c r="P596" s="75" t="e">
        <f t="shared" si="253"/>
        <v>#DIV/0!</v>
      </c>
      <c r="Q596" s="75"/>
      <c r="R596" s="75"/>
      <c r="S596" s="292"/>
      <c r="T596" s="75"/>
      <c r="U596" s="75" t="e">
        <f t="shared" si="255"/>
        <v>#DIV/0!</v>
      </c>
      <c r="V596" s="75" t="e">
        <f t="shared" si="256"/>
        <v>#DIV/0!</v>
      </c>
    </row>
    <row r="597" spans="1:22" s="77" customFormat="1" ht="12.75" customHeight="1" x14ac:dyDescent="0.15">
      <c r="A597" s="66" t="s">
        <v>15</v>
      </c>
      <c r="B597" s="67" t="s">
        <v>184</v>
      </c>
      <c r="C597" s="95" t="s">
        <v>482</v>
      </c>
      <c r="D597" s="71" t="s">
        <v>483</v>
      </c>
      <c r="E597" s="71" t="s">
        <v>465</v>
      </c>
      <c r="F597" s="123"/>
      <c r="G597" s="113">
        <v>0</v>
      </c>
      <c r="H597" s="113"/>
      <c r="I597" s="71"/>
      <c r="J597" s="67"/>
      <c r="K597" s="72"/>
      <c r="L597" s="74"/>
      <c r="M597" s="75"/>
      <c r="N597" s="75"/>
      <c r="O597" s="76"/>
      <c r="P597" s="75"/>
      <c r="Q597" s="75"/>
      <c r="R597" s="75"/>
      <c r="S597" s="75"/>
      <c r="T597" s="75"/>
      <c r="U597" s="75"/>
      <c r="V597" s="75"/>
    </row>
    <row r="598" spans="1:22" s="77" customFormat="1" ht="12.75" customHeight="1" x14ac:dyDescent="0.15">
      <c r="A598" s="66" t="s">
        <v>15</v>
      </c>
      <c r="B598" s="67" t="s">
        <v>184</v>
      </c>
      <c r="C598" s="95" t="s">
        <v>482</v>
      </c>
      <c r="D598" s="71" t="s">
        <v>215</v>
      </c>
      <c r="E598" s="71" t="s">
        <v>78</v>
      </c>
      <c r="F598" s="123">
        <v>10.7</v>
      </c>
      <c r="G598" s="73"/>
      <c r="H598" s="82"/>
      <c r="I598" s="71" t="s">
        <v>181</v>
      </c>
      <c r="J598" s="67" t="s">
        <v>56</v>
      </c>
      <c r="K598" s="72">
        <v>200</v>
      </c>
      <c r="L598" s="223"/>
      <c r="M598" s="222"/>
      <c r="N598" s="278">
        <f>(F598*K598)</f>
        <v>2140</v>
      </c>
      <c r="O598" s="76" t="e">
        <f t="shared" ref="O598:O600" si="257">N598/L598</f>
        <v>#DIV/0!</v>
      </c>
      <c r="P598" s="75" t="e">
        <f t="shared" ref="P598:P600" si="258">M598*O598</f>
        <v>#DIV/0!</v>
      </c>
      <c r="Q598" s="75"/>
      <c r="R598" s="75"/>
      <c r="S598" s="292"/>
      <c r="T598" s="75"/>
      <c r="U598" s="75" t="e">
        <f t="shared" ref="U598:U600" si="259">SUM(P598+S598+T598)</f>
        <v>#DIV/0!</v>
      </c>
      <c r="V598" s="75" t="e">
        <f>U598/F598</f>
        <v>#DIV/0!</v>
      </c>
    </row>
    <row r="599" spans="1:22" s="77" customFormat="1" ht="12.75" customHeight="1" x14ac:dyDescent="0.15">
      <c r="A599" s="66" t="s">
        <v>15</v>
      </c>
      <c r="B599" s="67" t="s">
        <v>184</v>
      </c>
      <c r="C599" s="95" t="s">
        <v>482</v>
      </c>
      <c r="D599" s="71" t="s">
        <v>217</v>
      </c>
      <c r="E599" s="71" t="s">
        <v>41</v>
      </c>
      <c r="F599" s="123">
        <v>26.9</v>
      </c>
      <c r="G599" s="113"/>
      <c r="H599" s="83"/>
      <c r="I599" s="71" t="s">
        <v>131</v>
      </c>
      <c r="J599" s="67" t="s">
        <v>43</v>
      </c>
      <c r="K599" s="72">
        <v>200</v>
      </c>
      <c r="L599" s="223"/>
      <c r="M599" s="222"/>
      <c r="N599" s="278">
        <f>(F599*K599)</f>
        <v>5380</v>
      </c>
      <c r="O599" s="76" t="e">
        <f t="shared" si="257"/>
        <v>#DIV/0!</v>
      </c>
      <c r="P599" s="75" t="e">
        <f t="shared" si="258"/>
        <v>#DIV/0!</v>
      </c>
      <c r="Q599" s="222"/>
      <c r="R599" s="222"/>
      <c r="S599" s="292">
        <f t="shared" ref="S599:S600" si="260">((Q599*3)+(R599*1))/4</f>
        <v>0</v>
      </c>
      <c r="T599" s="75"/>
      <c r="U599" s="75" t="e">
        <f t="shared" si="259"/>
        <v>#DIV/0!</v>
      </c>
      <c r="V599" s="75" t="e">
        <f>U599/F599</f>
        <v>#DIV/0!</v>
      </c>
    </row>
    <row r="600" spans="1:22" s="77" customFormat="1" ht="12.75" customHeight="1" x14ac:dyDescent="0.15">
      <c r="A600" s="66" t="s">
        <v>15</v>
      </c>
      <c r="B600" s="67" t="s">
        <v>184</v>
      </c>
      <c r="C600" s="95" t="s">
        <v>482</v>
      </c>
      <c r="D600" s="111" t="s">
        <v>218</v>
      </c>
      <c r="E600" s="111" t="s">
        <v>47</v>
      </c>
      <c r="F600" s="129">
        <v>24.9</v>
      </c>
      <c r="G600" s="144"/>
      <c r="H600" s="117"/>
      <c r="I600" s="71" t="s">
        <v>131</v>
      </c>
      <c r="J600" s="67" t="s">
        <v>48</v>
      </c>
      <c r="K600" s="72">
        <v>40</v>
      </c>
      <c r="L600" s="223"/>
      <c r="M600" s="222"/>
      <c r="N600" s="278">
        <f>(F600*K600)</f>
        <v>996</v>
      </c>
      <c r="O600" s="76" t="e">
        <f t="shared" si="257"/>
        <v>#DIV/0!</v>
      </c>
      <c r="P600" s="75" t="e">
        <f t="shared" si="258"/>
        <v>#DIV/0!</v>
      </c>
      <c r="Q600" s="222"/>
      <c r="R600" s="222"/>
      <c r="S600" s="292">
        <f t="shared" si="260"/>
        <v>0</v>
      </c>
      <c r="T600" s="75"/>
      <c r="U600" s="75" t="e">
        <f t="shared" si="259"/>
        <v>#DIV/0!</v>
      </c>
      <c r="V600" s="75" t="e">
        <f>U600/F600</f>
        <v>#DIV/0!</v>
      </c>
    </row>
    <row r="601" spans="1:22" s="77" customFormat="1" ht="12.75" customHeight="1" x14ac:dyDescent="0.15">
      <c r="A601" s="66" t="s">
        <v>15</v>
      </c>
      <c r="B601" s="67" t="s">
        <v>184</v>
      </c>
      <c r="C601" s="95" t="s">
        <v>482</v>
      </c>
      <c r="D601" s="71" t="s">
        <v>219</v>
      </c>
      <c r="E601" s="71" t="s">
        <v>455</v>
      </c>
      <c r="F601" s="123"/>
      <c r="G601" s="113">
        <v>6.3</v>
      </c>
      <c r="H601" s="113"/>
      <c r="I601" s="71" t="s">
        <v>131</v>
      </c>
      <c r="J601" s="67"/>
      <c r="K601" s="72"/>
      <c r="L601" s="74"/>
      <c r="M601" s="75"/>
      <c r="N601" s="75"/>
      <c r="O601" s="76"/>
      <c r="P601" s="75"/>
      <c r="Q601" s="75"/>
      <c r="R601" s="75"/>
      <c r="S601" s="75"/>
      <c r="T601" s="75"/>
      <c r="U601" s="75"/>
      <c r="V601" s="75"/>
    </row>
    <row r="602" spans="1:22" s="77" customFormat="1" ht="12.75" customHeight="1" x14ac:dyDescent="0.15">
      <c r="A602" s="66" t="s">
        <v>15</v>
      </c>
      <c r="B602" s="67" t="s">
        <v>184</v>
      </c>
      <c r="C602" s="95" t="s">
        <v>482</v>
      </c>
      <c r="D602" s="71" t="s">
        <v>220</v>
      </c>
      <c r="E602" s="71" t="s">
        <v>484</v>
      </c>
      <c r="F602" s="123">
        <v>46.4</v>
      </c>
      <c r="G602" s="113"/>
      <c r="H602" s="83"/>
      <c r="I602" s="71" t="s">
        <v>131</v>
      </c>
      <c r="J602" s="67" t="s">
        <v>48</v>
      </c>
      <c r="K602" s="72">
        <v>40</v>
      </c>
      <c r="L602" s="223"/>
      <c r="M602" s="222"/>
      <c r="N602" s="278">
        <f t="shared" ref="N602:N609" si="261">(F602*K602)</f>
        <v>1856</v>
      </c>
      <c r="O602" s="76" t="e">
        <f t="shared" ref="O602:O609" si="262">N602/L602</f>
        <v>#DIV/0!</v>
      </c>
      <c r="P602" s="75" t="e">
        <f t="shared" ref="P602:P609" si="263">M602*O602</f>
        <v>#DIV/0!</v>
      </c>
      <c r="Q602" s="222"/>
      <c r="R602" s="222"/>
      <c r="S602" s="292">
        <f t="shared" ref="S602:S604" si="264">((Q602*3)+(R602*1))/4</f>
        <v>0</v>
      </c>
      <c r="T602" s="75"/>
      <c r="U602" s="75" t="e">
        <f t="shared" ref="U602:U609" si="265">SUM(P602+S602+T602)</f>
        <v>#DIV/0!</v>
      </c>
      <c r="V602" s="75" t="e">
        <f t="shared" ref="V602:V609" si="266">U602/F602</f>
        <v>#DIV/0!</v>
      </c>
    </row>
    <row r="603" spans="1:22" s="77" customFormat="1" ht="12.75" customHeight="1" x14ac:dyDescent="0.15">
      <c r="A603" s="66" t="s">
        <v>15</v>
      </c>
      <c r="B603" s="67" t="s">
        <v>184</v>
      </c>
      <c r="C603" s="95" t="s">
        <v>482</v>
      </c>
      <c r="D603" s="71" t="s">
        <v>221</v>
      </c>
      <c r="E603" s="71" t="s">
        <v>159</v>
      </c>
      <c r="F603" s="123">
        <v>15.4</v>
      </c>
      <c r="G603" s="113"/>
      <c r="H603" s="83"/>
      <c r="I603" s="71" t="s">
        <v>131</v>
      </c>
      <c r="J603" s="67" t="s">
        <v>48</v>
      </c>
      <c r="K603" s="72">
        <v>40</v>
      </c>
      <c r="L603" s="223"/>
      <c r="M603" s="222"/>
      <c r="N603" s="278">
        <f t="shared" si="261"/>
        <v>616</v>
      </c>
      <c r="O603" s="76" t="e">
        <f t="shared" si="262"/>
        <v>#DIV/0!</v>
      </c>
      <c r="P603" s="75" t="e">
        <f t="shared" si="263"/>
        <v>#DIV/0!</v>
      </c>
      <c r="Q603" s="222"/>
      <c r="R603" s="222"/>
      <c r="S603" s="292">
        <f t="shared" si="264"/>
        <v>0</v>
      </c>
      <c r="T603" s="75"/>
      <c r="U603" s="75" t="e">
        <f t="shared" si="265"/>
        <v>#DIV/0!</v>
      </c>
      <c r="V603" s="75" t="e">
        <f t="shared" si="266"/>
        <v>#DIV/0!</v>
      </c>
    </row>
    <row r="604" spans="1:22" s="77" customFormat="1" ht="12.75" customHeight="1" x14ac:dyDescent="0.15">
      <c r="A604" s="66" t="s">
        <v>15</v>
      </c>
      <c r="B604" s="67" t="s">
        <v>184</v>
      </c>
      <c r="C604" s="95" t="s">
        <v>482</v>
      </c>
      <c r="D604" s="71" t="s">
        <v>279</v>
      </c>
      <c r="E604" s="71" t="s">
        <v>485</v>
      </c>
      <c r="F604" s="123">
        <v>15.8</v>
      </c>
      <c r="G604" s="73"/>
      <c r="H604" s="82"/>
      <c r="I604" s="71" t="s">
        <v>131</v>
      </c>
      <c r="J604" s="67" t="s">
        <v>48</v>
      </c>
      <c r="K604" s="72">
        <v>40</v>
      </c>
      <c r="L604" s="223"/>
      <c r="M604" s="222"/>
      <c r="N604" s="278">
        <f t="shared" si="261"/>
        <v>632</v>
      </c>
      <c r="O604" s="76" t="e">
        <f t="shared" si="262"/>
        <v>#DIV/0!</v>
      </c>
      <c r="P604" s="75" t="e">
        <f t="shared" si="263"/>
        <v>#DIV/0!</v>
      </c>
      <c r="Q604" s="222"/>
      <c r="R604" s="222"/>
      <c r="S604" s="292">
        <f t="shared" si="264"/>
        <v>0</v>
      </c>
      <c r="T604" s="75"/>
      <c r="U604" s="75" t="e">
        <f t="shared" si="265"/>
        <v>#DIV/0!</v>
      </c>
      <c r="V604" s="75" t="e">
        <f t="shared" si="266"/>
        <v>#DIV/0!</v>
      </c>
    </row>
    <row r="605" spans="1:22" s="77" customFormat="1" ht="12.75" customHeight="1" x14ac:dyDescent="0.15">
      <c r="A605" s="66" t="s">
        <v>15</v>
      </c>
      <c r="B605" s="67" t="s">
        <v>184</v>
      </c>
      <c r="C605" s="95" t="s">
        <v>482</v>
      </c>
      <c r="D605" s="71" t="s">
        <v>280</v>
      </c>
      <c r="E605" s="71" t="s">
        <v>78</v>
      </c>
      <c r="F605" s="123">
        <v>10.3</v>
      </c>
      <c r="G605" s="73"/>
      <c r="H605" s="82"/>
      <c r="I605" s="71" t="s">
        <v>181</v>
      </c>
      <c r="J605" s="67" t="s">
        <v>56</v>
      </c>
      <c r="K605" s="72">
        <v>200</v>
      </c>
      <c r="L605" s="223"/>
      <c r="M605" s="222"/>
      <c r="N605" s="278">
        <f t="shared" si="261"/>
        <v>2060</v>
      </c>
      <c r="O605" s="76" t="e">
        <f t="shared" si="262"/>
        <v>#DIV/0!</v>
      </c>
      <c r="P605" s="75" t="e">
        <f t="shared" si="263"/>
        <v>#DIV/0!</v>
      </c>
      <c r="Q605" s="75"/>
      <c r="R605" s="75"/>
      <c r="S605" s="292"/>
      <c r="T605" s="75"/>
      <c r="U605" s="75" t="e">
        <f t="shared" si="265"/>
        <v>#DIV/0!</v>
      </c>
      <c r="V605" s="75" t="e">
        <f t="shared" si="266"/>
        <v>#DIV/0!</v>
      </c>
    </row>
    <row r="606" spans="1:22" s="77" customFormat="1" ht="12.75" customHeight="1" x14ac:dyDescent="0.15">
      <c r="A606" s="66" t="s">
        <v>15</v>
      </c>
      <c r="B606" s="67" t="s">
        <v>184</v>
      </c>
      <c r="C606" s="95" t="s">
        <v>482</v>
      </c>
      <c r="D606" s="71" t="s">
        <v>281</v>
      </c>
      <c r="E606" s="71" t="s">
        <v>458</v>
      </c>
      <c r="F606" s="124">
        <v>58.9</v>
      </c>
      <c r="G606" s="113"/>
      <c r="H606" s="83"/>
      <c r="I606" s="71" t="s">
        <v>131</v>
      </c>
      <c r="J606" s="67" t="s">
        <v>186</v>
      </c>
      <c r="K606" s="72">
        <v>80</v>
      </c>
      <c r="L606" s="223"/>
      <c r="M606" s="222"/>
      <c r="N606" s="278">
        <f t="shared" si="261"/>
        <v>4712</v>
      </c>
      <c r="O606" s="76" t="e">
        <f t="shared" si="262"/>
        <v>#DIV/0!</v>
      </c>
      <c r="P606" s="75" t="e">
        <f t="shared" si="263"/>
        <v>#DIV/0!</v>
      </c>
      <c r="Q606" s="222"/>
      <c r="R606" s="222"/>
      <c r="S606" s="292">
        <f t="shared" ref="S606:S609" si="267">((Q606*3)+(R606*1))/4</f>
        <v>0</v>
      </c>
      <c r="T606" s="75"/>
      <c r="U606" s="75" t="e">
        <f t="shared" si="265"/>
        <v>#DIV/0!</v>
      </c>
      <c r="V606" s="75" t="e">
        <f t="shared" si="266"/>
        <v>#DIV/0!</v>
      </c>
    </row>
    <row r="607" spans="1:22" s="77" customFormat="1" ht="12.75" customHeight="1" x14ac:dyDescent="0.15">
      <c r="A607" s="66" t="s">
        <v>15</v>
      </c>
      <c r="B607" s="67" t="s">
        <v>184</v>
      </c>
      <c r="C607" s="95" t="s">
        <v>482</v>
      </c>
      <c r="D607" s="71" t="s">
        <v>282</v>
      </c>
      <c r="E607" s="71" t="s">
        <v>458</v>
      </c>
      <c r="F607" s="123">
        <v>58.9</v>
      </c>
      <c r="G607" s="113"/>
      <c r="H607" s="83"/>
      <c r="I607" s="71" t="s">
        <v>131</v>
      </c>
      <c r="J607" s="67" t="s">
        <v>186</v>
      </c>
      <c r="K607" s="72">
        <v>80</v>
      </c>
      <c r="L607" s="223"/>
      <c r="M607" s="222"/>
      <c r="N607" s="278">
        <f t="shared" si="261"/>
        <v>4712</v>
      </c>
      <c r="O607" s="76" t="e">
        <f t="shared" si="262"/>
        <v>#DIV/0!</v>
      </c>
      <c r="P607" s="75" t="e">
        <f t="shared" si="263"/>
        <v>#DIV/0!</v>
      </c>
      <c r="Q607" s="222"/>
      <c r="R607" s="222"/>
      <c r="S607" s="292">
        <f t="shared" si="267"/>
        <v>0</v>
      </c>
      <c r="T607" s="75"/>
      <c r="U607" s="75" t="e">
        <f t="shared" si="265"/>
        <v>#DIV/0!</v>
      </c>
      <c r="V607" s="75" t="e">
        <f t="shared" si="266"/>
        <v>#DIV/0!</v>
      </c>
    </row>
    <row r="608" spans="1:22" s="77" customFormat="1" ht="12.75" customHeight="1" x14ac:dyDescent="0.15">
      <c r="A608" s="66" t="s">
        <v>15</v>
      </c>
      <c r="B608" s="67" t="s">
        <v>184</v>
      </c>
      <c r="C608" s="95" t="s">
        <v>482</v>
      </c>
      <c r="D608" s="71" t="s">
        <v>283</v>
      </c>
      <c r="E608" s="71" t="s">
        <v>458</v>
      </c>
      <c r="F608" s="124">
        <v>58.9</v>
      </c>
      <c r="G608" s="113"/>
      <c r="H608" s="83"/>
      <c r="I608" s="71" t="s">
        <v>131</v>
      </c>
      <c r="J608" s="67" t="s">
        <v>186</v>
      </c>
      <c r="K608" s="72">
        <v>80</v>
      </c>
      <c r="L608" s="223"/>
      <c r="M608" s="222"/>
      <c r="N608" s="278">
        <f t="shared" si="261"/>
        <v>4712</v>
      </c>
      <c r="O608" s="76" t="e">
        <f t="shared" si="262"/>
        <v>#DIV/0!</v>
      </c>
      <c r="P608" s="75" t="e">
        <f t="shared" si="263"/>
        <v>#DIV/0!</v>
      </c>
      <c r="Q608" s="222"/>
      <c r="R608" s="222"/>
      <c r="S608" s="292">
        <f t="shared" si="267"/>
        <v>0</v>
      </c>
      <c r="T608" s="75"/>
      <c r="U608" s="75" t="e">
        <f t="shared" si="265"/>
        <v>#DIV/0!</v>
      </c>
      <c r="V608" s="75" t="e">
        <f t="shared" si="266"/>
        <v>#DIV/0!</v>
      </c>
    </row>
    <row r="609" spans="1:22" s="77" customFormat="1" ht="12.75" customHeight="1" x14ac:dyDescent="0.15">
      <c r="A609" s="66" t="s">
        <v>15</v>
      </c>
      <c r="B609" s="67" t="s">
        <v>184</v>
      </c>
      <c r="C609" s="95" t="s">
        <v>482</v>
      </c>
      <c r="D609" s="71" t="s">
        <v>284</v>
      </c>
      <c r="E609" s="71" t="s">
        <v>458</v>
      </c>
      <c r="F609" s="124">
        <v>58.9</v>
      </c>
      <c r="G609" s="113"/>
      <c r="H609" s="83"/>
      <c r="I609" s="71" t="s">
        <v>131</v>
      </c>
      <c r="J609" s="67" t="s">
        <v>186</v>
      </c>
      <c r="K609" s="72">
        <v>80</v>
      </c>
      <c r="L609" s="223"/>
      <c r="M609" s="222"/>
      <c r="N609" s="278">
        <f t="shared" si="261"/>
        <v>4712</v>
      </c>
      <c r="O609" s="76" t="e">
        <f t="shared" si="262"/>
        <v>#DIV/0!</v>
      </c>
      <c r="P609" s="75" t="e">
        <f t="shared" si="263"/>
        <v>#DIV/0!</v>
      </c>
      <c r="Q609" s="222"/>
      <c r="R609" s="222"/>
      <c r="S609" s="292">
        <f t="shared" si="267"/>
        <v>0</v>
      </c>
      <c r="T609" s="75"/>
      <c r="U609" s="75" t="e">
        <f t="shared" si="265"/>
        <v>#DIV/0!</v>
      </c>
      <c r="V609" s="75" t="e">
        <f t="shared" si="266"/>
        <v>#DIV/0!</v>
      </c>
    </row>
    <row r="610" spans="1:22" s="77" customFormat="1" ht="12.75" customHeight="1" x14ac:dyDescent="0.15">
      <c r="A610" s="66" t="s">
        <v>15</v>
      </c>
      <c r="B610" s="67" t="s">
        <v>184</v>
      </c>
      <c r="C610" s="67" t="s">
        <v>482</v>
      </c>
      <c r="D610" s="71" t="s">
        <v>285</v>
      </c>
      <c r="E610" s="71" t="s">
        <v>223</v>
      </c>
      <c r="F610" s="123"/>
      <c r="G610" s="73">
        <v>3.2</v>
      </c>
      <c r="H610" s="73"/>
      <c r="I610" s="71" t="s">
        <v>131</v>
      </c>
      <c r="J610" s="67"/>
      <c r="K610" s="72"/>
      <c r="L610" s="74"/>
      <c r="M610" s="75"/>
      <c r="N610" s="75"/>
      <c r="O610" s="76"/>
      <c r="P610" s="75"/>
      <c r="Q610" s="75"/>
      <c r="R610" s="75"/>
      <c r="S610" s="75"/>
      <c r="T610" s="75"/>
      <c r="U610" s="75"/>
      <c r="V610" s="75"/>
    </row>
    <row r="611" spans="1:22" s="77" customFormat="1" ht="12.75" customHeight="1" x14ac:dyDescent="0.15">
      <c r="A611" s="66" t="s">
        <v>15</v>
      </c>
      <c r="B611" s="67" t="s">
        <v>184</v>
      </c>
      <c r="C611" s="95" t="s">
        <v>482</v>
      </c>
      <c r="D611" s="71" t="s">
        <v>287</v>
      </c>
      <c r="E611" s="71" t="s">
        <v>248</v>
      </c>
      <c r="F611" s="123">
        <v>15.9</v>
      </c>
      <c r="G611" s="73"/>
      <c r="H611" s="82"/>
      <c r="I611" s="71" t="s">
        <v>320</v>
      </c>
      <c r="J611" s="67" t="s">
        <v>48</v>
      </c>
      <c r="K611" s="72">
        <v>40</v>
      </c>
      <c r="L611" s="223"/>
      <c r="M611" s="222"/>
      <c r="N611" s="278">
        <f>(F611*K611)</f>
        <v>636</v>
      </c>
      <c r="O611" s="76" t="e">
        <f>N611/L611</f>
        <v>#DIV/0!</v>
      </c>
      <c r="P611" s="75" t="e">
        <f>M611*O611</f>
        <v>#DIV/0!</v>
      </c>
      <c r="Q611" s="75"/>
      <c r="R611" s="75"/>
      <c r="S611" s="292"/>
      <c r="T611" s="222"/>
      <c r="U611" s="75" t="e">
        <f t="shared" ref="U611:U619" si="268">SUM(P611+S611+T611)</f>
        <v>#DIV/0!</v>
      </c>
      <c r="V611" s="75" t="e">
        <f>U611/F611</f>
        <v>#DIV/0!</v>
      </c>
    </row>
    <row r="612" spans="1:22" s="237" customFormat="1" ht="12.75" customHeight="1" x14ac:dyDescent="0.2">
      <c r="A612" s="224"/>
      <c r="B612" s="225"/>
      <c r="C612" s="254"/>
      <c r="D612" s="247"/>
      <c r="E612" s="247"/>
      <c r="F612" s="250">
        <f>SUM(F521:F611)</f>
        <v>2122.6</v>
      </c>
      <c r="G612" s="233"/>
      <c r="H612" s="253"/>
      <c r="I612" s="247"/>
      <c r="J612" s="225"/>
      <c r="K612" s="229"/>
      <c r="L612" s="234"/>
      <c r="M612" s="235"/>
      <c r="N612" s="235"/>
      <c r="O612" s="236"/>
      <c r="P612" s="235" t="e">
        <f>SUM(P521:P611)</f>
        <v>#DIV/0!</v>
      </c>
      <c r="Q612" s="235">
        <f t="shared" ref="Q612:T612" si="269">SUM(Q521:Q611)</f>
        <v>0</v>
      </c>
      <c r="R612" s="235">
        <f t="shared" si="269"/>
        <v>0</v>
      </c>
      <c r="S612" s="235">
        <f t="shared" si="269"/>
        <v>0</v>
      </c>
      <c r="T612" s="235">
        <f t="shared" si="269"/>
        <v>0</v>
      </c>
      <c r="U612" s="75" t="e">
        <f t="shared" si="268"/>
        <v>#DIV/0!</v>
      </c>
      <c r="V612" s="235"/>
    </row>
    <row r="613" spans="1:22" s="77" customFormat="1" ht="12.75" customHeight="1" x14ac:dyDescent="0.15">
      <c r="A613" s="66" t="s">
        <v>16</v>
      </c>
      <c r="B613" s="67" t="s">
        <v>184</v>
      </c>
      <c r="C613" s="68" t="s">
        <v>45</v>
      </c>
      <c r="D613" s="69" t="s">
        <v>486</v>
      </c>
      <c r="E613" s="86" t="s">
        <v>312</v>
      </c>
      <c r="F613" s="122">
        <v>47.6</v>
      </c>
      <c r="G613" s="122"/>
      <c r="H613" s="70"/>
      <c r="I613" s="99" t="s">
        <v>387</v>
      </c>
      <c r="J613" s="67" t="s">
        <v>214</v>
      </c>
      <c r="K613" s="72">
        <v>120</v>
      </c>
      <c r="L613" s="223"/>
      <c r="M613" s="222"/>
      <c r="N613" s="278">
        <f t="shared" ref="N613:N619" si="270">(F613*K613)</f>
        <v>5712</v>
      </c>
      <c r="O613" s="76" t="e">
        <f t="shared" ref="O613:O619" si="271">N613/L613</f>
        <v>#DIV/0!</v>
      </c>
      <c r="P613" s="75" t="e">
        <f t="shared" ref="P613:P619" si="272">M613*O613</f>
        <v>#DIV/0!</v>
      </c>
      <c r="Q613" s="75"/>
      <c r="R613" s="75"/>
      <c r="S613" s="292"/>
      <c r="T613" s="75"/>
      <c r="U613" s="75" t="e">
        <f t="shared" si="268"/>
        <v>#DIV/0!</v>
      </c>
      <c r="V613" s="75" t="e">
        <f t="shared" ref="V613:V619" si="273">U613/F613</f>
        <v>#DIV/0!</v>
      </c>
    </row>
    <row r="614" spans="1:22" s="77" customFormat="1" ht="12.75" customHeight="1" x14ac:dyDescent="0.15">
      <c r="A614" s="66" t="s">
        <v>16</v>
      </c>
      <c r="B614" s="67" t="s">
        <v>184</v>
      </c>
      <c r="C614" s="68" t="s">
        <v>45</v>
      </c>
      <c r="D614" s="69" t="s">
        <v>487</v>
      </c>
      <c r="E614" s="86" t="s">
        <v>488</v>
      </c>
      <c r="F614" s="122">
        <v>11.9</v>
      </c>
      <c r="G614" s="122"/>
      <c r="H614" s="70"/>
      <c r="I614" s="99" t="s">
        <v>387</v>
      </c>
      <c r="J614" s="67" t="s">
        <v>214</v>
      </c>
      <c r="K614" s="72">
        <v>120</v>
      </c>
      <c r="L614" s="223"/>
      <c r="M614" s="222"/>
      <c r="N614" s="278">
        <f t="shared" si="270"/>
        <v>1428</v>
      </c>
      <c r="O614" s="76" t="e">
        <f t="shared" si="271"/>
        <v>#DIV/0!</v>
      </c>
      <c r="P614" s="75" t="e">
        <f t="shared" si="272"/>
        <v>#DIV/0!</v>
      </c>
      <c r="Q614" s="75"/>
      <c r="R614" s="75"/>
      <c r="S614" s="292"/>
      <c r="T614" s="75"/>
      <c r="U614" s="75" t="e">
        <f t="shared" si="268"/>
        <v>#DIV/0!</v>
      </c>
      <c r="V614" s="75" t="e">
        <f t="shared" si="273"/>
        <v>#DIV/0!</v>
      </c>
    </row>
    <row r="615" spans="1:22" s="77" customFormat="1" ht="12.75" customHeight="1" x14ac:dyDescent="0.15">
      <c r="A615" s="66" t="s">
        <v>16</v>
      </c>
      <c r="B615" s="67" t="s">
        <v>184</v>
      </c>
      <c r="C615" s="68" t="s">
        <v>45</v>
      </c>
      <c r="D615" s="71" t="s">
        <v>489</v>
      </c>
      <c r="E615" s="71" t="s">
        <v>490</v>
      </c>
      <c r="F615" s="123">
        <v>52.7</v>
      </c>
      <c r="G615" s="132"/>
      <c r="H615" s="79"/>
      <c r="I615" s="71" t="s">
        <v>42</v>
      </c>
      <c r="J615" s="67" t="s">
        <v>186</v>
      </c>
      <c r="K615" s="72">
        <v>80</v>
      </c>
      <c r="L615" s="223"/>
      <c r="M615" s="222"/>
      <c r="N615" s="278">
        <f t="shared" si="270"/>
        <v>4216</v>
      </c>
      <c r="O615" s="76" t="e">
        <f t="shared" si="271"/>
        <v>#DIV/0!</v>
      </c>
      <c r="P615" s="75" t="e">
        <f t="shared" si="272"/>
        <v>#DIV/0!</v>
      </c>
      <c r="Q615" s="222"/>
      <c r="R615" s="222"/>
      <c r="S615" s="292">
        <f t="shared" ref="S615:S616" si="274">((Q615*3)+(R615*1))/4</f>
        <v>0</v>
      </c>
      <c r="T615" s="75"/>
      <c r="U615" s="75" t="e">
        <f t="shared" si="268"/>
        <v>#DIV/0!</v>
      </c>
      <c r="V615" s="75" t="e">
        <f t="shared" si="273"/>
        <v>#DIV/0!</v>
      </c>
    </row>
    <row r="616" spans="1:22" s="77" customFormat="1" ht="12.75" customHeight="1" x14ac:dyDescent="0.15">
      <c r="A616" s="66" t="s">
        <v>16</v>
      </c>
      <c r="B616" s="67" t="s">
        <v>184</v>
      </c>
      <c r="C616" s="68" t="s">
        <v>45</v>
      </c>
      <c r="D616" s="71" t="s">
        <v>491</v>
      </c>
      <c r="E616" s="71" t="s">
        <v>492</v>
      </c>
      <c r="F616" s="123">
        <v>6.1</v>
      </c>
      <c r="G616" s="132"/>
      <c r="H616" s="79"/>
      <c r="I616" s="71" t="s">
        <v>42</v>
      </c>
      <c r="J616" s="67" t="s">
        <v>43</v>
      </c>
      <c r="K616" s="72">
        <v>200</v>
      </c>
      <c r="L616" s="223"/>
      <c r="M616" s="222"/>
      <c r="N616" s="278">
        <f t="shared" si="270"/>
        <v>1220</v>
      </c>
      <c r="O616" s="76" t="e">
        <f t="shared" si="271"/>
        <v>#DIV/0!</v>
      </c>
      <c r="P616" s="75" t="e">
        <f t="shared" si="272"/>
        <v>#DIV/0!</v>
      </c>
      <c r="Q616" s="222"/>
      <c r="R616" s="222"/>
      <c r="S616" s="292">
        <f t="shared" si="274"/>
        <v>0</v>
      </c>
      <c r="T616" s="75"/>
      <c r="U616" s="75" t="e">
        <f t="shared" si="268"/>
        <v>#DIV/0!</v>
      </c>
      <c r="V616" s="75" t="e">
        <f t="shared" si="273"/>
        <v>#DIV/0!</v>
      </c>
    </row>
    <row r="617" spans="1:22" s="77" customFormat="1" ht="12.75" customHeight="1" x14ac:dyDescent="0.15">
      <c r="A617" s="66" t="s">
        <v>16</v>
      </c>
      <c r="B617" s="67" t="s">
        <v>184</v>
      </c>
      <c r="C617" s="68" t="s">
        <v>45</v>
      </c>
      <c r="D617" s="90" t="s">
        <v>486</v>
      </c>
      <c r="E617" s="71" t="s">
        <v>312</v>
      </c>
      <c r="F617" s="123">
        <v>8.1</v>
      </c>
      <c r="G617" s="123"/>
      <c r="H617" s="78"/>
      <c r="I617" s="71" t="s">
        <v>83</v>
      </c>
      <c r="J617" s="67" t="s">
        <v>214</v>
      </c>
      <c r="K617" s="72">
        <v>120</v>
      </c>
      <c r="L617" s="223"/>
      <c r="M617" s="222"/>
      <c r="N617" s="278">
        <f t="shared" si="270"/>
        <v>972</v>
      </c>
      <c r="O617" s="76" t="e">
        <f t="shared" si="271"/>
        <v>#DIV/0!</v>
      </c>
      <c r="P617" s="75" t="e">
        <f t="shared" si="272"/>
        <v>#DIV/0!</v>
      </c>
      <c r="Q617" s="75"/>
      <c r="R617" s="75"/>
      <c r="S617" s="292"/>
      <c r="T617" s="222"/>
      <c r="U617" s="75" t="e">
        <f t="shared" si="268"/>
        <v>#DIV/0!</v>
      </c>
      <c r="V617" s="75" t="e">
        <f t="shared" si="273"/>
        <v>#DIV/0!</v>
      </c>
    </row>
    <row r="618" spans="1:22" s="77" customFormat="1" ht="12.75" customHeight="1" x14ac:dyDescent="0.15">
      <c r="A618" s="66" t="s">
        <v>16</v>
      </c>
      <c r="B618" s="67" t="s">
        <v>184</v>
      </c>
      <c r="C618" s="68" t="s">
        <v>45</v>
      </c>
      <c r="D618" s="71" t="s">
        <v>493</v>
      </c>
      <c r="E618" s="71" t="s">
        <v>494</v>
      </c>
      <c r="F618" s="123">
        <v>8.0000000000000018</v>
      </c>
      <c r="G618" s="132"/>
      <c r="H618" s="79"/>
      <c r="I618" s="71" t="s">
        <v>42</v>
      </c>
      <c r="J618" s="67" t="s">
        <v>43</v>
      </c>
      <c r="K618" s="72">
        <v>200</v>
      </c>
      <c r="L618" s="223"/>
      <c r="M618" s="222"/>
      <c r="N618" s="278">
        <f t="shared" si="270"/>
        <v>1600.0000000000005</v>
      </c>
      <c r="O618" s="76" t="e">
        <f t="shared" si="271"/>
        <v>#DIV/0!</v>
      </c>
      <c r="P618" s="75" t="e">
        <f t="shared" si="272"/>
        <v>#DIV/0!</v>
      </c>
      <c r="Q618" s="222"/>
      <c r="R618" s="222"/>
      <c r="S618" s="292">
        <f t="shared" ref="S618" si="275">((Q618*3)+(R618*1))/4</f>
        <v>0</v>
      </c>
      <c r="T618" s="75"/>
      <c r="U618" s="75" t="e">
        <f t="shared" si="268"/>
        <v>#DIV/0!</v>
      </c>
      <c r="V618" s="75" t="e">
        <f t="shared" si="273"/>
        <v>#DIV/0!</v>
      </c>
    </row>
    <row r="619" spans="1:22" s="77" customFormat="1" ht="12.75" customHeight="1" x14ac:dyDescent="0.15">
      <c r="A619" s="66" t="s">
        <v>16</v>
      </c>
      <c r="B619" s="67" t="s">
        <v>184</v>
      </c>
      <c r="C619" s="68" t="s">
        <v>45</v>
      </c>
      <c r="D619" s="71" t="s">
        <v>493</v>
      </c>
      <c r="E619" s="71" t="s">
        <v>494</v>
      </c>
      <c r="F619" s="123">
        <v>11.1</v>
      </c>
      <c r="G619" s="134"/>
      <c r="H619" s="81"/>
      <c r="I619" s="71" t="s">
        <v>83</v>
      </c>
      <c r="J619" s="67" t="s">
        <v>43</v>
      </c>
      <c r="K619" s="72">
        <v>200</v>
      </c>
      <c r="L619" s="223"/>
      <c r="M619" s="222"/>
      <c r="N619" s="278">
        <f t="shared" si="270"/>
        <v>2220</v>
      </c>
      <c r="O619" s="76" t="e">
        <f t="shared" si="271"/>
        <v>#DIV/0!</v>
      </c>
      <c r="P619" s="75" t="e">
        <f t="shared" si="272"/>
        <v>#DIV/0!</v>
      </c>
      <c r="Q619" s="75"/>
      <c r="R619" s="75"/>
      <c r="S619" s="292"/>
      <c r="T619" s="222"/>
      <c r="U619" s="75" t="e">
        <f t="shared" si="268"/>
        <v>#DIV/0!</v>
      </c>
      <c r="V619" s="75" t="e">
        <f t="shared" si="273"/>
        <v>#DIV/0!</v>
      </c>
    </row>
    <row r="620" spans="1:22" s="77" customFormat="1" ht="12.75" customHeight="1" x14ac:dyDescent="0.15">
      <c r="A620" s="66" t="s">
        <v>16</v>
      </c>
      <c r="B620" s="67" t="s">
        <v>184</v>
      </c>
      <c r="C620" s="68" t="s">
        <v>45</v>
      </c>
      <c r="D620" s="71" t="s">
        <v>495</v>
      </c>
      <c r="E620" s="71" t="s">
        <v>440</v>
      </c>
      <c r="F620" s="123"/>
      <c r="G620" s="134">
        <v>1</v>
      </c>
      <c r="H620" s="134"/>
      <c r="I620" s="71" t="s">
        <v>96</v>
      </c>
      <c r="J620" s="67"/>
      <c r="K620" s="72"/>
      <c r="L620" s="74"/>
      <c r="M620" s="75"/>
      <c r="N620" s="75"/>
      <c r="O620" s="76"/>
      <c r="P620" s="75"/>
      <c r="Q620" s="75"/>
      <c r="R620" s="75"/>
      <c r="S620" s="75"/>
      <c r="T620" s="75"/>
      <c r="U620" s="75"/>
      <c r="V620" s="75"/>
    </row>
    <row r="621" spans="1:22" s="77" customFormat="1" ht="12.75" customHeight="1" x14ac:dyDescent="0.15">
      <c r="A621" s="66" t="s">
        <v>16</v>
      </c>
      <c r="B621" s="67" t="s">
        <v>184</v>
      </c>
      <c r="C621" s="68" t="s">
        <v>45</v>
      </c>
      <c r="D621" s="71" t="s">
        <v>496</v>
      </c>
      <c r="E621" s="71" t="s">
        <v>497</v>
      </c>
      <c r="F621" s="123"/>
      <c r="G621" s="134">
        <v>2.5</v>
      </c>
      <c r="H621" s="134"/>
      <c r="I621" s="71" t="s">
        <v>83</v>
      </c>
      <c r="J621" s="67"/>
      <c r="K621" s="72"/>
      <c r="L621" s="74"/>
      <c r="M621" s="75"/>
      <c r="N621" s="75"/>
      <c r="O621" s="76"/>
      <c r="P621" s="75"/>
      <c r="Q621" s="75"/>
      <c r="R621" s="75"/>
      <c r="S621" s="75"/>
      <c r="T621" s="75"/>
      <c r="U621" s="75"/>
      <c r="V621" s="75"/>
    </row>
    <row r="622" spans="1:22" s="77" customFormat="1" ht="12.75" customHeight="1" x14ac:dyDescent="0.15">
      <c r="A622" s="66" t="s">
        <v>16</v>
      </c>
      <c r="B622" s="67" t="s">
        <v>184</v>
      </c>
      <c r="C622" s="68" t="s">
        <v>45</v>
      </c>
      <c r="D622" s="71" t="s">
        <v>498</v>
      </c>
      <c r="E622" s="71" t="s">
        <v>499</v>
      </c>
      <c r="F622" s="123"/>
      <c r="G622" s="123">
        <v>7.4</v>
      </c>
      <c r="H622" s="123"/>
      <c r="I622" s="71" t="s">
        <v>42</v>
      </c>
      <c r="J622" s="67"/>
      <c r="K622" s="72"/>
      <c r="L622" s="74"/>
      <c r="M622" s="75"/>
      <c r="N622" s="75"/>
      <c r="O622" s="76"/>
      <c r="P622" s="75"/>
      <c r="Q622" s="75"/>
      <c r="R622" s="75"/>
      <c r="S622" s="75"/>
      <c r="T622" s="75"/>
      <c r="U622" s="75"/>
      <c r="V622" s="75"/>
    </row>
    <row r="623" spans="1:22" s="77" customFormat="1" ht="12.75" customHeight="1" x14ac:dyDescent="0.15">
      <c r="A623" s="66" t="s">
        <v>16</v>
      </c>
      <c r="B623" s="67" t="s">
        <v>184</v>
      </c>
      <c r="C623" s="68" t="s">
        <v>45</v>
      </c>
      <c r="D623" s="71" t="s">
        <v>500</v>
      </c>
      <c r="E623" s="71" t="s">
        <v>501</v>
      </c>
      <c r="F623" s="123">
        <v>54.8</v>
      </c>
      <c r="G623" s="73"/>
      <c r="H623" s="82"/>
      <c r="I623" s="71" t="s">
        <v>42</v>
      </c>
      <c r="J623" s="67" t="s">
        <v>186</v>
      </c>
      <c r="K623" s="72">
        <v>80</v>
      </c>
      <c r="L623" s="223"/>
      <c r="M623" s="222"/>
      <c r="N623" s="278">
        <f>(F623*K623)</f>
        <v>4384</v>
      </c>
      <c r="O623" s="76" t="e">
        <f t="shared" ref="O623:O624" si="276">N623/L623</f>
        <v>#DIV/0!</v>
      </c>
      <c r="P623" s="75" t="e">
        <f t="shared" ref="P623:P624" si="277">M623*O623</f>
        <v>#DIV/0!</v>
      </c>
      <c r="Q623" s="222"/>
      <c r="R623" s="222"/>
      <c r="S623" s="292">
        <f t="shared" ref="S623" si="278">((Q623*3)+(R623*1))/4</f>
        <v>0</v>
      </c>
      <c r="T623" s="75"/>
      <c r="U623" s="75" t="e">
        <f t="shared" ref="U623:U624" si="279">SUM(P623+S623+T623)</f>
        <v>#DIV/0!</v>
      </c>
      <c r="V623" s="75" t="e">
        <f>U623/F623</f>
        <v>#DIV/0!</v>
      </c>
    </row>
    <row r="624" spans="1:22" s="77" customFormat="1" ht="12.75" customHeight="1" x14ac:dyDescent="0.15">
      <c r="A624" s="66" t="s">
        <v>16</v>
      </c>
      <c r="B624" s="67" t="s">
        <v>502</v>
      </c>
      <c r="C624" s="68" t="s">
        <v>45</v>
      </c>
      <c r="D624" s="71" t="s">
        <v>503</v>
      </c>
      <c r="E624" s="71" t="s">
        <v>504</v>
      </c>
      <c r="F624" s="123">
        <v>7.2</v>
      </c>
      <c r="G624" s="134"/>
      <c r="H624" s="81"/>
      <c r="I624" s="71" t="s">
        <v>83</v>
      </c>
      <c r="J624" s="67" t="s">
        <v>84</v>
      </c>
      <c r="K624" s="72">
        <v>255</v>
      </c>
      <c r="L624" s="223"/>
      <c r="M624" s="222"/>
      <c r="N624" s="278">
        <f>(F624*K624)</f>
        <v>1836</v>
      </c>
      <c r="O624" s="76" t="e">
        <f t="shared" si="276"/>
        <v>#DIV/0!</v>
      </c>
      <c r="P624" s="75" t="e">
        <f t="shared" si="277"/>
        <v>#DIV/0!</v>
      </c>
      <c r="Q624" s="75"/>
      <c r="R624" s="75"/>
      <c r="S624" s="292"/>
      <c r="T624" s="222"/>
      <c r="U624" s="75" t="e">
        <f t="shared" si="279"/>
        <v>#DIV/0!</v>
      </c>
      <c r="V624" s="75" t="e">
        <f>U624/F624</f>
        <v>#DIV/0!</v>
      </c>
    </row>
    <row r="625" spans="1:22" s="77" customFormat="1" ht="12.75" customHeight="1" x14ac:dyDescent="0.15">
      <c r="A625" s="66" t="s">
        <v>16</v>
      </c>
      <c r="B625" s="67" t="s">
        <v>502</v>
      </c>
      <c r="C625" s="68" t="s">
        <v>45</v>
      </c>
      <c r="D625" s="71" t="s">
        <v>505</v>
      </c>
      <c r="E625" s="71" t="s">
        <v>499</v>
      </c>
      <c r="F625" s="123"/>
      <c r="G625" s="123">
        <v>6.5</v>
      </c>
      <c r="H625" s="123"/>
      <c r="I625" s="71" t="s">
        <v>42</v>
      </c>
      <c r="J625" s="67"/>
      <c r="K625" s="72"/>
      <c r="L625" s="74"/>
      <c r="M625" s="75"/>
      <c r="N625" s="75"/>
      <c r="O625" s="76"/>
      <c r="P625" s="75"/>
      <c r="Q625" s="75"/>
      <c r="R625" s="75"/>
      <c r="S625" s="75"/>
      <c r="T625" s="75"/>
      <c r="U625" s="75"/>
      <c r="V625" s="75"/>
    </row>
    <row r="626" spans="1:22" s="77" customFormat="1" ht="12.75" customHeight="1" x14ac:dyDescent="0.15">
      <c r="A626" s="66" t="s">
        <v>16</v>
      </c>
      <c r="B626" s="67" t="s">
        <v>502</v>
      </c>
      <c r="C626" s="68" t="s">
        <v>45</v>
      </c>
      <c r="D626" s="71" t="s">
        <v>506</v>
      </c>
      <c r="E626" s="71" t="s">
        <v>507</v>
      </c>
      <c r="F626" s="123">
        <v>76</v>
      </c>
      <c r="G626" s="73"/>
      <c r="H626" s="82"/>
      <c r="I626" s="71" t="s">
        <v>42</v>
      </c>
      <c r="J626" s="67" t="s">
        <v>52</v>
      </c>
      <c r="K626" s="72">
        <v>104</v>
      </c>
      <c r="L626" s="223"/>
      <c r="M626" s="222"/>
      <c r="N626" s="278">
        <f t="shared" ref="N626:N631" si="280">(F626*K626)</f>
        <v>7904</v>
      </c>
      <c r="O626" s="76" t="e">
        <f t="shared" ref="O626:O631" si="281">N626/L626</f>
        <v>#DIV/0!</v>
      </c>
      <c r="P626" s="75" t="e">
        <f t="shared" ref="P626:P631" si="282">M626*O626</f>
        <v>#DIV/0!</v>
      </c>
      <c r="Q626" s="222"/>
      <c r="R626" s="222"/>
      <c r="S626" s="292">
        <f t="shared" ref="S626:S627" si="283">((Q626*3)+(R626*1))/4</f>
        <v>0</v>
      </c>
      <c r="T626" s="75"/>
      <c r="U626" s="75" t="e">
        <f t="shared" ref="U626:U631" si="284">SUM(P626+S626+T626)</f>
        <v>#DIV/0!</v>
      </c>
      <c r="V626" s="75" t="e">
        <f t="shared" ref="V626:V631" si="285">U626/F626</f>
        <v>#DIV/0!</v>
      </c>
    </row>
    <row r="627" spans="1:22" s="77" customFormat="1" ht="12.75" customHeight="1" x14ac:dyDescent="0.15">
      <c r="A627" s="66" t="s">
        <v>16</v>
      </c>
      <c r="B627" s="67" t="s">
        <v>502</v>
      </c>
      <c r="C627" s="68" t="s">
        <v>45</v>
      </c>
      <c r="D627" s="71" t="s">
        <v>508</v>
      </c>
      <c r="E627" s="71" t="s">
        <v>509</v>
      </c>
      <c r="F627" s="123">
        <v>7.3</v>
      </c>
      <c r="G627" s="73"/>
      <c r="H627" s="82"/>
      <c r="I627" s="71" t="s">
        <v>42</v>
      </c>
      <c r="J627" s="67" t="s">
        <v>52</v>
      </c>
      <c r="K627" s="72">
        <v>104</v>
      </c>
      <c r="L627" s="223"/>
      <c r="M627" s="222"/>
      <c r="N627" s="278">
        <f t="shared" si="280"/>
        <v>759.19999999999993</v>
      </c>
      <c r="O627" s="76" t="e">
        <f t="shared" si="281"/>
        <v>#DIV/0!</v>
      </c>
      <c r="P627" s="75" t="e">
        <f t="shared" si="282"/>
        <v>#DIV/0!</v>
      </c>
      <c r="Q627" s="222"/>
      <c r="R627" s="222"/>
      <c r="S627" s="292">
        <f t="shared" si="283"/>
        <v>0</v>
      </c>
      <c r="T627" s="75"/>
      <c r="U627" s="75" t="e">
        <f t="shared" si="284"/>
        <v>#DIV/0!</v>
      </c>
      <c r="V627" s="75" t="e">
        <f t="shared" si="285"/>
        <v>#DIV/0!</v>
      </c>
    </row>
    <row r="628" spans="1:22" s="77" customFormat="1" ht="12.75" customHeight="1" x14ac:dyDescent="0.15">
      <c r="A628" s="66" t="s">
        <v>16</v>
      </c>
      <c r="B628" s="67" t="s">
        <v>502</v>
      </c>
      <c r="C628" s="68" t="s">
        <v>45</v>
      </c>
      <c r="D628" s="69" t="s">
        <v>510</v>
      </c>
      <c r="E628" s="69" t="s">
        <v>428</v>
      </c>
      <c r="F628" s="122">
        <v>9.1999999999999993</v>
      </c>
      <c r="G628" s="136"/>
      <c r="H628" s="87"/>
      <c r="I628" s="71" t="s">
        <v>104</v>
      </c>
      <c r="J628" s="67" t="s">
        <v>56</v>
      </c>
      <c r="K628" s="72">
        <v>255</v>
      </c>
      <c r="L628" s="223"/>
      <c r="M628" s="222"/>
      <c r="N628" s="278">
        <f t="shared" si="280"/>
        <v>2346</v>
      </c>
      <c r="O628" s="76" t="e">
        <f t="shared" si="281"/>
        <v>#DIV/0!</v>
      </c>
      <c r="P628" s="75" t="e">
        <f t="shared" si="282"/>
        <v>#DIV/0!</v>
      </c>
      <c r="Q628" s="75"/>
      <c r="R628" s="75"/>
      <c r="S628" s="292"/>
      <c r="T628" s="75"/>
      <c r="U628" s="75" t="e">
        <f t="shared" si="284"/>
        <v>#DIV/0!</v>
      </c>
      <c r="V628" s="75" t="e">
        <f t="shared" si="285"/>
        <v>#DIV/0!</v>
      </c>
    </row>
    <row r="629" spans="1:22" s="77" customFormat="1" ht="12.75" customHeight="1" x14ac:dyDescent="0.15">
      <c r="A629" s="66" t="s">
        <v>16</v>
      </c>
      <c r="B629" s="67" t="s">
        <v>502</v>
      </c>
      <c r="C629" s="68" t="s">
        <v>45</v>
      </c>
      <c r="D629" s="69" t="s">
        <v>511</v>
      </c>
      <c r="E629" s="69" t="s">
        <v>512</v>
      </c>
      <c r="F629" s="122">
        <v>1.5</v>
      </c>
      <c r="G629" s="136"/>
      <c r="H629" s="87"/>
      <c r="I629" s="71" t="s">
        <v>104</v>
      </c>
      <c r="J629" s="67" t="s">
        <v>56</v>
      </c>
      <c r="K629" s="72">
        <v>255</v>
      </c>
      <c r="L629" s="223"/>
      <c r="M629" s="222"/>
      <c r="N629" s="278">
        <f t="shared" si="280"/>
        <v>382.5</v>
      </c>
      <c r="O629" s="76" t="e">
        <f t="shared" si="281"/>
        <v>#DIV/0!</v>
      </c>
      <c r="P629" s="75" t="e">
        <f t="shared" si="282"/>
        <v>#DIV/0!</v>
      </c>
      <c r="Q629" s="75"/>
      <c r="R629" s="75"/>
      <c r="S629" s="292"/>
      <c r="T629" s="75"/>
      <c r="U629" s="75" t="e">
        <f t="shared" si="284"/>
        <v>#DIV/0!</v>
      </c>
      <c r="V629" s="75" t="e">
        <f t="shared" si="285"/>
        <v>#DIV/0!</v>
      </c>
    </row>
    <row r="630" spans="1:22" s="77" customFormat="1" ht="12.75" customHeight="1" x14ac:dyDescent="0.15">
      <c r="A630" s="66" t="s">
        <v>16</v>
      </c>
      <c r="B630" s="67" t="s">
        <v>184</v>
      </c>
      <c r="C630" s="68" t="s">
        <v>45</v>
      </c>
      <c r="D630" s="90" t="s">
        <v>513</v>
      </c>
      <c r="E630" s="71" t="s">
        <v>514</v>
      </c>
      <c r="F630" s="123">
        <v>60.7</v>
      </c>
      <c r="G630" s="73"/>
      <c r="H630" s="82"/>
      <c r="I630" s="71" t="s">
        <v>42</v>
      </c>
      <c r="J630" s="67" t="s">
        <v>256</v>
      </c>
      <c r="K630" s="72">
        <v>120</v>
      </c>
      <c r="L630" s="223"/>
      <c r="M630" s="222"/>
      <c r="N630" s="278">
        <f t="shared" si="280"/>
        <v>7284</v>
      </c>
      <c r="O630" s="76" t="e">
        <f t="shared" si="281"/>
        <v>#DIV/0!</v>
      </c>
      <c r="P630" s="75" t="e">
        <f t="shared" si="282"/>
        <v>#DIV/0!</v>
      </c>
      <c r="Q630" s="222"/>
      <c r="R630" s="222"/>
      <c r="S630" s="292">
        <f t="shared" ref="S630:S631" si="286">((Q630*3)+(R630*1))/4</f>
        <v>0</v>
      </c>
      <c r="T630" s="75"/>
      <c r="U630" s="75" t="e">
        <f t="shared" si="284"/>
        <v>#DIV/0!</v>
      </c>
      <c r="V630" s="75" t="e">
        <f t="shared" si="285"/>
        <v>#DIV/0!</v>
      </c>
    </row>
    <row r="631" spans="1:22" s="77" customFormat="1" ht="12.75" customHeight="1" x14ac:dyDescent="0.15">
      <c r="A631" s="66" t="s">
        <v>16</v>
      </c>
      <c r="B631" s="67" t="s">
        <v>184</v>
      </c>
      <c r="C631" s="68" t="s">
        <v>45</v>
      </c>
      <c r="D631" s="71" t="s">
        <v>515</v>
      </c>
      <c r="E631" s="71" t="s">
        <v>514</v>
      </c>
      <c r="F631" s="123">
        <v>60.9</v>
      </c>
      <c r="G631" s="73"/>
      <c r="H631" s="82"/>
      <c r="I631" s="71" t="s">
        <v>42</v>
      </c>
      <c r="J631" s="67" t="s">
        <v>256</v>
      </c>
      <c r="K631" s="72">
        <v>120</v>
      </c>
      <c r="L631" s="223"/>
      <c r="M631" s="222"/>
      <c r="N631" s="278">
        <f t="shared" si="280"/>
        <v>7308</v>
      </c>
      <c r="O631" s="76" t="e">
        <f t="shared" si="281"/>
        <v>#DIV/0!</v>
      </c>
      <c r="P631" s="75" t="e">
        <f t="shared" si="282"/>
        <v>#DIV/0!</v>
      </c>
      <c r="Q631" s="222"/>
      <c r="R631" s="222"/>
      <c r="S631" s="292">
        <f t="shared" si="286"/>
        <v>0</v>
      </c>
      <c r="T631" s="75"/>
      <c r="U631" s="75" t="e">
        <f t="shared" si="284"/>
        <v>#DIV/0!</v>
      </c>
      <c r="V631" s="75" t="e">
        <f t="shared" si="285"/>
        <v>#DIV/0!</v>
      </c>
    </row>
    <row r="632" spans="1:22" s="77" customFormat="1" ht="12.75" customHeight="1" x14ac:dyDescent="0.15">
      <c r="A632" s="66" t="s">
        <v>16</v>
      </c>
      <c r="B632" s="67" t="s">
        <v>184</v>
      </c>
      <c r="C632" s="68" t="s">
        <v>45</v>
      </c>
      <c r="D632" s="71" t="s">
        <v>516</v>
      </c>
      <c r="E632" s="71" t="s">
        <v>499</v>
      </c>
      <c r="F632" s="123"/>
      <c r="G632" s="137">
        <v>4.7</v>
      </c>
      <c r="H632" s="137"/>
      <c r="I632" s="71" t="s">
        <v>42</v>
      </c>
      <c r="J632" s="67"/>
      <c r="K632" s="72"/>
      <c r="L632" s="74"/>
      <c r="M632" s="75"/>
      <c r="N632" s="75"/>
      <c r="O632" s="76"/>
      <c r="P632" s="75"/>
      <c r="Q632" s="75"/>
      <c r="R632" s="75"/>
      <c r="S632" s="75"/>
      <c r="T632" s="75"/>
      <c r="U632" s="75"/>
      <c r="V632" s="75"/>
    </row>
    <row r="633" spans="1:22" s="77" customFormat="1" ht="12.75" customHeight="1" x14ac:dyDescent="0.15">
      <c r="A633" s="66" t="s">
        <v>16</v>
      </c>
      <c r="B633" s="67" t="s">
        <v>184</v>
      </c>
      <c r="C633" s="68" t="s">
        <v>45</v>
      </c>
      <c r="D633" s="71" t="s">
        <v>517</v>
      </c>
      <c r="E633" s="71" t="s">
        <v>405</v>
      </c>
      <c r="F633" s="123">
        <v>5.3</v>
      </c>
      <c r="G633" s="123"/>
      <c r="H633" s="78"/>
      <c r="I633" s="71" t="s">
        <v>104</v>
      </c>
      <c r="J633" s="67" t="s">
        <v>56</v>
      </c>
      <c r="K633" s="72">
        <v>200</v>
      </c>
      <c r="L633" s="223"/>
      <c r="M633" s="222"/>
      <c r="N633" s="278">
        <f>(F633*K633)</f>
        <v>1060</v>
      </c>
      <c r="O633" s="76" t="e">
        <f t="shared" ref="O633:O635" si="287">N633/L633</f>
        <v>#DIV/0!</v>
      </c>
      <c r="P633" s="75" t="e">
        <f t="shared" ref="P633:P635" si="288">M633*O633</f>
        <v>#DIV/0!</v>
      </c>
      <c r="Q633" s="75"/>
      <c r="R633" s="75"/>
      <c r="S633" s="292"/>
      <c r="T633" s="75"/>
      <c r="U633" s="75" t="e">
        <f t="shared" ref="U633:U635" si="289">SUM(P633+S633+T633)</f>
        <v>#DIV/0!</v>
      </c>
      <c r="V633" s="75" t="e">
        <f>U633/F633</f>
        <v>#DIV/0!</v>
      </c>
    </row>
    <row r="634" spans="1:22" s="77" customFormat="1" ht="12.75" customHeight="1" x14ac:dyDescent="0.15">
      <c r="A634" s="66" t="s">
        <v>16</v>
      </c>
      <c r="B634" s="67" t="s">
        <v>184</v>
      </c>
      <c r="C634" s="68" t="s">
        <v>45</v>
      </c>
      <c r="D634" s="71" t="s">
        <v>518</v>
      </c>
      <c r="E634" s="71" t="s">
        <v>405</v>
      </c>
      <c r="F634" s="123">
        <v>5.3</v>
      </c>
      <c r="G634" s="123"/>
      <c r="H634" s="78"/>
      <c r="I634" s="71" t="s">
        <v>104</v>
      </c>
      <c r="J634" s="67" t="s">
        <v>56</v>
      </c>
      <c r="K634" s="72">
        <v>200</v>
      </c>
      <c r="L634" s="223"/>
      <c r="M634" s="222"/>
      <c r="N634" s="278">
        <f>(F634*K634)</f>
        <v>1060</v>
      </c>
      <c r="O634" s="76" t="e">
        <f t="shared" si="287"/>
        <v>#DIV/0!</v>
      </c>
      <c r="P634" s="75" t="e">
        <f t="shared" si="288"/>
        <v>#DIV/0!</v>
      </c>
      <c r="Q634" s="75"/>
      <c r="R634" s="75"/>
      <c r="S634" s="292"/>
      <c r="T634" s="75"/>
      <c r="U634" s="75" t="e">
        <f t="shared" si="289"/>
        <v>#DIV/0!</v>
      </c>
      <c r="V634" s="75" t="e">
        <f>U634/F634</f>
        <v>#DIV/0!</v>
      </c>
    </row>
    <row r="635" spans="1:22" s="77" customFormat="1" ht="12.75" customHeight="1" x14ac:dyDescent="0.15">
      <c r="A635" s="66" t="s">
        <v>16</v>
      </c>
      <c r="B635" s="67" t="s">
        <v>184</v>
      </c>
      <c r="C635" s="68" t="s">
        <v>45</v>
      </c>
      <c r="D635" s="69" t="s">
        <v>519</v>
      </c>
      <c r="E635" s="69" t="s">
        <v>520</v>
      </c>
      <c r="F635" s="122">
        <v>13.4</v>
      </c>
      <c r="G635" s="132"/>
      <c r="H635" s="79"/>
      <c r="I635" s="71" t="s">
        <v>42</v>
      </c>
      <c r="J635" s="67" t="s">
        <v>48</v>
      </c>
      <c r="K635" s="72">
        <v>40</v>
      </c>
      <c r="L635" s="223"/>
      <c r="M635" s="222"/>
      <c r="N635" s="278">
        <f>(F635*K635)</f>
        <v>536</v>
      </c>
      <c r="O635" s="76" t="e">
        <f t="shared" si="287"/>
        <v>#DIV/0!</v>
      </c>
      <c r="P635" s="75" t="e">
        <f t="shared" si="288"/>
        <v>#DIV/0!</v>
      </c>
      <c r="Q635" s="222"/>
      <c r="R635" s="222"/>
      <c r="S635" s="292">
        <f t="shared" ref="S635" si="290">((Q635*3)+(R635*1))/4</f>
        <v>0</v>
      </c>
      <c r="T635" s="75"/>
      <c r="U635" s="75" t="e">
        <f t="shared" si="289"/>
        <v>#DIV/0!</v>
      </c>
      <c r="V635" s="75" t="e">
        <f>U635/F635</f>
        <v>#DIV/0!</v>
      </c>
    </row>
    <row r="636" spans="1:22" s="77" customFormat="1" ht="12.75" customHeight="1" x14ac:dyDescent="0.15">
      <c r="A636" s="66" t="s">
        <v>16</v>
      </c>
      <c r="B636" s="67" t="s">
        <v>184</v>
      </c>
      <c r="C636" s="68" t="s">
        <v>45</v>
      </c>
      <c r="D636" s="71" t="s">
        <v>521</v>
      </c>
      <c r="E636" s="71" t="s">
        <v>522</v>
      </c>
      <c r="F636" s="123"/>
      <c r="G636" s="136">
        <v>4.0999999999999996</v>
      </c>
      <c r="H636" s="136"/>
      <c r="I636" s="71" t="s">
        <v>181</v>
      </c>
      <c r="J636" s="67"/>
      <c r="K636" s="72"/>
      <c r="L636" s="74"/>
      <c r="M636" s="75"/>
      <c r="N636" s="75"/>
      <c r="O636" s="76"/>
      <c r="P636" s="75"/>
      <c r="Q636" s="75"/>
      <c r="R636" s="75"/>
      <c r="S636" s="75"/>
      <c r="T636" s="75"/>
      <c r="U636" s="75"/>
      <c r="V636" s="75"/>
    </row>
    <row r="637" spans="1:22" s="77" customFormat="1" ht="12.75" customHeight="1" x14ac:dyDescent="0.15">
      <c r="A637" s="66" t="s">
        <v>16</v>
      </c>
      <c r="B637" s="67" t="s">
        <v>184</v>
      </c>
      <c r="C637" s="68" t="s">
        <v>45</v>
      </c>
      <c r="D637" s="71" t="s">
        <v>513</v>
      </c>
      <c r="E637" s="71" t="s">
        <v>499</v>
      </c>
      <c r="F637" s="123"/>
      <c r="G637" s="134">
        <v>4.5999999999999996</v>
      </c>
      <c r="H637" s="134"/>
      <c r="I637" s="71" t="s">
        <v>42</v>
      </c>
      <c r="J637" s="67"/>
      <c r="K637" s="72"/>
      <c r="L637" s="74"/>
      <c r="M637" s="75"/>
      <c r="N637" s="75"/>
      <c r="O637" s="76"/>
      <c r="P637" s="75"/>
      <c r="Q637" s="75"/>
      <c r="R637" s="75"/>
      <c r="S637" s="75"/>
      <c r="T637" s="75"/>
      <c r="U637" s="75"/>
      <c r="V637" s="75"/>
    </row>
    <row r="638" spans="1:22" s="77" customFormat="1" ht="12.75" customHeight="1" x14ac:dyDescent="0.15">
      <c r="A638" s="66" t="s">
        <v>16</v>
      </c>
      <c r="B638" s="67" t="s">
        <v>184</v>
      </c>
      <c r="C638" s="68" t="s">
        <v>39</v>
      </c>
      <c r="D638" s="71" t="s">
        <v>523</v>
      </c>
      <c r="E638" s="71" t="s">
        <v>524</v>
      </c>
      <c r="F638" s="123">
        <v>12.6</v>
      </c>
      <c r="G638" s="73"/>
      <c r="H638" s="82"/>
      <c r="I638" s="71" t="s">
        <v>198</v>
      </c>
      <c r="J638" s="67" t="s">
        <v>48</v>
      </c>
      <c r="K638" s="72">
        <v>40</v>
      </c>
      <c r="L638" s="223"/>
      <c r="M638" s="222"/>
      <c r="N638" s="278">
        <f>(F638*K638)</f>
        <v>504</v>
      </c>
      <c r="O638" s="76" t="e">
        <f t="shared" ref="O638:O640" si="291">N638/L638</f>
        <v>#DIV/0!</v>
      </c>
      <c r="P638" s="75" t="e">
        <f t="shared" ref="P638:P640" si="292">M638*O638</f>
        <v>#DIV/0!</v>
      </c>
      <c r="Q638" s="75"/>
      <c r="R638" s="75"/>
      <c r="S638" s="292"/>
      <c r="T638" s="222"/>
      <c r="U638" s="75" t="e">
        <f t="shared" ref="U638:U640" si="293">SUM(P638+S638+T638)</f>
        <v>#DIV/0!</v>
      </c>
      <c r="V638" s="75" t="e">
        <f>U638/F638</f>
        <v>#DIV/0!</v>
      </c>
    </row>
    <row r="639" spans="1:22" s="77" customFormat="1" ht="12.75" customHeight="1" x14ac:dyDescent="0.15">
      <c r="A639" s="66" t="s">
        <v>16</v>
      </c>
      <c r="B639" s="67" t="s">
        <v>184</v>
      </c>
      <c r="C639" s="68" t="s">
        <v>39</v>
      </c>
      <c r="D639" s="71" t="s">
        <v>525</v>
      </c>
      <c r="E639" s="71" t="s">
        <v>526</v>
      </c>
      <c r="F639" s="123">
        <v>10.6</v>
      </c>
      <c r="G639" s="134"/>
      <c r="H639" s="81"/>
      <c r="I639" s="71" t="s">
        <v>42</v>
      </c>
      <c r="J639" s="67" t="s">
        <v>72</v>
      </c>
      <c r="K639" s="72">
        <v>200</v>
      </c>
      <c r="L639" s="223"/>
      <c r="M639" s="222"/>
      <c r="N639" s="278">
        <f>(F639*K639)</f>
        <v>2120</v>
      </c>
      <c r="O639" s="76" t="e">
        <f t="shared" si="291"/>
        <v>#DIV/0!</v>
      </c>
      <c r="P639" s="75" t="e">
        <f t="shared" si="292"/>
        <v>#DIV/0!</v>
      </c>
      <c r="Q639" s="222"/>
      <c r="R639" s="222"/>
      <c r="S639" s="292">
        <f t="shared" ref="S639" si="294">((Q639*3)+(R639*1))/4</f>
        <v>0</v>
      </c>
      <c r="T639" s="75"/>
      <c r="U639" s="75" t="e">
        <f t="shared" si="293"/>
        <v>#DIV/0!</v>
      </c>
      <c r="V639" s="75" t="e">
        <f>U639/F639</f>
        <v>#DIV/0!</v>
      </c>
    </row>
    <row r="640" spans="1:22" s="77" customFormat="1" ht="12.75" customHeight="1" x14ac:dyDescent="0.15">
      <c r="A640" s="66" t="s">
        <v>16</v>
      </c>
      <c r="B640" s="67" t="s">
        <v>184</v>
      </c>
      <c r="C640" s="68" t="s">
        <v>39</v>
      </c>
      <c r="D640" s="71" t="s">
        <v>525</v>
      </c>
      <c r="E640" s="71" t="s">
        <v>527</v>
      </c>
      <c r="F640" s="72">
        <v>19.8</v>
      </c>
      <c r="G640" s="134"/>
      <c r="H640" s="81"/>
      <c r="I640" s="71" t="s">
        <v>198</v>
      </c>
      <c r="J640" s="67" t="s">
        <v>48</v>
      </c>
      <c r="K640" s="72">
        <v>40</v>
      </c>
      <c r="L640" s="223"/>
      <c r="M640" s="222"/>
      <c r="N640" s="278">
        <f>(F640*K640)</f>
        <v>792</v>
      </c>
      <c r="O640" s="76" t="e">
        <f t="shared" si="291"/>
        <v>#DIV/0!</v>
      </c>
      <c r="P640" s="75" t="e">
        <f t="shared" si="292"/>
        <v>#DIV/0!</v>
      </c>
      <c r="Q640" s="75"/>
      <c r="R640" s="75"/>
      <c r="S640" s="292"/>
      <c r="T640" s="222"/>
      <c r="U640" s="75" t="e">
        <f t="shared" si="293"/>
        <v>#DIV/0!</v>
      </c>
      <c r="V640" s="75" t="e">
        <f>U640/F640</f>
        <v>#DIV/0!</v>
      </c>
    </row>
    <row r="641" spans="1:22" s="77" customFormat="1" ht="12.75" customHeight="1" x14ac:dyDescent="0.15">
      <c r="A641" s="66" t="s">
        <v>16</v>
      </c>
      <c r="B641" s="67" t="s">
        <v>184</v>
      </c>
      <c r="C641" s="68" t="s">
        <v>39</v>
      </c>
      <c r="D641" s="71" t="s">
        <v>528</v>
      </c>
      <c r="E641" s="71" t="s">
        <v>499</v>
      </c>
      <c r="F641" s="124"/>
      <c r="G641" s="135">
        <v>2.9</v>
      </c>
      <c r="H641" s="135"/>
      <c r="I641" s="71" t="s">
        <v>42</v>
      </c>
      <c r="J641" s="67"/>
      <c r="K641" s="72"/>
      <c r="L641" s="74"/>
      <c r="M641" s="75"/>
      <c r="N641" s="75"/>
      <c r="O641" s="76"/>
      <c r="P641" s="75"/>
      <c r="Q641" s="75"/>
      <c r="R641" s="75"/>
      <c r="S641" s="75"/>
      <c r="T641" s="75"/>
      <c r="U641" s="75"/>
      <c r="V641" s="75"/>
    </row>
    <row r="642" spans="1:22" s="77" customFormat="1" ht="12.75" customHeight="1" x14ac:dyDescent="0.15">
      <c r="A642" s="66" t="s">
        <v>16</v>
      </c>
      <c r="B642" s="67" t="s">
        <v>184</v>
      </c>
      <c r="C642" s="68" t="s">
        <v>39</v>
      </c>
      <c r="D642" s="71" t="s">
        <v>529</v>
      </c>
      <c r="E642" s="71" t="s">
        <v>405</v>
      </c>
      <c r="F642" s="123">
        <v>5.0999999999999996</v>
      </c>
      <c r="G642" s="134"/>
      <c r="H642" s="81"/>
      <c r="I642" s="71" t="s">
        <v>104</v>
      </c>
      <c r="J642" s="67" t="s">
        <v>56</v>
      </c>
      <c r="K642" s="72">
        <v>200</v>
      </c>
      <c r="L642" s="223"/>
      <c r="M642" s="222"/>
      <c r="N642" s="278">
        <f>(F642*K642)</f>
        <v>1019.9999999999999</v>
      </c>
      <c r="O642" s="76" t="e">
        <f>N642/L642</f>
        <v>#DIV/0!</v>
      </c>
      <c r="P642" s="75" t="e">
        <f>M642*O642</f>
        <v>#DIV/0!</v>
      </c>
      <c r="Q642" s="75"/>
      <c r="R642" s="75"/>
      <c r="S642" s="292"/>
      <c r="T642" s="75"/>
      <c r="U642" s="75" t="e">
        <f>SUM(P642+S642+T642)</f>
        <v>#DIV/0!</v>
      </c>
      <c r="V642" s="75" t="e">
        <f>U642/F642</f>
        <v>#DIV/0!</v>
      </c>
    </row>
    <row r="643" spans="1:22" s="77" customFormat="1" ht="12.75" customHeight="1" x14ac:dyDescent="0.15">
      <c r="A643" s="66" t="s">
        <v>16</v>
      </c>
      <c r="B643" s="67" t="s">
        <v>184</v>
      </c>
      <c r="C643" s="68" t="s">
        <v>39</v>
      </c>
      <c r="D643" s="69" t="s">
        <v>530</v>
      </c>
      <c r="E643" s="69" t="s">
        <v>522</v>
      </c>
      <c r="F643" s="123"/>
      <c r="G643" s="136">
        <v>2</v>
      </c>
      <c r="H643" s="136"/>
      <c r="I643" s="71" t="s">
        <v>181</v>
      </c>
      <c r="J643" s="67"/>
      <c r="K643" s="72"/>
      <c r="L643" s="74"/>
      <c r="M643" s="75"/>
      <c r="N643" s="75"/>
      <c r="O643" s="76"/>
      <c r="P643" s="75"/>
      <c r="Q643" s="75"/>
      <c r="R643" s="75"/>
      <c r="S643" s="75"/>
      <c r="T643" s="75"/>
      <c r="U643" s="75"/>
      <c r="V643" s="75"/>
    </row>
    <row r="644" spans="1:22" s="77" customFormat="1" ht="12.75" customHeight="1" x14ac:dyDescent="0.15">
      <c r="A644" s="66" t="s">
        <v>16</v>
      </c>
      <c r="B644" s="67" t="s">
        <v>184</v>
      </c>
      <c r="C644" s="68" t="s">
        <v>39</v>
      </c>
      <c r="D644" s="71" t="s">
        <v>531</v>
      </c>
      <c r="E644" s="71" t="s">
        <v>499</v>
      </c>
      <c r="F644" s="123"/>
      <c r="G644" s="113">
        <v>4.7</v>
      </c>
      <c r="H644" s="113"/>
      <c r="I644" s="71" t="s">
        <v>42</v>
      </c>
      <c r="J644" s="67"/>
      <c r="K644" s="72"/>
      <c r="L644" s="74"/>
      <c r="M644" s="75"/>
      <c r="N644" s="75"/>
      <c r="O644" s="76"/>
      <c r="P644" s="75"/>
      <c r="Q644" s="75"/>
      <c r="R644" s="75"/>
      <c r="S644" s="75"/>
      <c r="T644" s="75"/>
      <c r="U644" s="75"/>
      <c r="V644" s="75"/>
    </row>
    <row r="645" spans="1:22" s="77" customFormat="1" ht="12.75" customHeight="1" x14ac:dyDescent="0.15">
      <c r="A645" s="66" t="s">
        <v>16</v>
      </c>
      <c r="B645" s="67" t="s">
        <v>184</v>
      </c>
      <c r="C645" s="68" t="s">
        <v>39</v>
      </c>
      <c r="D645" s="71" t="s">
        <v>532</v>
      </c>
      <c r="E645" s="71" t="s">
        <v>533</v>
      </c>
      <c r="F645" s="123">
        <v>57.6</v>
      </c>
      <c r="G645" s="73"/>
      <c r="H645" s="82"/>
      <c r="I645" s="71" t="s">
        <v>42</v>
      </c>
      <c r="J645" s="67" t="s">
        <v>186</v>
      </c>
      <c r="K645" s="72">
        <v>80</v>
      </c>
      <c r="L645" s="223"/>
      <c r="M645" s="222"/>
      <c r="N645" s="278">
        <f>(F645*K645)</f>
        <v>4608</v>
      </c>
      <c r="O645" s="76" t="e">
        <f t="shared" ref="O645:O648" si="295">N645/L645</f>
        <v>#DIV/0!</v>
      </c>
      <c r="P645" s="75" t="e">
        <f t="shared" ref="P645:P648" si="296">M645*O645</f>
        <v>#DIV/0!</v>
      </c>
      <c r="Q645" s="222"/>
      <c r="R645" s="222"/>
      <c r="S645" s="292">
        <f t="shared" ref="S645:S648" si="297">((Q645*3)+(R645*1))/4</f>
        <v>0</v>
      </c>
      <c r="T645" s="75"/>
      <c r="U645" s="75" t="e">
        <f t="shared" ref="U645:U648" si="298">SUM(P645+S645+T645)</f>
        <v>#DIV/0!</v>
      </c>
      <c r="V645" s="75" t="e">
        <f>U645/F645</f>
        <v>#DIV/0!</v>
      </c>
    </row>
    <row r="646" spans="1:22" s="77" customFormat="1" ht="12.75" customHeight="1" x14ac:dyDescent="0.15">
      <c r="A646" s="66" t="s">
        <v>16</v>
      </c>
      <c r="B646" s="67" t="s">
        <v>184</v>
      </c>
      <c r="C646" s="68" t="s">
        <v>39</v>
      </c>
      <c r="D646" s="71" t="s">
        <v>534</v>
      </c>
      <c r="E646" s="71" t="s">
        <v>535</v>
      </c>
      <c r="F646" s="123">
        <v>57.8</v>
      </c>
      <c r="G646" s="133"/>
      <c r="H646" s="80"/>
      <c r="I646" s="71" t="s">
        <v>42</v>
      </c>
      <c r="J646" s="67" t="s">
        <v>186</v>
      </c>
      <c r="K646" s="72">
        <v>80</v>
      </c>
      <c r="L646" s="223"/>
      <c r="M646" s="222"/>
      <c r="N646" s="278">
        <f>(F646*K646)</f>
        <v>4624</v>
      </c>
      <c r="O646" s="76" t="e">
        <f t="shared" si="295"/>
        <v>#DIV/0!</v>
      </c>
      <c r="P646" s="75" t="e">
        <f t="shared" si="296"/>
        <v>#DIV/0!</v>
      </c>
      <c r="Q646" s="222"/>
      <c r="R646" s="222"/>
      <c r="S646" s="292">
        <f t="shared" si="297"/>
        <v>0</v>
      </c>
      <c r="T646" s="75"/>
      <c r="U646" s="75" t="e">
        <f t="shared" si="298"/>
        <v>#DIV/0!</v>
      </c>
      <c r="V646" s="75" t="e">
        <f>U646/F646</f>
        <v>#DIV/0!</v>
      </c>
    </row>
    <row r="647" spans="1:22" s="77" customFormat="1" ht="12.75" customHeight="1" x14ac:dyDescent="0.15">
      <c r="A647" s="66" t="s">
        <v>16</v>
      </c>
      <c r="B647" s="67" t="s">
        <v>184</v>
      </c>
      <c r="C647" s="68" t="s">
        <v>39</v>
      </c>
      <c r="D647" s="71" t="s">
        <v>536</v>
      </c>
      <c r="E647" s="71" t="s">
        <v>490</v>
      </c>
      <c r="F647" s="123">
        <v>85.9</v>
      </c>
      <c r="G647" s="133"/>
      <c r="H647" s="80"/>
      <c r="I647" s="71" t="s">
        <v>42</v>
      </c>
      <c r="J647" s="67" t="s">
        <v>186</v>
      </c>
      <c r="K647" s="72">
        <v>80</v>
      </c>
      <c r="L647" s="223"/>
      <c r="M647" s="222"/>
      <c r="N647" s="278">
        <f>(F647*K647)</f>
        <v>6872</v>
      </c>
      <c r="O647" s="76" t="e">
        <f t="shared" si="295"/>
        <v>#DIV/0!</v>
      </c>
      <c r="P647" s="75" t="e">
        <f t="shared" si="296"/>
        <v>#DIV/0!</v>
      </c>
      <c r="Q647" s="222"/>
      <c r="R647" s="222"/>
      <c r="S647" s="292">
        <f t="shared" si="297"/>
        <v>0</v>
      </c>
      <c r="T647" s="75"/>
      <c r="U647" s="75" t="e">
        <f t="shared" si="298"/>
        <v>#DIV/0!</v>
      </c>
      <c r="V647" s="75" t="e">
        <f>U647/F647</f>
        <v>#DIV/0!</v>
      </c>
    </row>
    <row r="648" spans="1:22" s="77" customFormat="1" ht="12.75" customHeight="1" x14ac:dyDescent="0.15">
      <c r="A648" s="66" t="s">
        <v>16</v>
      </c>
      <c r="B648" s="67" t="s">
        <v>184</v>
      </c>
      <c r="C648" s="68" t="s">
        <v>39</v>
      </c>
      <c r="D648" s="71" t="s">
        <v>537</v>
      </c>
      <c r="E648" s="71" t="s">
        <v>533</v>
      </c>
      <c r="F648" s="123">
        <v>60.9</v>
      </c>
      <c r="G648" s="132"/>
      <c r="H648" s="79"/>
      <c r="I648" s="71" t="s">
        <v>42</v>
      </c>
      <c r="J648" s="67" t="s">
        <v>186</v>
      </c>
      <c r="K648" s="72">
        <v>80</v>
      </c>
      <c r="L648" s="223"/>
      <c r="M648" s="222"/>
      <c r="N648" s="278">
        <f>(F648*K648)</f>
        <v>4872</v>
      </c>
      <c r="O648" s="76" t="e">
        <f t="shared" si="295"/>
        <v>#DIV/0!</v>
      </c>
      <c r="P648" s="75" t="e">
        <f t="shared" si="296"/>
        <v>#DIV/0!</v>
      </c>
      <c r="Q648" s="222"/>
      <c r="R648" s="222"/>
      <c r="S648" s="292">
        <f t="shared" si="297"/>
        <v>0</v>
      </c>
      <c r="T648" s="75"/>
      <c r="U648" s="75" t="e">
        <f t="shared" si="298"/>
        <v>#DIV/0!</v>
      </c>
      <c r="V648" s="75" t="e">
        <f>U648/F648</f>
        <v>#DIV/0!</v>
      </c>
    </row>
    <row r="649" spans="1:22" s="77" customFormat="1" ht="12.75" customHeight="1" x14ac:dyDescent="0.15">
      <c r="A649" s="66" t="s">
        <v>16</v>
      </c>
      <c r="B649" s="67" t="s">
        <v>184</v>
      </c>
      <c r="C649" s="68" t="s">
        <v>39</v>
      </c>
      <c r="D649" s="71" t="s">
        <v>538</v>
      </c>
      <c r="E649" s="71" t="s">
        <v>499</v>
      </c>
      <c r="F649" s="123"/>
      <c r="G649" s="133">
        <v>4.7</v>
      </c>
      <c r="H649" s="133"/>
      <c r="I649" s="71" t="s">
        <v>42</v>
      </c>
      <c r="J649" s="67"/>
      <c r="K649" s="72"/>
      <c r="L649" s="74"/>
      <c r="M649" s="75"/>
      <c r="N649" s="75"/>
      <c r="O649" s="76"/>
      <c r="P649" s="75"/>
      <c r="Q649" s="75"/>
      <c r="R649" s="75"/>
      <c r="S649" s="75"/>
      <c r="T649" s="75"/>
      <c r="U649" s="75"/>
      <c r="V649" s="75"/>
    </row>
    <row r="650" spans="1:22" s="77" customFormat="1" ht="12.75" customHeight="1" x14ac:dyDescent="0.15">
      <c r="A650" s="66" t="s">
        <v>16</v>
      </c>
      <c r="B650" s="67" t="s">
        <v>184</v>
      </c>
      <c r="C650" s="68" t="s">
        <v>39</v>
      </c>
      <c r="D650" s="71" t="s">
        <v>539</v>
      </c>
      <c r="E650" s="71" t="s">
        <v>405</v>
      </c>
      <c r="F650" s="123">
        <v>5.3</v>
      </c>
      <c r="G650" s="123"/>
      <c r="H650" s="78"/>
      <c r="I650" s="71" t="s">
        <v>104</v>
      </c>
      <c r="J650" s="67" t="s">
        <v>56</v>
      </c>
      <c r="K650" s="72">
        <v>200</v>
      </c>
      <c r="L650" s="223"/>
      <c r="M650" s="222"/>
      <c r="N650" s="278">
        <f>(F650*K650)</f>
        <v>1060</v>
      </c>
      <c r="O650" s="76" t="e">
        <f t="shared" ref="O650:O652" si="299">N650/L650</f>
        <v>#DIV/0!</v>
      </c>
      <c r="P650" s="75" t="e">
        <f t="shared" ref="P650:P652" si="300">M650*O650</f>
        <v>#DIV/0!</v>
      </c>
      <c r="Q650" s="75"/>
      <c r="R650" s="75"/>
      <c r="S650" s="292"/>
      <c r="T650" s="75"/>
      <c r="U650" s="75" t="e">
        <f t="shared" ref="U650:U652" si="301">SUM(P650+S650+T650)</f>
        <v>#DIV/0!</v>
      </c>
      <c r="V650" s="75" t="e">
        <f>U650/F650</f>
        <v>#DIV/0!</v>
      </c>
    </row>
    <row r="651" spans="1:22" s="77" customFormat="1" ht="12.75" customHeight="1" x14ac:dyDescent="0.15">
      <c r="A651" s="66" t="s">
        <v>16</v>
      </c>
      <c r="B651" s="67" t="s">
        <v>184</v>
      </c>
      <c r="C651" s="68" t="s">
        <v>39</v>
      </c>
      <c r="D651" s="71" t="s">
        <v>540</v>
      </c>
      <c r="E651" s="71" t="s">
        <v>405</v>
      </c>
      <c r="F651" s="123">
        <v>5.3</v>
      </c>
      <c r="G651" s="123"/>
      <c r="H651" s="78"/>
      <c r="I651" s="71" t="s">
        <v>104</v>
      </c>
      <c r="J651" s="67" t="s">
        <v>56</v>
      </c>
      <c r="K651" s="72">
        <v>200</v>
      </c>
      <c r="L651" s="223"/>
      <c r="M651" s="222"/>
      <c r="N651" s="278">
        <f>(F651*K651)</f>
        <v>1060</v>
      </c>
      <c r="O651" s="76" t="e">
        <f t="shared" si="299"/>
        <v>#DIV/0!</v>
      </c>
      <c r="P651" s="75" t="e">
        <f t="shared" si="300"/>
        <v>#DIV/0!</v>
      </c>
      <c r="Q651" s="75"/>
      <c r="R651" s="75"/>
      <c r="S651" s="292"/>
      <c r="T651" s="75"/>
      <c r="U651" s="75" t="e">
        <f t="shared" si="301"/>
        <v>#DIV/0!</v>
      </c>
      <c r="V651" s="75" t="e">
        <f>U651/F651</f>
        <v>#DIV/0!</v>
      </c>
    </row>
    <row r="652" spans="1:22" s="77" customFormat="1" ht="12.75" customHeight="1" x14ac:dyDescent="0.15">
      <c r="A652" s="66" t="s">
        <v>16</v>
      </c>
      <c r="B652" s="67" t="s">
        <v>184</v>
      </c>
      <c r="C652" s="68" t="s">
        <v>39</v>
      </c>
      <c r="D652" s="71" t="s">
        <v>541</v>
      </c>
      <c r="E652" s="71" t="s">
        <v>542</v>
      </c>
      <c r="F652" s="123">
        <v>16.2</v>
      </c>
      <c r="G652" s="133"/>
      <c r="H652" s="80"/>
      <c r="I652" s="71" t="s">
        <v>42</v>
      </c>
      <c r="J652" s="67" t="s">
        <v>43</v>
      </c>
      <c r="K652" s="72">
        <v>200</v>
      </c>
      <c r="L652" s="223"/>
      <c r="M652" s="222"/>
      <c r="N652" s="278">
        <f>(F652*K652)</f>
        <v>3240</v>
      </c>
      <c r="O652" s="76" t="e">
        <f t="shared" si="299"/>
        <v>#DIV/0!</v>
      </c>
      <c r="P652" s="75" t="e">
        <f t="shared" si="300"/>
        <v>#DIV/0!</v>
      </c>
      <c r="Q652" s="222"/>
      <c r="R652" s="222"/>
      <c r="S652" s="292">
        <f t="shared" ref="S652" si="302">((Q652*3)+(R652*1))/4</f>
        <v>0</v>
      </c>
      <c r="T652" s="75"/>
      <c r="U652" s="75" t="e">
        <f t="shared" si="301"/>
        <v>#DIV/0!</v>
      </c>
      <c r="V652" s="75" t="e">
        <f>U652/F652</f>
        <v>#DIV/0!</v>
      </c>
    </row>
    <row r="653" spans="1:22" s="77" customFormat="1" ht="12.75" customHeight="1" x14ac:dyDescent="0.15">
      <c r="A653" s="66" t="s">
        <v>16</v>
      </c>
      <c r="B653" s="67" t="s">
        <v>184</v>
      </c>
      <c r="C653" s="68" t="s">
        <v>39</v>
      </c>
      <c r="D653" s="69" t="s">
        <v>543</v>
      </c>
      <c r="E653" s="86" t="s">
        <v>544</v>
      </c>
      <c r="F653" s="123"/>
      <c r="G653" s="122">
        <v>7</v>
      </c>
      <c r="H653" s="122"/>
      <c r="I653" s="71" t="s">
        <v>181</v>
      </c>
      <c r="J653" s="67"/>
      <c r="K653" s="72"/>
      <c r="L653" s="74"/>
      <c r="M653" s="75"/>
      <c r="N653" s="75"/>
      <c r="O653" s="76"/>
      <c r="P653" s="75"/>
      <c r="Q653" s="75"/>
      <c r="R653" s="75"/>
      <c r="S653" s="75"/>
      <c r="T653" s="75"/>
      <c r="U653" s="75"/>
      <c r="V653" s="75"/>
    </row>
    <row r="654" spans="1:22" s="77" customFormat="1" ht="12.75" customHeight="1" x14ac:dyDescent="0.15">
      <c r="A654" s="66" t="s">
        <v>16</v>
      </c>
      <c r="B654" s="67" t="s">
        <v>184</v>
      </c>
      <c r="C654" s="68" t="s">
        <v>39</v>
      </c>
      <c r="D654" s="71" t="s">
        <v>545</v>
      </c>
      <c r="E654" s="71" t="s">
        <v>546</v>
      </c>
      <c r="F654" s="123"/>
      <c r="G654" s="133">
        <v>7.6</v>
      </c>
      <c r="H654" s="133"/>
      <c r="I654" s="71" t="s">
        <v>42</v>
      </c>
      <c r="J654" s="67"/>
      <c r="K654" s="72"/>
      <c r="L654" s="74"/>
      <c r="M654" s="75"/>
      <c r="N654" s="75"/>
      <c r="O654" s="76"/>
      <c r="P654" s="75"/>
      <c r="Q654" s="75"/>
      <c r="R654" s="75"/>
      <c r="S654" s="75"/>
      <c r="T654" s="75"/>
      <c r="U654" s="75"/>
      <c r="V654" s="75"/>
    </row>
    <row r="655" spans="1:22" s="77" customFormat="1" ht="12.75" customHeight="1" x14ac:dyDescent="0.15">
      <c r="A655" s="66" t="s">
        <v>16</v>
      </c>
      <c r="B655" s="67" t="s">
        <v>184</v>
      </c>
      <c r="C655" s="68" t="s">
        <v>39</v>
      </c>
      <c r="D655" s="69" t="s">
        <v>547</v>
      </c>
      <c r="E655" s="69" t="s">
        <v>548</v>
      </c>
      <c r="F655" s="122">
        <v>19.2</v>
      </c>
      <c r="G655" s="122"/>
      <c r="H655" s="70"/>
      <c r="I655" s="71" t="s">
        <v>198</v>
      </c>
      <c r="J655" s="67" t="s">
        <v>48</v>
      </c>
      <c r="K655" s="72">
        <v>40</v>
      </c>
      <c r="L655" s="223"/>
      <c r="M655" s="222"/>
      <c r="N655" s="278">
        <f>(F655*K655)</f>
        <v>768</v>
      </c>
      <c r="O655" s="76" t="e">
        <f t="shared" ref="O655:O657" si="303">N655/L655</f>
        <v>#DIV/0!</v>
      </c>
      <c r="P655" s="75" t="e">
        <f t="shared" ref="P655:P657" si="304">M655*O655</f>
        <v>#DIV/0!</v>
      </c>
      <c r="Q655" s="75"/>
      <c r="R655" s="75"/>
      <c r="S655" s="292"/>
      <c r="T655" s="222"/>
      <c r="U655" s="75" t="e">
        <f t="shared" ref="U655:U657" si="305">SUM(P655+S655+T655)</f>
        <v>#DIV/0!</v>
      </c>
      <c r="V655" s="75" t="e">
        <f>U655/F655</f>
        <v>#DIV/0!</v>
      </c>
    </row>
    <row r="656" spans="1:22" s="77" customFormat="1" ht="12.75" customHeight="1" x14ac:dyDescent="0.15">
      <c r="A656" s="66" t="s">
        <v>16</v>
      </c>
      <c r="B656" s="67" t="s">
        <v>184</v>
      </c>
      <c r="C656" s="68" t="s">
        <v>39</v>
      </c>
      <c r="D656" s="71" t="s">
        <v>549</v>
      </c>
      <c r="E656" s="71" t="s">
        <v>550</v>
      </c>
      <c r="F656" s="123">
        <v>21.8</v>
      </c>
      <c r="G656" s="133"/>
      <c r="H656" s="80"/>
      <c r="I656" s="71" t="s">
        <v>42</v>
      </c>
      <c r="J656" s="67" t="s">
        <v>43</v>
      </c>
      <c r="K656" s="72">
        <v>200</v>
      </c>
      <c r="L656" s="223"/>
      <c r="M656" s="222"/>
      <c r="N656" s="278">
        <f>(F656*K656)</f>
        <v>4360</v>
      </c>
      <c r="O656" s="76" t="e">
        <f t="shared" si="303"/>
        <v>#DIV/0!</v>
      </c>
      <c r="P656" s="75" t="e">
        <f t="shared" si="304"/>
        <v>#DIV/0!</v>
      </c>
      <c r="Q656" s="222"/>
      <c r="R656" s="222"/>
      <c r="S656" s="292">
        <f t="shared" ref="S656" si="306">((Q656*3)+(R656*1))/4</f>
        <v>0</v>
      </c>
      <c r="T656" s="75"/>
      <c r="U656" s="75" t="e">
        <f t="shared" si="305"/>
        <v>#DIV/0!</v>
      </c>
      <c r="V656" s="75" t="e">
        <f>U656/F656</f>
        <v>#DIV/0!</v>
      </c>
    </row>
    <row r="657" spans="1:22" s="77" customFormat="1" ht="12.75" customHeight="1" x14ac:dyDescent="0.15">
      <c r="A657" s="66" t="s">
        <v>16</v>
      </c>
      <c r="B657" s="67" t="s">
        <v>184</v>
      </c>
      <c r="C657" s="68" t="s">
        <v>243</v>
      </c>
      <c r="D657" s="71" t="s">
        <v>551</v>
      </c>
      <c r="E657" s="71" t="s">
        <v>243</v>
      </c>
      <c r="F657" s="123">
        <v>28</v>
      </c>
      <c r="G657" s="133"/>
      <c r="H657" s="80"/>
      <c r="I657" s="99" t="s">
        <v>387</v>
      </c>
      <c r="J657" s="67" t="s">
        <v>214</v>
      </c>
      <c r="K657" s="72">
        <v>120</v>
      </c>
      <c r="L657" s="223"/>
      <c r="M657" s="222"/>
      <c r="N657" s="278">
        <f>(F657*K657)</f>
        <v>3360</v>
      </c>
      <c r="O657" s="76" t="e">
        <f t="shared" si="303"/>
        <v>#DIV/0!</v>
      </c>
      <c r="P657" s="75" t="e">
        <f t="shared" si="304"/>
        <v>#DIV/0!</v>
      </c>
      <c r="Q657" s="75"/>
      <c r="R657" s="75"/>
      <c r="S657" s="292"/>
      <c r="T657" s="75"/>
      <c r="U657" s="75" t="e">
        <f t="shared" si="305"/>
        <v>#DIV/0!</v>
      </c>
      <c r="V657" s="75" t="e">
        <f>U657/F657</f>
        <v>#DIV/0!</v>
      </c>
    </row>
    <row r="658" spans="1:22" s="77" customFormat="1" ht="12.75" customHeight="1" x14ac:dyDescent="0.15">
      <c r="A658" s="66" t="s">
        <v>16</v>
      </c>
      <c r="B658" s="67" t="s">
        <v>184</v>
      </c>
      <c r="C658" s="68" t="s">
        <v>552</v>
      </c>
      <c r="D658" s="71"/>
      <c r="E658" s="71" t="s">
        <v>553</v>
      </c>
      <c r="F658" s="123"/>
      <c r="G658" s="123">
        <v>5.7</v>
      </c>
      <c r="H658" s="123"/>
      <c r="I658" s="71" t="s">
        <v>96</v>
      </c>
      <c r="J658" s="67"/>
      <c r="K658" s="72"/>
      <c r="L658" s="74"/>
      <c r="M658" s="75"/>
      <c r="N658" s="75"/>
      <c r="O658" s="76"/>
      <c r="P658" s="75"/>
      <c r="Q658" s="75"/>
      <c r="R658" s="75"/>
      <c r="S658" s="75"/>
      <c r="T658" s="75"/>
      <c r="U658" s="75"/>
      <c r="V658" s="75"/>
    </row>
    <row r="659" spans="1:22" s="237" customFormat="1" ht="12.75" customHeight="1" x14ac:dyDescent="0.2">
      <c r="A659" s="224"/>
      <c r="B659" s="225"/>
      <c r="C659" s="254"/>
      <c r="D659" s="247"/>
      <c r="E659" s="247"/>
      <c r="F659" s="250">
        <f>SUM(F613:F658)</f>
        <v>853.19999999999993</v>
      </c>
      <c r="G659" s="264"/>
      <c r="H659" s="264"/>
      <c r="I659" s="265"/>
      <c r="J659" s="225"/>
      <c r="K659" s="229"/>
      <c r="L659" s="234"/>
      <c r="M659" s="235"/>
      <c r="N659" s="235"/>
      <c r="O659" s="236"/>
      <c r="P659" s="235" t="e">
        <f>SUM(P613:P658)</f>
        <v>#DIV/0!</v>
      </c>
      <c r="Q659" s="235">
        <f t="shared" ref="Q659:T659" si="307">SUM(Q613:Q658)</f>
        <v>0</v>
      </c>
      <c r="R659" s="235">
        <f t="shared" si="307"/>
        <v>0</v>
      </c>
      <c r="S659" s="235">
        <f t="shared" si="307"/>
        <v>0</v>
      </c>
      <c r="T659" s="235">
        <f t="shared" si="307"/>
        <v>0</v>
      </c>
      <c r="U659" s="75" t="e">
        <f t="shared" ref="U659:U684" si="308">SUM(P659+S659+T659)</f>
        <v>#DIV/0!</v>
      </c>
      <c r="V659" s="235"/>
    </row>
    <row r="660" spans="1:22" s="77" customFormat="1" ht="12.75" customHeight="1" x14ac:dyDescent="0.15">
      <c r="A660" s="66" t="s">
        <v>554</v>
      </c>
      <c r="B660" s="67" t="s">
        <v>184</v>
      </c>
      <c r="C660" s="67" t="s">
        <v>163</v>
      </c>
      <c r="D660" s="71" t="s">
        <v>122</v>
      </c>
      <c r="E660" s="71" t="s">
        <v>301</v>
      </c>
      <c r="F660" s="123">
        <v>56.3</v>
      </c>
      <c r="G660" s="73"/>
      <c r="H660" s="82"/>
      <c r="I660" s="67" t="s">
        <v>131</v>
      </c>
      <c r="J660" s="67" t="s">
        <v>186</v>
      </c>
      <c r="K660" s="72">
        <v>80</v>
      </c>
      <c r="L660" s="223"/>
      <c r="M660" s="222"/>
      <c r="N660" s="278">
        <f t="shared" ref="N660:N684" si="309">(F660*K660)</f>
        <v>4504</v>
      </c>
      <c r="O660" s="76" t="e">
        <f t="shared" ref="O660:O684" si="310">N660/L660</f>
        <v>#DIV/0!</v>
      </c>
      <c r="P660" s="75" t="e">
        <f t="shared" ref="P660:P684" si="311">M660*O660</f>
        <v>#DIV/0!</v>
      </c>
      <c r="Q660" s="222"/>
      <c r="R660" s="222"/>
      <c r="S660" s="292">
        <f t="shared" ref="S660:S680" si="312">((Q660*3)+(R660*1))/4</f>
        <v>0</v>
      </c>
      <c r="T660" s="75"/>
      <c r="U660" s="75" t="e">
        <f t="shared" si="308"/>
        <v>#DIV/0!</v>
      </c>
      <c r="V660" s="75" t="e">
        <f t="shared" ref="V660:V684" si="313">U660/F660</f>
        <v>#DIV/0!</v>
      </c>
    </row>
    <row r="661" spans="1:22" s="77" customFormat="1" ht="12.75" customHeight="1" x14ac:dyDescent="0.15">
      <c r="A661" s="66" t="s">
        <v>554</v>
      </c>
      <c r="B661" s="67" t="s">
        <v>184</v>
      </c>
      <c r="C661" s="67" t="s">
        <v>163</v>
      </c>
      <c r="D661" s="90" t="s">
        <v>124</v>
      </c>
      <c r="E661" s="71" t="s">
        <v>301</v>
      </c>
      <c r="F661" s="122">
        <v>56.3</v>
      </c>
      <c r="G661" s="73"/>
      <c r="H661" s="82"/>
      <c r="I661" s="67" t="s">
        <v>131</v>
      </c>
      <c r="J661" s="67" t="s">
        <v>186</v>
      </c>
      <c r="K661" s="72">
        <v>80</v>
      </c>
      <c r="L661" s="223"/>
      <c r="M661" s="222"/>
      <c r="N661" s="278">
        <f t="shared" si="309"/>
        <v>4504</v>
      </c>
      <c r="O661" s="76" t="e">
        <f t="shared" si="310"/>
        <v>#DIV/0!</v>
      </c>
      <c r="P661" s="75" t="e">
        <f t="shared" si="311"/>
        <v>#DIV/0!</v>
      </c>
      <c r="Q661" s="222"/>
      <c r="R661" s="222"/>
      <c r="S661" s="292">
        <f t="shared" si="312"/>
        <v>0</v>
      </c>
      <c r="T661" s="75"/>
      <c r="U661" s="75" t="e">
        <f t="shared" si="308"/>
        <v>#DIV/0!</v>
      </c>
      <c r="V661" s="75" t="e">
        <f t="shared" si="313"/>
        <v>#DIV/0!</v>
      </c>
    </row>
    <row r="662" spans="1:22" s="77" customFormat="1" ht="12.75" customHeight="1" x14ac:dyDescent="0.15">
      <c r="A662" s="66" t="s">
        <v>554</v>
      </c>
      <c r="B662" s="67" t="s">
        <v>184</v>
      </c>
      <c r="C662" s="67" t="s">
        <v>163</v>
      </c>
      <c r="D662" s="69" t="s">
        <v>126</v>
      </c>
      <c r="E662" s="86" t="s">
        <v>555</v>
      </c>
      <c r="F662" s="122">
        <v>77</v>
      </c>
      <c r="G662" s="73"/>
      <c r="H662" s="82"/>
      <c r="I662" s="67" t="s">
        <v>131</v>
      </c>
      <c r="J662" s="67" t="s">
        <v>186</v>
      </c>
      <c r="K662" s="72">
        <v>80</v>
      </c>
      <c r="L662" s="223"/>
      <c r="M662" s="222"/>
      <c r="N662" s="278">
        <f t="shared" si="309"/>
        <v>6160</v>
      </c>
      <c r="O662" s="76" t="e">
        <f t="shared" si="310"/>
        <v>#DIV/0!</v>
      </c>
      <c r="P662" s="75" t="e">
        <f t="shared" si="311"/>
        <v>#DIV/0!</v>
      </c>
      <c r="Q662" s="222"/>
      <c r="R662" s="222"/>
      <c r="S662" s="292">
        <f t="shared" si="312"/>
        <v>0</v>
      </c>
      <c r="T662" s="75"/>
      <c r="U662" s="75" t="e">
        <f t="shared" si="308"/>
        <v>#DIV/0!</v>
      </c>
      <c r="V662" s="75" t="e">
        <f t="shared" si="313"/>
        <v>#DIV/0!</v>
      </c>
    </row>
    <row r="663" spans="1:22" s="77" customFormat="1" ht="12.75" customHeight="1" x14ac:dyDescent="0.15">
      <c r="A663" s="66" t="s">
        <v>554</v>
      </c>
      <c r="B663" s="67" t="s">
        <v>184</v>
      </c>
      <c r="C663" s="67" t="s">
        <v>163</v>
      </c>
      <c r="D663" s="69" t="s">
        <v>129</v>
      </c>
      <c r="E663" s="71" t="s">
        <v>301</v>
      </c>
      <c r="F663" s="122">
        <v>56</v>
      </c>
      <c r="G663" s="73"/>
      <c r="H663" s="82"/>
      <c r="I663" s="67" t="s">
        <v>131</v>
      </c>
      <c r="J663" s="67" t="s">
        <v>186</v>
      </c>
      <c r="K663" s="72">
        <v>80</v>
      </c>
      <c r="L663" s="223"/>
      <c r="M663" s="222"/>
      <c r="N663" s="278">
        <f t="shared" si="309"/>
        <v>4480</v>
      </c>
      <c r="O663" s="76" t="e">
        <f t="shared" si="310"/>
        <v>#DIV/0!</v>
      </c>
      <c r="P663" s="75" t="e">
        <f t="shared" si="311"/>
        <v>#DIV/0!</v>
      </c>
      <c r="Q663" s="222"/>
      <c r="R663" s="222"/>
      <c r="S663" s="292">
        <f t="shared" si="312"/>
        <v>0</v>
      </c>
      <c r="T663" s="75"/>
      <c r="U663" s="75" t="e">
        <f t="shared" si="308"/>
        <v>#DIV/0!</v>
      </c>
      <c r="V663" s="75" t="e">
        <f t="shared" si="313"/>
        <v>#DIV/0!</v>
      </c>
    </row>
    <row r="664" spans="1:22" s="77" customFormat="1" ht="12.75" customHeight="1" x14ac:dyDescent="0.15">
      <c r="A664" s="66" t="s">
        <v>554</v>
      </c>
      <c r="B664" s="67" t="s">
        <v>184</v>
      </c>
      <c r="C664" s="67" t="s">
        <v>163</v>
      </c>
      <c r="D664" s="69" t="s">
        <v>130</v>
      </c>
      <c r="E664" s="71" t="s">
        <v>301</v>
      </c>
      <c r="F664" s="123">
        <v>56</v>
      </c>
      <c r="G664" s="73"/>
      <c r="H664" s="82"/>
      <c r="I664" s="67" t="s">
        <v>131</v>
      </c>
      <c r="J664" s="67" t="s">
        <v>186</v>
      </c>
      <c r="K664" s="72">
        <v>80</v>
      </c>
      <c r="L664" s="223"/>
      <c r="M664" s="222"/>
      <c r="N664" s="278">
        <f t="shared" si="309"/>
        <v>4480</v>
      </c>
      <c r="O664" s="76" t="e">
        <f t="shared" si="310"/>
        <v>#DIV/0!</v>
      </c>
      <c r="P664" s="75" t="e">
        <f t="shared" si="311"/>
        <v>#DIV/0!</v>
      </c>
      <c r="Q664" s="222"/>
      <c r="R664" s="222"/>
      <c r="S664" s="292">
        <f t="shared" si="312"/>
        <v>0</v>
      </c>
      <c r="T664" s="75"/>
      <c r="U664" s="75" t="e">
        <f t="shared" si="308"/>
        <v>#DIV/0!</v>
      </c>
      <c r="V664" s="75" t="e">
        <f t="shared" si="313"/>
        <v>#DIV/0!</v>
      </c>
    </row>
    <row r="665" spans="1:22" s="77" customFormat="1" ht="12.75" customHeight="1" x14ac:dyDescent="0.15">
      <c r="A665" s="66" t="s">
        <v>554</v>
      </c>
      <c r="B665" s="67" t="s">
        <v>184</v>
      </c>
      <c r="C665" s="67" t="s">
        <v>163</v>
      </c>
      <c r="D665" s="71" t="s">
        <v>132</v>
      </c>
      <c r="E665" s="71" t="s">
        <v>556</v>
      </c>
      <c r="F665" s="123">
        <v>56</v>
      </c>
      <c r="G665" s="73"/>
      <c r="H665" s="82"/>
      <c r="I665" s="67" t="s">
        <v>131</v>
      </c>
      <c r="J665" s="67" t="s">
        <v>186</v>
      </c>
      <c r="K665" s="72">
        <v>80</v>
      </c>
      <c r="L665" s="223"/>
      <c r="M665" s="222"/>
      <c r="N665" s="278">
        <f t="shared" si="309"/>
        <v>4480</v>
      </c>
      <c r="O665" s="76" t="e">
        <f t="shared" si="310"/>
        <v>#DIV/0!</v>
      </c>
      <c r="P665" s="75" t="e">
        <f t="shared" si="311"/>
        <v>#DIV/0!</v>
      </c>
      <c r="Q665" s="222"/>
      <c r="R665" s="222"/>
      <c r="S665" s="292">
        <f t="shared" si="312"/>
        <v>0</v>
      </c>
      <c r="T665" s="75"/>
      <c r="U665" s="75" t="e">
        <f t="shared" si="308"/>
        <v>#DIV/0!</v>
      </c>
      <c r="V665" s="75" t="e">
        <f t="shared" si="313"/>
        <v>#DIV/0!</v>
      </c>
    </row>
    <row r="666" spans="1:22" s="77" customFormat="1" ht="12.75" customHeight="1" x14ac:dyDescent="0.15">
      <c r="A666" s="66" t="s">
        <v>554</v>
      </c>
      <c r="B666" s="67" t="s">
        <v>184</v>
      </c>
      <c r="C666" s="67" t="s">
        <v>163</v>
      </c>
      <c r="D666" s="71" t="s">
        <v>134</v>
      </c>
      <c r="E666" s="71" t="s">
        <v>556</v>
      </c>
      <c r="F666" s="123">
        <v>56</v>
      </c>
      <c r="G666" s="73"/>
      <c r="H666" s="82"/>
      <c r="I666" s="67" t="s">
        <v>131</v>
      </c>
      <c r="J666" s="67" t="s">
        <v>186</v>
      </c>
      <c r="K666" s="72">
        <v>80</v>
      </c>
      <c r="L666" s="223"/>
      <c r="M666" s="222"/>
      <c r="N666" s="278">
        <f t="shared" si="309"/>
        <v>4480</v>
      </c>
      <c r="O666" s="76" t="e">
        <f t="shared" si="310"/>
        <v>#DIV/0!</v>
      </c>
      <c r="P666" s="75" t="e">
        <f t="shared" si="311"/>
        <v>#DIV/0!</v>
      </c>
      <c r="Q666" s="222"/>
      <c r="R666" s="222"/>
      <c r="S666" s="292">
        <f t="shared" si="312"/>
        <v>0</v>
      </c>
      <c r="T666" s="75"/>
      <c r="U666" s="75" t="e">
        <f t="shared" si="308"/>
        <v>#DIV/0!</v>
      </c>
      <c r="V666" s="75" t="e">
        <f t="shared" si="313"/>
        <v>#DIV/0!</v>
      </c>
    </row>
    <row r="667" spans="1:22" s="77" customFormat="1" ht="12.75" customHeight="1" x14ac:dyDescent="0.15">
      <c r="A667" s="66" t="s">
        <v>554</v>
      </c>
      <c r="B667" s="67" t="s">
        <v>184</v>
      </c>
      <c r="C667" s="67" t="s">
        <v>163</v>
      </c>
      <c r="D667" s="71" t="s">
        <v>136</v>
      </c>
      <c r="E667" s="71" t="s">
        <v>301</v>
      </c>
      <c r="F667" s="123">
        <v>55.5</v>
      </c>
      <c r="G667" s="113"/>
      <c r="H667" s="83"/>
      <c r="I667" s="114" t="s">
        <v>131</v>
      </c>
      <c r="J667" s="67" t="s">
        <v>186</v>
      </c>
      <c r="K667" s="72">
        <v>80</v>
      </c>
      <c r="L667" s="223"/>
      <c r="M667" s="222"/>
      <c r="N667" s="278">
        <f t="shared" si="309"/>
        <v>4440</v>
      </c>
      <c r="O667" s="76" t="e">
        <f t="shared" si="310"/>
        <v>#DIV/0!</v>
      </c>
      <c r="P667" s="75" t="e">
        <f t="shared" si="311"/>
        <v>#DIV/0!</v>
      </c>
      <c r="Q667" s="222"/>
      <c r="R667" s="222"/>
      <c r="S667" s="292">
        <f t="shared" si="312"/>
        <v>0</v>
      </c>
      <c r="T667" s="75"/>
      <c r="U667" s="75" t="e">
        <f t="shared" si="308"/>
        <v>#DIV/0!</v>
      </c>
      <c r="V667" s="75" t="e">
        <f t="shared" si="313"/>
        <v>#DIV/0!</v>
      </c>
    </row>
    <row r="668" spans="1:22" s="77" customFormat="1" ht="12.75" customHeight="1" x14ac:dyDescent="0.15">
      <c r="A668" s="66" t="s">
        <v>554</v>
      </c>
      <c r="B668" s="67" t="s">
        <v>184</v>
      </c>
      <c r="C668" s="67" t="s">
        <v>163</v>
      </c>
      <c r="D668" s="71" t="s">
        <v>137</v>
      </c>
      <c r="E668" s="71" t="s">
        <v>557</v>
      </c>
      <c r="F668" s="124">
        <v>55.7</v>
      </c>
      <c r="G668" s="113"/>
      <c r="H668" s="83"/>
      <c r="I668" s="114" t="s">
        <v>131</v>
      </c>
      <c r="J668" s="67" t="s">
        <v>186</v>
      </c>
      <c r="K668" s="72">
        <v>80</v>
      </c>
      <c r="L668" s="223"/>
      <c r="M668" s="222"/>
      <c r="N668" s="278">
        <f t="shared" si="309"/>
        <v>4456</v>
      </c>
      <c r="O668" s="76" t="e">
        <f t="shared" si="310"/>
        <v>#DIV/0!</v>
      </c>
      <c r="P668" s="75" t="e">
        <f t="shared" si="311"/>
        <v>#DIV/0!</v>
      </c>
      <c r="Q668" s="222"/>
      <c r="R668" s="222"/>
      <c r="S668" s="292">
        <f t="shared" si="312"/>
        <v>0</v>
      </c>
      <c r="T668" s="75"/>
      <c r="U668" s="75" t="e">
        <f t="shared" si="308"/>
        <v>#DIV/0!</v>
      </c>
      <c r="V668" s="75" t="e">
        <f t="shared" si="313"/>
        <v>#DIV/0!</v>
      </c>
    </row>
    <row r="669" spans="1:22" s="77" customFormat="1" ht="12.75" customHeight="1" x14ac:dyDescent="0.15">
      <c r="A669" s="66" t="s">
        <v>554</v>
      </c>
      <c r="B669" s="67" t="s">
        <v>184</v>
      </c>
      <c r="C669" s="67" t="s">
        <v>163</v>
      </c>
      <c r="D669" s="71" t="s">
        <v>138</v>
      </c>
      <c r="E669" s="71" t="s">
        <v>301</v>
      </c>
      <c r="F669" s="123">
        <v>56.8</v>
      </c>
      <c r="G669" s="113"/>
      <c r="H669" s="83"/>
      <c r="I669" s="114" t="s">
        <v>131</v>
      </c>
      <c r="J669" s="67" t="s">
        <v>186</v>
      </c>
      <c r="K669" s="72">
        <v>80</v>
      </c>
      <c r="L669" s="223"/>
      <c r="M669" s="222"/>
      <c r="N669" s="278">
        <f t="shared" si="309"/>
        <v>4544</v>
      </c>
      <c r="O669" s="76" t="e">
        <f t="shared" si="310"/>
        <v>#DIV/0!</v>
      </c>
      <c r="P669" s="75" t="e">
        <f t="shared" si="311"/>
        <v>#DIV/0!</v>
      </c>
      <c r="Q669" s="222"/>
      <c r="R669" s="222"/>
      <c r="S669" s="292">
        <f t="shared" si="312"/>
        <v>0</v>
      </c>
      <c r="T669" s="75"/>
      <c r="U669" s="75" t="e">
        <f t="shared" si="308"/>
        <v>#DIV/0!</v>
      </c>
      <c r="V669" s="75" t="e">
        <f t="shared" si="313"/>
        <v>#DIV/0!</v>
      </c>
    </row>
    <row r="670" spans="1:22" s="77" customFormat="1" ht="12.75" customHeight="1" x14ac:dyDescent="0.15">
      <c r="A670" s="66" t="s">
        <v>554</v>
      </c>
      <c r="B670" s="67" t="s">
        <v>184</v>
      </c>
      <c r="C670" s="67" t="s">
        <v>163</v>
      </c>
      <c r="D670" s="71" t="s">
        <v>139</v>
      </c>
      <c r="E670" s="71" t="s">
        <v>556</v>
      </c>
      <c r="F670" s="123">
        <v>56</v>
      </c>
      <c r="G670" s="73"/>
      <c r="H670" s="82"/>
      <c r="I670" s="67" t="s">
        <v>131</v>
      </c>
      <c r="J670" s="67" t="s">
        <v>186</v>
      </c>
      <c r="K670" s="72">
        <v>80</v>
      </c>
      <c r="L670" s="223"/>
      <c r="M670" s="222"/>
      <c r="N670" s="278">
        <f t="shared" si="309"/>
        <v>4480</v>
      </c>
      <c r="O670" s="76" t="e">
        <f t="shared" si="310"/>
        <v>#DIV/0!</v>
      </c>
      <c r="P670" s="75" t="e">
        <f t="shared" si="311"/>
        <v>#DIV/0!</v>
      </c>
      <c r="Q670" s="222"/>
      <c r="R670" s="222"/>
      <c r="S670" s="292">
        <f t="shared" si="312"/>
        <v>0</v>
      </c>
      <c r="T670" s="75"/>
      <c r="U670" s="75" t="e">
        <f t="shared" si="308"/>
        <v>#DIV/0!</v>
      </c>
      <c r="V670" s="75" t="e">
        <f t="shared" si="313"/>
        <v>#DIV/0!</v>
      </c>
    </row>
    <row r="671" spans="1:22" s="77" customFormat="1" ht="12.75" customHeight="1" x14ac:dyDescent="0.15">
      <c r="A671" s="66" t="s">
        <v>554</v>
      </c>
      <c r="B671" s="67" t="s">
        <v>184</v>
      </c>
      <c r="C671" s="67" t="s">
        <v>163</v>
      </c>
      <c r="D671" s="90" t="s">
        <v>141</v>
      </c>
      <c r="E671" s="71" t="s">
        <v>556</v>
      </c>
      <c r="F671" s="123">
        <v>56</v>
      </c>
      <c r="G671" s="73"/>
      <c r="H671" s="82"/>
      <c r="I671" s="67" t="s">
        <v>131</v>
      </c>
      <c r="J671" s="67" t="s">
        <v>186</v>
      </c>
      <c r="K671" s="72">
        <v>80</v>
      </c>
      <c r="L671" s="223"/>
      <c r="M671" s="222"/>
      <c r="N671" s="278">
        <f t="shared" si="309"/>
        <v>4480</v>
      </c>
      <c r="O671" s="76" t="e">
        <f t="shared" si="310"/>
        <v>#DIV/0!</v>
      </c>
      <c r="P671" s="75" t="e">
        <f t="shared" si="311"/>
        <v>#DIV/0!</v>
      </c>
      <c r="Q671" s="222"/>
      <c r="R671" s="222"/>
      <c r="S671" s="292">
        <f t="shared" si="312"/>
        <v>0</v>
      </c>
      <c r="T671" s="75"/>
      <c r="U671" s="75" t="e">
        <f t="shared" si="308"/>
        <v>#DIV/0!</v>
      </c>
      <c r="V671" s="75" t="e">
        <f t="shared" si="313"/>
        <v>#DIV/0!</v>
      </c>
    </row>
    <row r="672" spans="1:22" s="77" customFormat="1" ht="12.75" customHeight="1" x14ac:dyDescent="0.15">
      <c r="A672" s="66" t="s">
        <v>554</v>
      </c>
      <c r="B672" s="67" t="s">
        <v>184</v>
      </c>
      <c r="C672" s="67" t="s">
        <v>163</v>
      </c>
      <c r="D672" s="90" t="s">
        <v>145</v>
      </c>
      <c r="E672" s="71" t="s">
        <v>556</v>
      </c>
      <c r="F672" s="122">
        <v>56</v>
      </c>
      <c r="G672" s="73"/>
      <c r="H672" s="82"/>
      <c r="I672" s="67" t="s">
        <v>131</v>
      </c>
      <c r="J672" s="67" t="s">
        <v>186</v>
      </c>
      <c r="K672" s="72">
        <v>80</v>
      </c>
      <c r="L672" s="223"/>
      <c r="M672" s="222"/>
      <c r="N672" s="278">
        <f t="shared" si="309"/>
        <v>4480</v>
      </c>
      <c r="O672" s="76" t="e">
        <f t="shared" si="310"/>
        <v>#DIV/0!</v>
      </c>
      <c r="P672" s="75" t="e">
        <f t="shared" si="311"/>
        <v>#DIV/0!</v>
      </c>
      <c r="Q672" s="222"/>
      <c r="R672" s="222"/>
      <c r="S672" s="292">
        <f t="shared" si="312"/>
        <v>0</v>
      </c>
      <c r="T672" s="75"/>
      <c r="U672" s="75" t="e">
        <f t="shared" si="308"/>
        <v>#DIV/0!</v>
      </c>
      <c r="V672" s="75" t="e">
        <f t="shared" si="313"/>
        <v>#DIV/0!</v>
      </c>
    </row>
    <row r="673" spans="1:22" s="77" customFormat="1" ht="12.75" customHeight="1" x14ac:dyDescent="0.15">
      <c r="A673" s="66" t="s">
        <v>554</v>
      </c>
      <c r="B673" s="67" t="s">
        <v>184</v>
      </c>
      <c r="C673" s="67" t="s">
        <v>163</v>
      </c>
      <c r="D673" s="69" t="s">
        <v>146</v>
      </c>
      <c r="E673" s="71" t="s">
        <v>556</v>
      </c>
      <c r="F673" s="122">
        <v>62.8</v>
      </c>
      <c r="G673" s="73"/>
      <c r="H673" s="82"/>
      <c r="I673" s="67" t="s">
        <v>131</v>
      </c>
      <c r="J673" s="67" t="s">
        <v>186</v>
      </c>
      <c r="K673" s="72">
        <v>80</v>
      </c>
      <c r="L673" s="223"/>
      <c r="M673" s="222"/>
      <c r="N673" s="278">
        <f t="shared" si="309"/>
        <v>5024</v>
      </c>
      <c r="O673" s="76" t="e">
        <f t="shared" si="310"/>
        <v>#DIV/0!</v>
      </c>
      <c r="P673" s="75" t="e">
        <f t="shared" si="311"/>
        <v>#DIV/0!</v>
      </c>
      <c r="Q673" s="222"/>
      <c r="R673" s="222"/>
      <c r="S673" s="292">
        <f t="shared" si="312"/>
        <v>0</v>
      </c>
      <c r="T673" s="75"/>
      <c r="U673" s="75" t="e">
        <f t="shared" si="308"/>
        <v>#DIV/0!</v>
      </c>
      <c r="V673" s="75" t="e">
        <f t="shared" si="313"/>
        <v>#DIV/0!</v>
      </c>
    </row>
    <row r="674" spans="1:22" s="77" customFormat="1" ht="12.75" customHeight="1" x14ac:dyDescent="0.15">
      <c r="A674" s="66" t="s">
        <v>554</v>
      </c>
      <c r="B674" s="67" t="s">
        <v>184</v>
      </c>
      <c r="C674" s="67" t="s">
        <v>163</v>
      </c>
      <c r="D674" s="69" t="s">
        <v>147</v>
      </c>
      <c r="E674" s="71" t="s">
        <v>558</v>
      </c>
      <c r="F674" s="123">
        <v>28.75</v>
      </c>
      <c r="G674" s="73"/>
      <c r="H674" s="82"/>
      <c r="I674" s="67" t="s">
        <v>131</v>
      </c>
      <c r="J674" s="67" t="s">
        <v>256</v>
      </c>
      <c r="K674" s="72">
        <v>120</v>
      </c>
      <c r="L674" s="223"/>
      <c r="M674" s="222"/>
      <c r="N674" s="278">
        <f t="shared" si="309"/>
        <v>3450</v>
      </c>
      <c r="O674" s="76" t="e">
        <f t="shared" si="310"/>
        <v>#DIV/0!</v>
      </c>
      <c r="P674" s="75" t="e">
        <f t="shared" si="311"/>
        <v>#DIV/0!</v>
      </c>
      <c r="Q674" s="222"/>
      <c r="R674" s="222"/>
      <c r="S674" s="292">
        <f t="shared" si="312"/>
        <v>0</v>
      </c>
      <c r="T674" s="75"/>
      <c r="U674" s="75" t="e">
        <f t="shared" si="308"/>
        <v>#DIV/0!</v>
      </c>
      <c r="V674" s="75" t="e">
        <f t="shared" si="313"/>
        <v>#DIV/0!</v>
      </c>
    </row>
    <row r="675" spans="1:22" s="77" customFormat="1" ht="12.75" customHeight="1" x14ac:dyDescent="0.15">
      <c r="A675" s="66" t="s">
        <v>554</v>
      </c>
      <c r="B675" s="67" t="s">
        <v>184</v>
      </c>
      <c r="C675" s="67" t="s">
        <v>163</v>
      </c>
      <c r="D675" s="71" t="s">
        <v>148</v>
      </c>
      <c r="E675" s="71" t="s">
        <v>559</v>
      </c>
      <c r="F675" s="122">
        <v>34.299999999999997</v>
      </c>
      <c r="G675" s="73"/>
      <c r="H675" s="82"/>
      <c r="I675" s="67" t="s">
        <v>131</v>
      </c>
      <c r="J675" s="67" t="s">
        <v>48</v>
      </c>
      <c r="K675" s="72">
        <v>40</v>
      </c>
      <c r="L675" s="223"/>
      <c r="M675" s="222"/>
      <c r="N675" s="278">
        <f t="shared" si="309"/>
        <v>1372</v>
      </c>
      <c r="O675" s="76" t="e">
        <f t="shared" si="310"/>
        <v>#DIV/0!</v>
      </c>
      <c r="P675" s="75" t="e">
        <f t="shared" si="311"/>
        <v>#DIV/0!</v>
      </c>
      <c r="Q675" s="222"/>
      <c r="R675" s="222"/>
      <c r="S675" s="292">
        <f t="shared" si="312"/>
        <v>0</v>
      </c>
      <c r="T675" s="75"/>
      <c r="U675" s="75" t="e">
        <f t="shared" si="308"/>
        <v>#DIV/0!</v>
      </c>
      <c r="V675" s="75" t="e">
        <f t="shared" si="313"/>
        <v>#DIV/0!</v>
      </c>
    </row>
    <row r="676" spans="1:22" s="77" customFormat="1" ht="12.75" customHeight="1" x14ac:dyDescent="0.15">
      <c r="A676" s="66" t="s">
        <v>554</v>
      </c>
      <c r="B676" s="67" t="s">
        <v>184</v>
      </c>
      <c r="C676" s="67" t="s">
        <v>163</v>
      </c>
      <c r="D676" s="69" t="s">
        <v>149</v>
      </c>
      <c r="E676" s="69" t="s">
        <v>309</v>
      </c>
      <c r="F676" s="122">
        <v>57.2</v>
      </c>
      <c r="G676" s="73"/>
      <c r="H676" s="82"/>
      <c r="I676" s="67" t="s">
        <v>131</v>
      </c>
      <c r="J676" s="67" t="s">
        <v>256</v>
      </c>
      <c r="K676" s="72">
        <v>120</v>
      </c>
      <c r="L676" s="223"/>
      <c r="M676" s="222"/>
      <c r="N676" s="278">
        <f t="shared" si="309"/>
        <v>6864</v>
      </c>
      <c r="O676" s="76" t="e">
        <f t="shared" si="310"/>
        <v>#DIV/0!</v>
      </c>
      <c r="P676" s="75" t="e">
        <f t="shared" si="311"/>
        <v>#DIV/0!</v>
      </c>
      <c r="Q676" s="222"/>
      <c r="R676" s="222"/>
      <c r="S676" s="292">
        <f t="shared" si="312"/>
        <v>0</v>
      </c>
      <c r="T676" s="75"/>
      <c r="U676" s="75" t="e">
        <f t="shared" si="308"/>
        <v>#DIV/0!</v>
      </c>
      <c r="V676" s="75" t="e">
        <f t="shared" si="313"/>
        <v>#DIV/0!</v>
      </c>
    </row>
    <row r="677" spans="1:22" s="77" customFormat="1" ht="12.75" customHeight="1" x14ac:dyDescent="0.15">
      <c r="A677" s="66" t="s">
        <v>554</v>
      </c>
      <c r="B677" s="67" t="s">
        <v>184</v>
      </c>
      <c r="C677" s="67" t="s">
        <v>163</v>
      </c>
      <c r="D677" s="71" t="s">
        <v>150</v>
      </c>
      <c r="E677" s="69" t="s">
        <v>309</v>
      </c>
      <c r="F677" s="123">
        <v>57.2</v>
      </c>
      <c r="G677" s="113"/>
      <c r="H677" s="83"/>
      <c r="I677" s="114" t="s">
        <v>131</v>
      </c>
      <c r="J677" s="67" t="s">
        <v>256</v>
      </c>
      <c r="K677" s="72">
        <v>120</v>
      </c>
      <c r="L677" s="223"/>
      <c r="M677" s="222"/>
      <c r="N677" s="278">
        <f t="shared" si="309"/>
        <v>6864</v>
      </c>
      <c r="O677" s="76" t="e">
        <f t="shared" si="310"/>
        <v>#DIV/0!</v>
      </c>
      <c r="P677" s="75" t="e">
        <f t="shared" si="311"/>
        <v>#DIV/0!</v>
      </c>
      <c r="Q677" s="222"/>
      <c r="R677" s="222"/>
      <c r="S677" s="292">
        <f t="shared" si="312"/>
        <v>0</v>
      </c>
      <c r="T677" s="75"/>
      <c r="U677" s="75" t="e">
        <f t="shared" si="308"/>
        <v>#DIV/0!</v>
      </c>
      <c r="V677" s="75" t="e">
        <f t="shared" si="313"/>
        <v>#DIV/0!</v>
      </c>
    </row>
    <row r="678" spans="1:22" s="77" customFormat="1" ht="12.75" customHeight="1" x14ac:dyDescent="0.15">
      <c r="A678" s="66" t="s">
        <v>554</v>
      </c>
      <c r="B678" s="67" t="s">
        <v>184</v>
      </c>
      <c r="C678" s="67" t="s">
        <v>163</v>
      </c>
      <c r="D678" s="90" t="s">
        <v>151</v>
      </c>
      <c r="E678" s="69" t="s">
        <v>309</v>
      </c>
      <c r="F678" s="123">
        <v>57.2</v>
      </c>
      <c r="G678" s="73"/>
      <c r="H678" s="82"/>
      <c r="I678" s="67" t="s">
        <v>131</v>
      </c>
      <c r="J678" s="67" t="s">
        <v>256</v>
      </c>
      <c r="K678" s="72">
        <v>120</v>
      </c>
      <c r="L678" s="223"/>
      <c r="M678" s="222"/>
      <c r="N678" s="278">
        <f t="shared" si="309"/>
        <v>6864</v>
      </c>
      <c r="O678" s="76" t="e">
        <f t="shared" si="310"/>
        <v>#DIV/0!</v>
      </c>
      <c r="P678" s="75" t="e">
        <f t="shared" si="311"/>
        <v>#DIV/0!</v>
      </c>
      <c r="Q678" s="222"/>
      <c r="R678" s="222"/>
      <c r="S678" s="292">
        <f t="shared" si="312"/>
        <v>0</v>
      </c>
      <c r="T678" s="75"/>
      <c r="U678" s="75" t="e">
        <f t="shared" si="308"/>
        <v>#DIV/0!</v>
      </c>
      <c r="V678" s="75" t="e">
        <f t="shared" si="313"/>
        <v>#DIV/0!</v>
      </c>
    </row>
    <row r="679" spans="1:22" s="77" customFormat="1" ht="12.75" customHeight="1" x14ac:dyDescent="0.15">
      <c r="A679" s="66" t="s">
        <v>554</v>
      </c>
      <c r="B679" s="67" t="s">
        <v>560</v>
      </c>
      <c r="C679" s="67" t="s">
        <v>163</v>
      </c>
      <c r="D679" s="90" t="s">
        <v>152</v>
      </c>
      <c r="E679" s="71" t="s">
        <v>185</v>
      </c>
      <c r="F679" s="123">
        <v>55.7</v>
      </c>
      <c r="G679" s="73"/>
      <c r="H679" s="82"/>
      <c r="I679" s="67" t="s">
        <v>131</v>
      </c>
      <c r="J679" s="67" t="s">
        <v>66</v>
      </c>
      <c r="K679" s="72">
        <v>104</v>
      </c>
      <c r="L679" s="223"/>
      <c r="M679" s="222"/>
      <c r="N679" s="278">
        <f t="shared" si="309"/>
        <v>5792.8</v>
      </c>
      <c r="O679" s="76" t="e">
        <f t="shared" si="310"/>
        <v>#DIV/0!</v>
      </c>
      <c r="P679" s="75" t="e">
        <f t="shared" si="311"/>
        <v>#DIV/0!</v>
      </c>
      <c r="Q679" s="222"/>
      <c r="R679" s="222"/>
      <c r="S679" s="292">
        <f t="shared" si="312"/>
        <v>0</v>
      </c>
      <c r="T679" s="75"/>
      <c r="U679" s="75" t="e">
        <f t="shared" si="308"/>
        <v>#DIV/0!</v>
      </c>
      <c r="V679" s="75" t="e">
        <f t="shared" si="313"/>
        <v>#DIV/0!</v>
      </c>
    </row>
    <row r="680" spans="1:22" s="77" customFormat="1" ht="12.75" customHeight="1" x14ac:dyDescent="0.15">
      <c r="A680" s="66" t="s">
        <v>554</v>
      </c>
      <c r="B680" s="67" t="s">
        <v>560</v>
      </c>
      <c r="C680" s="67" t="s">
        <v>163</v>
      </c>
      <c r="D680" s="71" t="s">
        <v>153</v>
      </c>
      <c r="E680" s="71" t="s">
        <v>185</v>
      </c>
      <c r="F680" s="124">
        <v>60</v>
      </c>
      <c r="G680" s="73"/>
      <c r="H680" s="82"/>
      <c r="I680" s="67" t="s">
        <v>131</v>
      </c>
      <c r="J680" s="67" t="s">
        <v>66</v>
      </c>
      <c r="K680" s="72">
        <v>104</v>
      </c>
      <c r="L680" s="223"/>
      <c r="M680" s="222"/>
      <c r="N680" s="278">
        <f t="shared" si="309"/>
        <v>6240</v>
      </c>
      <c r="O680" s="76" t="e">
        <f t="shared" si="310"/>
        <v>#DIV/0!</v>
      </c>
      <c r="P680" s="75" t="e">
        <f t="shared" si="311"/>
        <v>#DIV/0!</v>
      </c>
      <c r="Q680" s="222"/>
      <c r="R680" s="222"/>
      <c r="S680" s="292">
        <f t="shared" si="312"/>
        <v>0</v>
      </c>
      <c r="T680" s="75"/>
      <c r="U680" s="75" t="e">
        <f t="shared" si="308"/>
        <v>#DIV/0!</v>
      </c>
      <c r="V680" s="75" t="e">
        <f t="shared" si="313"/>
        <v>#DIV/0!</v>
      </c>
    </row>
    <row r="681" spans="1:22" s="77" customFormat="1" ht="12.75" customHeight="1" x14ac:dyDescent="0.15">
      <c r="A681" s="66" t="s">
        <v>554</v>
      </c>
      <c r="B681" s="67" t="s">
        <v>184</v>
      </c>
      <c r="C681" s="67" t="s">
        <v>163</v>
      </c>
      <c r="D681" s="69" t="s">
        <v>154</v>
      </c>
      <c r="E681" s="69" t="s">
        <v>78</v>
      </c>
      <c r="F681" s="122">
        <v>6.64</v>
      </c>
      <c r="G681" s="73"/>
      <c r="H681" s="82"/>
      <c r="I681" s="67" t="s">
        <v>125</v>
      </c>
      <c r="J681" s="67" t="s">
        <v>56</v>
      </c>
      <c r="K681" s="72">
        <v>255</v>
      </c>
      <c r="L681" s="223"/>
      <c r="M681" s="222"/>
      <c r="N681" s="278">
        <f t="shared" si="309"/>
        <v>1693.1999999999998</v>
      </c>
      <c r="O681" s="76" t="e">
        <f t="shared" si="310"/>
        <v>#DIV/0!</v>
      </c>
      <c r="P681" s="75" t="e">
        <f t="shared" si="311"/>
        <v>#DIV/0!</v>
      </c>
      <c r="Q681" s="75"/>
      <c r="R681" s="75"/>
      <c r="S681" s="292"/>
      <c r="T681" s="75"/>
      <c r="U681" s="75" t="e">
        <f t="shared" si="308"/>
        <v>#DIV/0!</v>
      </c>
      <c r="V681" s="75" t="e">
        <f t="shared" si="313"/>
        <v>#DIV/0!</v>
      </c>
    </row>
    <row r="682" spans="1:22" s="77" customFormat="1" ht="12.75" customHeight="1" x14ac:dyDescent="0.15">
      <c r="A682" s="66" t="s">
        <v>554</v>
      </c>
      <c r="B682" s="67" t="s">
        <v>184</v>
      </c>
      <c r="C682" s="67" t="s">
        <v>163</v>
      </c>
      <c r="D682" s="71" t="s">
        <v>107</v>
      </c>
      <c r="E682" s="71" t="s">
        <v>82</v>
      </c>
      <c r="F682" s="123">
        <v>5.5</v>
      </c>
      <c r="G682" s="73"/>
      <c r="H682" s="82"/>
      <c r="I682" s="67" t="s">
        <v>123</v>
      </c>
      <c r="J682" s="67" t="s">
        <v>84</v>
      </c>
      <c r="K682" s="72">
        <v>255</v>
      </c>
      <c r="L682" s="223"/>
      <c r="M682" s="222"/>
      <c r="N682" s="278">
        <f t="shared" si="309"/>
        <v>1402.5</v>
      </c>
      <c r="O682" s="76" t="e">
        <f t="shared" si="310"/>
        <v>#DIV/0!</v>
      </c>
      <c r="P682" s="75" t="e">
        <f t="shared" si="311"/>
        <v>#DIV/0!</v>
      </c>
      <c r="Q682" s="75"/>
      <c r="R682" s="75"/>
      <c r="S682" s="292"/>
      <c r="T682" s="222"/>
      <c r="U682" s="75" t="e">
        <f t="shared" si="308"/>
        <v>#DIV/0!</v>
      </c>
      <c r="V682" s="75" t="e">
        <f t="shared" si="313"/>
        <v>#DIV/0!</v>
      </c>
    </row>
    <row r="683" spans="1:22" s="77" customFormat="1" ht="12.75" customHeight="1" x14ac:dyDescent="0.15">
      <c r="A683" s="66" t="s">
        <v>554</v>
      </c>
      <c r="B683" s="67" t="s">
        <v>184</v>
      </c>
      <c r="C683" s="67" t="s">
        <v>163</v>
      </c>
      <c r="D683" s="71" t="s">
        <v>100</v>
      </c>
      <c r="E683" s="71" t="s">
        <v>78</v>
      </c>
      <c r="F683" s="123">
        <v>5.36</v>
      </c>
      <c r="G683" s="113"/>
      <c r="H683" s="83"/>
      <c r="I683" s="114" t="s">
        <v>561</v>
      </c>
      <c r="J683" s="67" t="s">
        <v>56</v>
      </c>
      <c r="K683" s="72">
        <v>255</v>
      </c>
      <c r="L683" s="223"/>
      <c r="M683" s="222"/>
      <c r="N683" s="278">
        <f t="shared" si="309"/>
        <v>1366.8000000000002</v>
      </c>
      <c r="O683" s="76" t="e">
        <f t="shared" si="310"/>
        <v>#DIV/0!</v>
      </c>
      <c r="P683" s="75" t="e">
        <f t="shared" si="311"/>
        <v>#DIV/0!</v>
      </c>
      <c r="Q683" s="75"/>
      <c r="R683" s="75"/>
      <c r="S683" s="292"/>
      <c r="T683" s="75"/>
      <c r="U683" s="75" t="e">
        <f t="shared" si="308"/>
        <v>#DIV/0!</v>
      </c>
      <c r="V683" s="75" t="e">
        <f t="shared" si="313"/>
        <v>#DIV/0!</v>
      </c>
    </row>
    <row r="684" spans="1:22" s="77" customFormat="1" ht="12.75" customHeight="1" x14ac:dyDescent="0.15">
      <c r="A684" s="66" t="s">
        <v>554</v>
      </c>
      <c r="B684" s="67" t="s">
        <v>184</v>
      </c>
      <c r="C684" s="67" t="s">
        <v>163</v>
      </c>
      <c r="D684" s="71" t="s">
        <v>155</v>
      </c>
      <c r="E684" s="71" t="s">
        <v>558</v>
      </c>
      <c r="F684" s="123">
        <v>30.7</v>
      </c>
      <c r="G684" s="73"/>
      <c r="H684" s="82"/>
      <c r="I684" s="67" t="s">
        <v>131</v>
      </c>
      <c r="J684" s="67" t="s">
        <v>256</v>
      </c>
      <c r="K684" s="72">
        <v>120</v>
      </c>
      <c r="L684" s="223"/>
      <c r="M684" s="222"/>
      <c r="N684" s="278">
        <f t="shared" si="309"/>
        <v>3684</v>
      </c>
      <c r="O684" s="76" t="e">
        <f t="shared" si="310"/>
        <v>#DIV/0!</v>
      </c>
      <c r="P684" s="75" t="e">
        <f t="shared" si="311"/>
        <v>#DIV/0!</v>
      </c>
      <c r="Q684" s="222"/>
      <c r="R684" s="222"/>
      <c r="S684" s="292">
        <f t="shared" ref="S684" si="314">((Q684*3)+(R684*1))/4</f>
        <v>0</v>
      </c>
      <c r="T684" s="75"/>
      <c r="U684" s="75" t="e">
        <f t="shared" si="308"/>
        <v>#DIV/0!</v>
      </c>
      <c r="V684" s="75" t="e">
        <f t="shared" si="313"/>
        <v>#DIV/0!</v>
      </c>
    </row>
    <row r="685" spans="1:22" s="77" customFormat="1" ht="12.75" customHeight="1" x14ac:dyDescent="0.15">
      <c r="A685" s="66" t="s">
        <v>554</v>
      </c>
      <c r="B685" s="67" t="s">
        <v>184</v>
      </c>
      <c r="C685" s="67" t="s">
        <v>163</v>
      </c>
      <c r="D685" s="71" t="s">
        <v>105</v>
      </c>
      <c r="E685" s="71" t="s">
        <v>74</v>
      </c>
      <c r="F685" s="124"/>
      <c r="G685" s="124">
        <v>8.1</v>
      </c>
      <c r="H685" s="135"/>
      <c r="I685" s="67" t="s">
        <v>131</v>
      </c>
      <c r="J685" s="67"/>
      <c r="K685" s="72"/>
      <c r="L685" s="74"/>
      <c r="M685" s="75"/>
      <c r="N685" s="75"/>
      <c r="O685" s="76"/>
      <c r="P685" s="75"/>
      <c r="Q685" s="75"/>
      <c r="R685" s="75"/>
      <c r="S685" s="75"/>
      <c r="T685" s="75"/>
      <c r="U685" s="75"/>
      <c r="V685" s="75"/>
    </row>
    <row r="686" spans="1:22" s="77" customFormat="1" ht="12.75" customHeight="1" x14ac:dyDescent="0.15">
      <c r="A686" s="66" t="s">
        <v>554</v>
      </c>
      <c r="B686" s="67" t="s">
        <v>184</v>
      </c>
      <c r="C686" s="67" t="s">
        <v>163</v>
      </c>
      <c r="D686" s="71" t="s">
        <v>102</v>
      </c>
      <c r="E686" s="71" t="s">
        <v>41</v>
      </c>
      <c r="F686" s="123">
        <v>25.5</v>
      </c>
      <c r="G686" s="73"/>
      <c r="H686" s="82"/>
      <c r="I686" s="67" t="s">
        <v>131</v>
      </c>
      <c r="J686" s="67" t="s">
        <v>43</v>
      </c>
      <c r="K686" s="72">
        <v>200</v>
      </c>
      <c r="L686" s="223"/>
      <c r="M686" s="222"/>
      <c r="N686" s="278">
        <f>(F686*K686)</f>
        <v>5100</v>
      </c>
      <c r="O686" s="76" t="e">
        <f t="shared" ref="O686:O690" si="315">N686/L686</f>
        <v>#DIV/0!</v>
      </c>
      <c r="P686" s="75" t="e">
        <f t="shared" ref="P686:P690" si="316">M686*O686</f>
        <v>#DIV/0!</v>
      </c>
      <c r="Q686" s="222"/>
      <c r="R686" s="222"/>
      <c r="S686" s="292">
        <f t="shared" ref="S686" si="317">((Q686*3)+(R686*1))/4</f>
        <v>0</v>
      </c>
      <c r="T686" s="75"/>
      <c r="U686" s="75" t="e">
        <f t="shared" ref="U686:U690" si="318">SUM(P686+S686+T686)</f>
        <v>#DIV/0!</v>
      </c>
      <c r="V686" s="75" t="e">
        <f>U686/F686</f>
        <v>#DIV/0!</v>
      </c>
    </row>
    <row r="687" spans="1:22" s="77" customFormat="1" ht="12.75" customHeight="1" x14ac:dyDescent="0.15">
      <c r="A687" s="66" t="s">
        <v>554</v>
      </c>
      <c r="B687" s="67" t="s">
        <v>184</v>
      </c>
      <c r="C687" s="67" t="s">
        <v>163</v>
      </c>
      <c r="D687" s="71" t="s">
        <v>98</v>
      </c>
      <c r="E687" s="71" t="s">
        <v>78</v>
      </c>
      <c r="F687" s="123">
        <v>4.3</v>
      </c>
      <c r="G687" s="113"/>
      <c r="H687" s="83"/>
      <c r="I687" s="114" t="s">
        <v>561</v>
      </c>
      <c r="J687" s="67" t="s">
        <v>56</v>
      </c>
      <c r="K687" s="72">
        <v>200</v>
      </c>
      <c r="L687" s="223"/>
      <c r="M687" s="222"/>
      <c r="N687" s="278">
        <f>(F687*K687)</f>
        <v>860</v>
      </c>
      <c r="O687" s="76" t="e">
        <f t="shared" si="315"/>
        <v>#DIV/0!</v>
      </c>
      <c r="P687" s="75" t="e">
        <f t="shared" si="316"/>
        <v>#DIV/0!</v>
      </c>
      <c r="Q687" s="75"/>
      <c r="R687" s="75"/>
      <c r="S687" s="292"/>
      <c r="T687" s="75"/>
      <c r="U687" s="75" t="e">
        <f t="shared" si="318"/>
        <v>#DIV/0!</v>
      </c>
      <c r="V687" s="75" t="e">
        <f>U687/F687</f>
        <v>#DIV/0!</v>
      </c>
    </row>
    <row r="688" spans="1:22" s="77" customFormat="1" ht="12.75" customHeight="1" x14ac:dyDescent="0.15">
      <c r="A688" s="66" t="s">
        <v>554</v>
      </c>
      <c r="B688" s="67" t="s">
        <v>184</v>
      </c>
      <c r="C688" s="67" t="s">
        <v>163</v>
      </c>
      <c r="D688" s="71" t="s">
        <v>94</v>
      </c>
      <c r="E688" s="71" t="s">
        <v>78</v>
      </c>
      <c r="F688" s="123">
        <v>4.3</v>
      </c>
      <c r="G688" s="73"/>
      <c r="H688" s="82"/>
      <c r="I688" s="67" t="s">
        <v>561</v>
      </c>
      <c r="J688" s="67" t="s">
        <v>56</v>
      </c>
      <c r="K688" s="72">
        <v>200</v>
      </c>
      <c r="L688" s="223"/>
      <c r="M688" s="222"/>
      <c r="N688" s="278">
        <f>(F688*K688)</f>
        <v>860</v>
      </c>
      <c r="O688" s="76" t="e">
        <f t="shared" si="315"/>
        <v>#DIV/0!</v>
      </c>
      <c r="P688" s="75" t="e">
        <f t="shared" si="316"/>
        <v>#DIV/0!</v>
      </c>
      <c r="Q688" s="75"/>
      <c r="R688" s="75"/>
      <c r="S688" s="292"/>
      <c r="T688" s="75"/>
      <c r="U688" s="75" t="e">
        <f t="shared" si="318"/>
        <v>#DIV/0!</v>
      </c>
      <c r="V688" s="75" t="e">
        <f>U688/F688</f>
        <v>#DIV/0!</v>
      </c>
    </row>
    <row r="689" spans="1:22" s="77" customFormat="1" ht="12.75" customHeight="1" x14ac:dyDescent="0.15">
      <c r="A689" s="66" t="s">
        <v>554</v>
      </c>
      <c r="B689" s="67" t="s">
        <v>184</v>
      </c>
      <c r="C689" s="67" t="s">
        <v>163</v>
      </c>
      <c r="D689" s="71" t="s">
        <v>156</v>
      </c>
      <c r="E689" s="71" t="s">
        <v>78</v>
      </c>
      <c r="F689" s="123">
        <v>4.3</v>
      </c>
      <c r="G689" s="132"/>
      <c r="H689" s="82"/>
      <c r="I689" s="67" t="s">
        <v>561</v>
      </c>
      <c r="J689" s="67" t="s">
        <v>56</v>
      </c>
      <c r="K689" s="72">
        <v>200</v>
      </c>
      <c r="L689" s="223"/>
      <c r="M689" s="222"/>
      <c r="N689" s="278">
        <f>(F689*K689)</f>
        <v>860</v>
      </c>
      <c r="O689" s="76" t="e">
        <f t="shared" si="315"/>
        <v>#DIV/0!</v>
      </c>
      <c r="P689" s="75" t="e">
        <f t="shared" si="316"/>
        <v>#DIV/0!</v>
      </c>
      <c r="Q689" s="75"/>
      <c r="R689" s="75"/>
      <c r="S689" s="292"/>
      <c r="T689" s="75"/>
      <c r="U689" s="75" t="e">
        <f t="shared" si="318"/>
        <v>#DIV/0!</v>
      </c>
      <c r="V689" s="75" t="e">
        <f>U689/F689</f>
        <v>#DIV/0!</v>
      </c>
    </row>
    <row r="690" spans="1:22" s="77" customFormat="1" ht="12.75" customHeight="1" x14ac:dyDescent="0.15">
      <c r="A690" s="66" t="s">
        <v>554</v>
      </c>
      <c r="B690" s="67" t="s">
        <v>184</v>
      </c>
      <c r="C690" s="67" t="s">
        <v>163</v>
      </c>
      <c r="D690" s="71" t="s">
        <v>106</v>
      </c>
      <c r="E690" s="71" t="s">
        <v>82</v>
      </c>
      <c r="F690" s="123">
        <v>5.0999999999999996</v>
      </c>
      <c r="G690" s="73"/>
      <c r="H690" s="82"/>
      <c r="I690" s="67" t="s">
        <v>123</v>
      </c>
      <c r="J690" s="67" t="s">
        <v>84</v>
      </c>
      <c r="K690" s="72">
        <v>200</v>
      </c>
      <c r="L690" s="223"/>
      <c r="M690" s="222"/>
      <c r="N690" s="278">
        <f>(F690*K690)</f>
        <v>1019.9999999999999</v>
      </c>
      <c r="O690" s="76" t="e">
        <f t="shared" si="315"/>
        <v>#DIV/0!</v>
      </c>
      <c r="P690" s="75" t="e">
        <f t="shared" si="316"/>
        <v>#DIV/0!</v>
      </c>
      <c r="Q690" s="75"/>
      <c r="R690" s="75"/>
      <c r="S690" s="292"/>
      <c r="T690" s="222"/>
      <c r="U690" s="75" t="e">
        <f t="shared" si="318"/>
        <v>#DIV/0!</v>
      </c>
      <c r="V690" s="75" t="e">
        <f>U690/F690</f>
        <v>#DIV/0!</v>
      </c>
    </row>
    <row r="691" spans="1:22" s="77" customFormat="1" ht="12.75" customHeight="1" x14ac:dyDescent="0.15">
      <c r="A691" s="66" t="s">
        <v>554</v>
      </c>
      <c r="B691" s="67" t="s">
        <v>184</v>
      </c>
      <c r="C691" s="67" t="s">
        <v>163</v>
      </c>
      <c r="D691" s="71" t="s">
        <v>108</v>
      </c>
      <c r="E691" s="71" t="s">
        <v>74</v>
      </c>
      <c r="F691" s="123"/>
      <c r="G691" s="123">
        <v>15.5</v>
      </c>
      <c r="H691" s="134"/>
      <c r="I691" s="114" t="s">
        <v>131</v>
      </c>
      <c r="J691" s="67"/>
      <c r="K691" s="72"/>
      <c r="L691" s="74"/>
      <c r="M691" s="75"/>
      <c r="N691" s="75"/>
      <c r="O691" s="76"/>
      <c r="P691" s="75"/>
      <c r="Q691" s="75"/>
      <c r="R691" s="75"/>
      <c r="S691" s="75"/>
      <c r="T691" s="75"/>
      <c r="U691" s="75"/>
      <c r="V691" s="75"/>
    </row>
    <row r="692" spans="1:22" s="77" customFormat="1" ht="12.75" customHeight="1" x14ac:dyDescent="0.15">
      <c r="A692" s="66" t="s">
        <v>554</v>
      </c>
      <c r="B692" s="67" t="s">
        <v>184</v>
      </c>
      <c r="C692" s="67" t="s">
        <v>163</v>
      </c>
      <c r="D692" s="71" t="s">
        <v>160</v>
      </c>
      <c r="E692" s="71" t="s">
        <v>562</v>
      </c>
      <c r="F692" s="123">
        <v>2.2000000000000002</v>
      </c>
      <c r="G692" s="73"/>
      <c r="H692" s="82"/>
      <c r="I692" s="67" t="s">
        <v>125</v>
      </c>
      <c r="J692" s="67" t="s">
        <v>43</v>
      </c>
      <c r="K692" s="72">
        <v>200</v>
      </c>
      <c r="L692" s="223"/>
      <c r="M692" s="222"/>
      <c r="N692" s="278">
        <f>(F692*K692)</f>
        <v>440.00000000000006</v>
      </c>
      <c r="O692" s="76" t="e">
        <f t="shared" ref="O692:O694" si="319">N692/L692</f>
        <v>#DIV/0!</v>
      </c>
      <c r="P692" s="75" t="e">
        <f t="shared" ref="P692:P694" si="320">M692*O692</f>
        <v>#DIV/0!</v>
      </c>
      <c r="Q692" s="75"/>
      <c r="R692" s="75"/>
      <c r="S692" s="292"/>
      <c r="T692" s="75"/>
      <c r="U692" s="75" t="e">
        <f t="shared" ref="U692:U694" si="321">SUM(P692+S692+T692)</f>
        <v>#DIV/0!</v>
      </c>
      <c r="V692" s="75" t="e">
        <f>U692/F692</f>
        <v>#DIV/0!</v>
      </c>
    </row>
    <row r="693" spans="1:22" s="77" customFormat="1" ht="12.75" customHeight="1" x14ac:dyDescent="0.15">
      <c r="A693" s="66" t="s">
        <v>554</v>
      </c>
      <c r="B693" s="67" t="s">
        <v>184</v>
      </c>
      <c r="C693" s="67" t="s">
        <v>163</v>
      </c>
      <c r="D693" s="71" t="s">
        <v>162</v>
      </c>
      <c r="E693" s="71" t="s">
        <v>78</v>
      </c>
      <c r="F693" s="123">
        <v>5</v>
      </c>
      <c r="G693" s="132"/>
      <c r="H693" s="82"/>
      <c r="I693" s="67" t="s">
        <v>561</v>
      </c>
      <c r="J693" s="67" t="s">
        <v>56</v>
      </c>
      <c r="K693" s="72">
        <v>200</v>
      </c>
      <c r="L693" s="223"/>
      <c r="M693" s="222"/>
      <c r="N693" s="278">
        <f>(F693*K693)</f>
        <v>1000</v>
      </c>
      <c r="O693" s="76" t="e">
        <f t="shared" si="319"/>
        <v>#DIV/0!</v>
      </c>
      <c r="P693" s="75" t="e">
        <f t="shared" si="320"/>
        <v>#DIV/0!</v>
      </c>
      <c r="Q693" s="75"/>
      <c r="R693" s="75"/>
      <c r="S693" s="292"/>
      <c r="T693" s="75"/>
      <c r="U693" s="75" t="e">
        <f t="shared" si="321"/>
        <v>#DIV/0!</v>
      </c>
      <c r="V693" s="75" t="e">
        <f>U693/F693</f>
        <v>#DIV/0!</v>
      </c>
    </row>
    <row r="694" spans="1:22" s="77" customFormat="1" ht="12.75" customHeight="1" x14ac:dyDescent="0.15">
      <c r="A694" s="66" t="s">
        <v>554</v>
      </c>
      <c r="B694" s="67" t="s">
        <v>184</v>
      </c>
      <c r="C694" s="67" t="s">
        <v>163</v>
      </c>
      <c r="D694" s="69" t="s">
        <v>117</v>
      </c>
      <c r="E694" s="69" t="s">
        <v>78</v>
      </c>
      <c r="F694" s="123">
        <v>4.6500000000000004</v>
      </c>
      <c r="G694" s="73"/>
      <c r="H694" s="82"/>
      <c r="I694" s="67" t="s">
        <v>125</v>
      </c>
      <c r="J694" s="67" t="s">
        <v>56</v>
      </c>
      <c r="K694" s="72">
        <v>200</v>
      </c>
      <c r="L694" s="223"/>
      <c r="M694" s="222"/>
      <c r="N694" s="278">
        <f>(F694*K694)</f>
        <v>930.00000000000011</v>
      </c>
      <c r="O694" s="76" t="e">
        <f t="shared" si="319"/>
        <v>#DIV/0!</v>
      </c>
      <c r="P694" s="75" t="e">
        <f t="shared" si="320"/>
        <v>#DIV/0!</v>
      </c>
      <c r="Q694" s="75"/>
      <c r="R694" s="75"/>
      <c r="S694" s="292"/>
      <c r="T694" s="75"/>
      <c r="U694" s="75" t="e">
        <f t="shared" si="321"/>
        <v>#DIV/0!</v>
      </c>
      <c r="V694" s="75" t="e">
        <f>U694/F694</f>
        <v>#DIV/0!</v>
      </c>
    </row>
    <row r="695" spans="1:22" s="77" customFormat="1" ht="0.6" customHeight="1" x14ac:dyDescent="0.15">
      <c r="A695" s="66" t="s">
        <v>554</v>
      </c>
      <c r="B695" s="67" t="s">
        <v>184</v>
      </c>
      <c r="C695" s="67" t="s">
        <v>163</v>
      </c>
      <c r="D695" s="71" t="s">
        <v>265</v>
      </c>
      <c r="E695" s="71" t="s">
        <v>74</v>
      </c>
      <c r="F695" s="123"/>
      <c r="G695" s="134">
        <v>3.55</v>
      </c>
      <c r="H695" s="134"/>
      <c r="I695" s="114" t="s">
        <v>131</v>
      </c>
      <c r="J695" s="67"/>
      <c r="K695" s="72"/>
      <c r="L695" s="74"/>
      <c r="M695" s="75"/>
      <c r="N695" s="75"/>
      <c r="O695" s="76"/>
      <c r="P695" s="75"/>
      <c r="Q695" s="75"/>
      <c r="R695" s="75"/>
      <c r="S695" s="75"/>
      <c r="T695" s="75"/>
      <c r="U695" s="75"/>
      <c r="V695" s="75"/>
    </row>
    <row r="696" spans="1:22" s="77" customFormat="1" ht="12.75" customHeight="1" x14ac:dyDescent="0.15">
      <c r="A696" s="66" t="s">
        <v>554</v>
      </c>
      <c r="B696" s="67" t="s">
        <v>184</v>
      </c>
      <c r="C696" s="67" t="s">
        <v>163</v>
      </c>
      <c r="D696" s="71" t="s">
        <v>266</v>
      </c>
      <c r="E696" s="71" t="s">
        <v>563</v>
      </c>
      <c r="F696" s="123">
        <v>19.899999999999999</v>
      </c>
      <c r="G696" s="113"/>
      <c r="H696" s="83"/>
      <c r="I696" s="114" t="s">
        <v>131</v>
      </c>
      <c r="J696" s="67" t="s">
        <v>56</v>
      </c>
      <c r="K696" s="72">
        <v>200</v>
      </c>
      <c r="L696" s="223"/>
      <c r="M696" s="222"/>
      <c r="N696" s="278">
        <f t="shared" ref="N696:N702" si="322">(F696*K696)</f>
        <v>3979.9999999999995</v>
      </c>
      <c r="O696" s="76" t="e">
        <f t="shared" ref="O696:O702" si="323">N696/L696</f>
        <v>#DIV/0!</v>
      </c>
      <c r="P696" s="75" t="e">
        <f t="shared" ref="P696:P702" si="324">M696*O696</f>
        <v>#DIV/0!</v>
      </c>
      <c r="Q696" s="222"/>
      <c r="R696" s="222"/>
      <c r="S696" s="292">
        <f t="shared" ref="S696:S697" si="325">((Q696*3)+(R696*1))/4</f>
        <v>0</v>
      </c>
      <c r="T696" s="75"/>
      <c r="U696" s="75" t="e">
        <f t="shared" ref="U696:U702" si="326">SUM(P696+S696+T696)</f>
        <v>#DIV/0!</v>
      </c>
      <c r="V696" s="75" t="e">
        <f t="shared" ref="V696:V702" si="327">U696/F696</f>
        <v>#DIV/0!</v>
      </c>
    </row>
    <row r="697" spans="1:22" s="77" customFormat="1" ht="12.75" customHeight="1" x14ac:dyDescent="0.15">
      <c r="A697" s="66" t="s">
        <v>554</v>
      </c>
      <c r="B697" s="67" t="s">
        <v>184</v>
      </c>
      <c r="C697" s="67" t="s">
        <v>163</v>
      </c>
      <c r="D697" s="71" t="s">
        <v>119</v>
      </c>
      <c r="E697" s="71" t="s">
        <v>41</v>
      </c>
      <c r="F697" s="123">
        <v>99.5</v>
      </c>
      <c r="G697" s="113"/>
      <c r="H697" s="83"/>
      <c r="I697" s="114" t="s">
        <v>131</v>
      </c>
      <c r="J697" s="67" t="s">
        <v>43</v>
      </c>
      <c r="K697" s="72">
        <v>200</v>
      </c>
      <c r="L697" s="223"/>
      <c r="M697" s="222"/>
      <c r="N697" s="278">
        <f t="shared" si="322"/>
        <v>19900</v>
      </c>
      <c r="O697" s="76" t="e">
        <f t="shared" si="323"/>
        <v>#DIV/0!</v>
      </c>
      <c r="P697" s="75" t="e">
        <f t="shared" si="324"/>
        <v>#DIV/0!</v>
      </c>
      <c r="Q697" s="222"/>
      <c r="R697" s="222"/>
      <c r="S697" s="292">
        <f t="shared" si="325"/>
        <v>0</v>
      </c>
      <c r="T697" s="75"/>
      <c r="U697" s="75" t="e">
        <f t="shared" si="326"/>
        <v>#DIV/0!</v>
      </c>
      <c r="V697" s="75" t="e">
        <f t="shared" si="327"/>
        <v>#DIV/0!</v>
      </c>
    </row>
    <row r="698" spans="1:22" s="77" customFormat="1" ht="12.75" customHeight="1" x14ac:dyDescent="0.15">
      <c r="A698" s="66" t="s">
        <v>554</v>
      </c>
      <c r="B698" s="67" t="s">
        <v>184</v>
      </c>
      <c r="C698" s="67" t="s">
        <v>163</v>
      </c>
      <c r="D698" s="71" t="s">
        <v>118</v>
      </c>
      <c r="E698" s="71" t="s">
        <v>78</v>
      </c>
      <c r="F698" s="123">
        <v>19.8</v>
      </c>
      <c r="G698" s="73"/>
      <c r="H698" s="82"/>
      <c r="I698" s="67" t="s">
        <v>561</v>
      </c>
      <c r="J698" s="67" t="s">
        <v>56</v>
      </c>
      <c r="K698" s="72">
        <v>200</v>
      </c>
      <c r="L698" s="223"/>
      <c r="M698" s="222"/>
      <c r="N698" s="278">
        <f t="shared" si="322"/>
        <v>3960</v>
      </c>
      <c r="O698" s="76" t="e">
        <f t="shared" si="323"/>
        <v>#DIV/0!</v>
      </c>
      <c r="P698" s="75" t="e">
        <f t="shared" si="324"/>
        <v>#DIV/0!</v>
      </c>
      <c r="Q698" s="75"/>
      <c r="R698" s="75"/>
      <c r="S698" s="292"/>
      <c r="T698" s="75"/>
      <c r="U698" s="75" t="e">
        <f t="shared" si="326"/>
        <v>#DIV/0!</v>
      </c>
      <c r="V698" s="75" t="e">
        <f t="shared" si="327"/>
        <v>#DIV/0!</v>
      </c>
    </row>
    <row r="699" spans="1:22" s="77" customFormat="1" ht="12.75" customHeight="1" x14ac:dyDescent="0.15">
      <c r="A699" s="66" t="s">
        <v>554</v>
      </c>
      <c r="B699" s="67" t="s">
        <v>184</v>
      </c>
      <c r="C699" s="67" t="s">
        <v>163</v>
      </c>
      <c r="D699" s="71" t="s">
        <v>114</v>
      </c>
      <c r="E699" s="71" t="s">
        <v>82</v>
      </c>
      <c r="F699" s="124">
        <v>3.5</v>
      </c>
      <c r="G699" s="113"/>
      <c r="H699" s="83"/>
      <c r="I699" s="114" t="s">
        <v>131</v>
      </c>
      <c r="J699" s="67" t="s">
        <v>84</v>
      </c>
      <c r="K699" s="72">
        <v>200</v>
      </c>
      <c r="L699" s="223"/>
      <c r="M699" s="222"/>
      <c r="N699" s="278">
        <f t="shared" si="322"/>
        <v>700</v>
      </c>
      <c r="O699" s="76" t="e">
        <f t="shared" si="323"/>
        <v>#DIV/0!</v>
      </c>
      <c r="P699" s="75" t="e">
        <f t="shared" si="324"/>
        <v>#DIV/0!</v>
      </c>
      <c r="Q699" s="222"/>
      <c r="R699" s="222"/>
      <c r="S699" s="292">
        <f t="shared" ref="S699" si="328">((Q699*3)+(R699*1))/4</f>
        <v>0</v>
      </c>
      <c r="T699" s="75"/>
      <c r="U699" s="75" t="e">
        <f t="shared" si="326"/>
        <v>#DIV/0!</v>
      </c>
      <c r="V699" s="75" t="e">
        <f t="shared" si="327"/>
        <v>#DIV/0!</v>
      </c>
    </row>
    <row r="700" spans="1:22" s="77" customFormat="1" ht="12.75" customHeight="1" x14ac:dyDescent="0.15">
      <c r="A700" s="66" t="s">
        <v>554</v>
      </c>
      <c r="B700" s="67" t="s">
        <v>184</v>
      </c>
      <c r="C700" s="67" t="s">
        <v>163</v>
      </c>
      <c r="D700" s="71" t="s">
        <v>114</v>
      </c>
      <c r="E700" s="71" t="s">
        <v>82</v>
      </c>
      <c r="F700" s="123">
        <v>2</v>
      </c>
      <c r="G700" s="73"/>
      <c r="H700" s="82"/>
      <c r="I700" s="67" t="s">
        <v>123</v>
      </c>
      <c r="J700" s="67" t="s">
        <v>84</v>
      </c>
      <c r="K700" s="72">
        <v>200</v>
      </c>
      <c r="L700" s="223"/>
      <c r="M700" s="222"/>
      <c r="N700" s="278">
        <f t="shared" si="322"/>
        <v>400</v>
      </c>
      <c r="O700" s="76" t="e">
        <f t="shared" si="323"/>
        <v>#DIV/0!</v>
      </c>
      <c r="P700" s="75" t="e">
        <f t="shared" si="324"/>
        <v>#DIV/0!</v>
      </c>
      <c r="Q700" s="75"/>
      <c r="R700" s="75"/>
      <c r="S700" s="292"/>
      <c r="T700" s="222"/>
      <c r="U700" s="75" t="e">
        <f t="shared" si="326"/>
        <v>#DIV/0!</v>
      </c>
      <c r="V700" s="75" t="e">
        <f t="shared" si="327"/>
        <v>#DIV/0!</v>
      </c>
    </row>
    <row r="701" spans="1:22" s="77" customFormat="1" ht="12.75" customHeight="1" x14ac:dyDescent="0.15">
      <c r="A701" s="66" t="s">
        <v>554</v>
      </c>
      <c r="B701" s="67" t="s">
        <v>184</v>
      </c>
      <c r="C701" s="67" t="s">
        <v>163</v>
      </c>
      <c r="D701" s="71" t="s">
        <v>113</v>
      </c>
      <c r="E701" s="71" t="s">
        <v>312</v>
      </c>
      <c r="F701" s="123">
        <v>425</v>
      </c>
      <c r="G701" s="113"/>
      <c r="H701" s="83"/>
      <c r="I701" s="114" t="s">
        <v>131</v>
      </c>
      <c r="J701" s="67" t="s">
        <v>214</v>
      </c>
      <c r="K701" s="72">
        <v>120</v>
      </c>
      <c r="L701" s="223"/>
      <c r="M701" s="222"/>
      <c r="N701" s="278">
        <f t="shared" si="322"/>
        <v>51000</v>
      </c>
      <c r="O701" s="76" t="e">
        <f t="shared" si="323"/>
        <v>#DIV/0!</v>
      </c>
      <c r="P701" s="75" t="e">
        <f t="shared" si="324"/>
        <v>#DIV/0!</v>
      </c>
      <c r="Q701" s="222"/>
      <c r="R701" s="222"/>
      <c r="S701" s="292">
        <f t="shared" ref="S701" si="329">((Q701*3)+(R701*1))/4</f>
        <v>0</v>
      </c>
      <c r="T701" s="75"/>
      <c r="U701" s="75" t="e">
        <f t="shared" si="326"/>
        <v>#DIV/0!</v>
      </c>
      <c r="V701" s="75" t="e">
        <f t="shared" si="327"/>
        <v>#DIV/0!</v>
      </c>
    </row>
    <row r="702" spans="1:22" s="77" customFormat="1" ht="12.75" customHeight="1" x14ac:dyDescent="0.15">
      <c r="A702" s="66" t="s">
        <v>554</v>
      </c>
      <c r="B702" s="67" t="s">
        <v>184</v>
      </c>
      <c r="C702" s="67" t="s">
        <v>163</v>
      </c>
      <c r="D702" s="71" t="s">
        <v>113</v>
      </c>
      <c r="E702" s="71" t="s">
        <v>312</v>
      </c>
      <c r="F702" s="123">
        <v>6</v>
      </c>
      <c r="G702" s="73"/>
      <c r="H702" s="82"/>
      <c r="I702" s="67" t="s">
        <v>123</v>
      </c>
      <c r="J702" s="67" t="s">
        <v>214</v>
      </c>
      <c r="K702" s="72">
        <v>120</v>
      </c>
      <c r="L702" s="223"/>
      <c r="M702" s="222"/>
      <c r="N702" s="278">
        <f t="shared" si="322"/>
        <v>720</v>
      </c>
      <c r="O702" s="76" t="e">
        <f t="shared" si="323"/>
        <v>#DIV/0!</v>
      </c>
      <c r="P702" s="75" t="e">
        <f t="shared" si="324"/>
        <v>#DIV/0!</v>
      </c>
      <c r="Q702" s="75"/>
      <c r="R702" s="75"/>
      <c r="S702" s="292"/>
      <c r="T702" s="222"/>
      <c r="U702" s="75" t="e">
        <f t="shared" si="326"/>
        <v>#DIV/0!</v>
      </c>
      <c r="V702" s="75" t="e">
        <f t="shared" si="327"/>
        <v>#DIV/0!</v>
      </c>
    </row>
    <row r="703" spans="1:22" s="77" customFormat="1" ht="12.75" customHeight="1" x14ac:dyDescent="0.15">
      <c r="A703" s="66" t="s">
        <v>554</v>
      </c>
      <c r="B703" s="67" t="s">
        <v>184</v>
      </c>
      <c r="C703" s="67" t="s">
        <v>163</v>
      </c>
      <c r="D703" s="71" t="s">
        <v>116</v>
      </c>
      <c r="E703" s="71" t="s">
        <v>80</v>
      </c>
      <c r="F703" s="123"/>
      <c r="G703" s="122">
        <v>2</v>
      </c>
      <c r="H703" s="136"/>
      <c r="I703" s="114" t="s">
        <v>131</v>
      </c>
      <c r="J703" s="67"/>
      <c r="K703" s="72"/>
      <c r="L703" s="74"/>
      <c r="M703" s="75"/>
      <c r="N703" s="75"/>
      <c r="O703" s="76"/>
      <c r="P703" s="75"/>
      <c r="Q703" s="75"/>
      <c r="R703" s="75"/>
      <c r="S703" s="75"/>
      <c r="T703" s="75"/>
      <c r="U703" s="75"/>
      <c r="V703" s="75"/>
    </row>
    <row r="704" spans="1:22" s="77" customFormat="1" ht="12.75" customHeight="1" x14ac:dyDescent="0.15">
      <c r="A704" s="66" t="s">
        <v>554</v>
      </c>
      <c r="B704" s="67" t="s">
        <v>184</v>
      </c>
      <c r="C704" s="67" t="s">
        <v>163</v>
      </c>
      <c r="D704" s="71" t="s">
        <v>115</v>
      </c>
      <c r="E704" s="71" t="s">
        <v>260</v>
      </c>
      <c r="F704" s="123">
        <v>19.399999999999999</v>
      </c>
      <c r="G704" s="73"/>
      <c r="H704" s="82"/>
      <c r="I704" s="67" t="s">
        <v>125</v>
      </c>
      <c r="J704" s="67" t="s">
        <v>72</v>
      </c>
      <c r="K704" s="72">
        <v>200</v>
      </c>
      <c r="L704" s="223"/>
      <c r="M704" s="222"/>
      <c r="N704" s="278">
        <f>(F704*K704)</f>
        <v>3879.9999999999995</v>
      </c>
      <c r="O704" s="76" t="e">
        <f>N704/L704</f>
        <v>#DIV/0!</v>
      </c>
      <c r="P704" s="75" t="e">
        <f>M704*O704</f>
        <v>#DIV/0!</v>
      </c>
      <c r="Q704" s="75"/>
      <c r="R704" s="75"/>
      <c r="S704" s="292"/>
      <c r="T704" s="75"/>
      <c r="U704" s="75" t="e">
        <f>SUM(P704+S704+T704)</f>
        <v>#DIV/0!</v>
      </c>
      <c r="V704" s="75" t="e">
        <f>U704/F704</f>
        <v>#DIV/0!</v>
      </c>
    </row>
    <row r="705" spans="1:22" s="77" customFormat="1" ht="12.75" customHeight="1" x14ac:dyDescent="0.15">
      <c r="A705" s="66" t="s">
        <v>554</v>
      </c>
      <c r="B705" s="67" t="s">
        <v>184</v>
      </c>
      <c r="C705" s="67" t="s">
        <v>163</v>
      </c>
      <c r="D705" s="71" t="s">
        <v>427</v>
      </c>
      <c r="E705" s="71" t="s">
        <v>74</v>
      </c>
      <c r="F705" s="123"/>
      <c r="G705" s="134">
        <v>5.85</v>
      </c>
      <c r="H705" s="134"/>
      <c r="I705" s="114" t="s">
        <v>131</v>
      </c>
      <c r="J705" s="67"/>
      <c r="K705" s="72"/>
      <c r="L705" s="74"/>
      <c r="M705" s="75"/>
      <c r="N705" s="75"/>
      <c r="O705" s="76"/>
      <c r="P705" s="75"/>
      <c r="Q705" s="75"/>
      <c r="R705" s="75"/>
      <c r="S705" s="75"/>
      <c r="T705" s="75"/>
      <c r="U705" s="75"/>
      <c r="V705" s="75"/>
    </row>
    <row r="706" spans="1:22" s="77" customFormat="1" ht="12.75" customHeight="1" x14ac:dyDescent="0.15">
      <c r="A706" s="66" t="s">
        <v>554</v>
      </c>
      <c r="B706" s="67" t="s">
        <v>184</v>
      </c>
      <c r="C706" s="67" t="s">
        <v>163</v>
      </c>
      <c r="D706" s="71" t="s">
        <v>429</v>
      </c>
      <c r="E706" s="71"/>
      <c r="F706" s="123"/>
      <c r="G706" s="134">
        <v>0</v>
      </c>
      <c r="H706" s="134"/>
      <c r="I706" s="114" t="s">
        <v>128</v>
      </c>
      <c r="J706" s="67"/>
      <c r="K706" s="72"/>
      <c r="L706" s="74"/>
      <c r="M706" s="75"/>
      <c r="N706" s="75"/>
      <c r="O706" s="76"/>
      <c r="P706" s="75"/>
      <c r="Q706" s="75"/>
      <c r="R706" s="75"/>
      <c r="S706" s="75"/>
      <c r="T706" s="75"/>
      <c r="U706" s="75"/>
      <c r="V706" s="75"/>
    </row>
    <row r="707" spans="1:22" s="77" customFormat="1" ht="12.75" customHeight="1" x14ac:dyDescent="0.15">
      <c r="A707" s="66" t="s">
        <v>554</v>
      </c>
      <c r="B707" s="67" t="s">
        <v>184</v>
      </c>
      <c r="C707" s="67" t="s">
        <v>163</v>
      </c>
      <c r="D707" s="71" t="s">
        <v>109</v>
      </c>
      <c r="E707" s="71" t="s">
        <v>78</v>
      </c>
      <c r="F707" s="123">
        <v>2.9</v>
      </c>
      <c r="G707" s="73"/>
      <c r="H707" s="82"/>
      <c r="I707" s="67" t="s">
        <v>561</v>
      </c>
      <c r="J707" s="67" t="s">
        <v>56</v>
      </c>
      <c r="K707" s="72">
        <v>200</v>
      </c>
      <c r="L707" s="223"/>
      <c r="M707" s="222"/>
      <c r="N707" s="278">
        <f t="shared" ref="N707:N712" si="330">(F707*K707)</f>
        <v>580</v>
      </c>
      <c r="O707" s="76" t="e">
        <f t="shared" ref="O707:O712" si="331">N707/L707</f>
        <v>#DIV/0!</v>
      </c>
      <c r="P707" s="75" t="e">
        <f t="shared" ref="P707:P712" si="332">M707*O707</f>
        <v>#DIV/0!</v>
      </c>
      <c r="Q707" s="75"/>
      <c r="R707" s="75"/>
      <c r="S707" s="292"/>
      <c r="T707" s="75"/>
      <c r="U707" s="75" t="e">
        <f t="shared" ref="U707:U712" si="333">SUM(P707+S707+T707)</f>
        <v>#DIV/0!</v>
      </c>
      <c r="V707" s="75" t="e">
        <f t="shared" ref="V707:V712" si="334">U707/F707</f>
        <v>#DIV/0!</v>
      </c>
    </row>
    <row r="708" spans="1:22" s="115" customFormat="1" x14ac:dyDescent="0.15">
      <c r="A708" s="66" t="s">
        <v>554</v>
      </c>
      <c r="B708" s="67" t="s">
        <v>184</v>
      </c>
      <c r="C708" s="67" t="s">
        <v>163</v>
      </c>
      <c r="D708" s="71" t="s">
        <v>433</v>
      </c>
      <c r="E708" s="71" t="s">
        <v>564</v>
      </c>
      <c r="F708" s="123">
        <v>12.4</v>
      </c>
      <c r="G708" s="113"/>
      <c r="H708" s="83"/>
      <c r="I708" s="114" t="s">
        <v>131</v>
      </c>
      <c r="J708" s="67" t="s">
        <v>48</v>
      </c>
      <c r="K708" s="72">
        <v>40</v>
      </c>
      <c r="L708" s="223"/>
      <c r="M708" s="222"/>
      <c r="N708" s="278">
        <f t="shared" si="330"/>
        <v>496</v>
      </c>
      <c r="O708" s="76" t="e">
        <f t="shared" si="331"/>
        <v>#DIV/0!</v>
      </c>
      <c r="P708" s="75" t="e">
        <f t="shared" si="332"/>
        <v>#DIV/0!</v>
      </c>
      <c r="Q708" s="222"/>
      <c r="R708" s="222"/>
      <c r="S708" s="292">
        <f t="shared" ref="S708" si="335">((Q708*3)+(R708*1))/4</f>
        <v>0</v>
      </c>
      <c r="T708" s="75"/>
      <c r="U708" s="75" t="e">
        <f t="shared" si="333"/>
        <v>#DIV/0!</v>
      </c>
      <c r="V708" s="75" t="e">
        <f t="shared" si="334"/>
        <v>#DIV/0!</v>
      </c>
    </row>
    <row r="709" spans="1:22" s="77" customFormat="1" ht="12.75" customHeight="1" x14ac:dyDescent="0.15">
      <c r="A709" s="66" t="s">
        <v>554</v>
      </c>
      <c r="B709" s="67" t="s">
        <v>184</v>
      </c>
      <c r="C709" s="67" t="s">
        <v>163</v>
      </c>
      <c r="D709" s="71" t="s">
        <v>434</v>
      </c>
      <c r="E709" s="71" t="s">
        <v>82</v>
      </c>
      <c r="F709" s="122">
        <v>5.6</v>
      </c>
      <c r="G709" s="73"/>
      <c r="H709" s="82"/>
      <c r="I709" s="67" t="s">
        <v>125</v>
      </c>
      <c r="J709" s="67" t="s">
        <v>84</v>
      </c>
      <c r="K709" s="72">
        <v>200</v>
      </c>
      <c r="L709" s="223"/>
      <c r="M709" s="222"/>
      <c r="N709" s="278">
        <f t="shared" si="330"/>
        <v>1120</v>
      </c>
      <c r="O709" s="76" t="e">
        <f t="shared" si="331"/>
        <v>#DIV/0!</v>
      </c>
      <c r="P709" s="75" t="e">
        <f t="shared" si="332"/>
        <v>#DIV/0!</v>
      </c>
      <c r="Q709" s="75"/>
      <c r="R709" s="75"/>
      <c r="S709" s="292"/>
      <c r="T709" s="75"/>
      <c r="U709" s="75" t="e">
        <f t="shared" si="333"/>
        <v>#DIV/0!</v>
      </c>
      <c r="V709" s="75" t="e">
        <f t="shared" si="334"/>
        <v>#DIV/0!</v>
      </c>
    </row>
    <row r="710" spans="1:22" s="77" customFormat="1" ht="12.75" customHeight="1" x14ac:dyDescent="0.15">
      <c r="A710" s="66" t="s">
        <v>554</v>
      </c>
      <c r="B710" s="67" t="s">
        <v>184</v>
      </c>
      <c r="C710" s="67" t="s">
        <v>163</v>
      </c>
      <c r="D710" s="71" t="s">
        <v>120</v>
      </c>
      <c r="E710" s="71" t="s">
        <v>47</v>
      </c>
      <c r="F710" s="124">
        <v>26</v>
      </c>
      <c r="G710" s="113"/>
      <c r="H710" s="83"/>
      <c r="I710" s="114" t="s">
        <v>320</v>
      </c>
      <c r="J710" s="67" t="s">
        <v>48</v>
      </c>
      <c r="K710" s="72">
        <v>40</v>
      </c>
      <c r="L710" s="223"/>
      <c r="M710" s="222"/>
      <c r="N710" s="278">
        <f t="shared" si="330"/>
        <v>1040</v>
      </c>
      <c r="O710" s="76" t="e">
        <f t="shared" si="331"/>
        <v>#DIV/0!</v>
      </c>
      <c r="P710" s="75" t="e">
        <f t="shared" si="332"/>
        <v>#DIV/0!</v>
      </c>
      <c r="Q710" s="75"/>
      <c r="R710" s="75"/>
      <c r="S710" s="292"/>
      <c r="T710" s="222"/>
      <c r="U710" s="75" t="e">
        <f t="shared" si="333"/>
        <v>#DIV/0!</v>
      </c>
      <c r="V710" s="75" t="e">
        <f t="shared" si="334"/>
        <v>#DIV/0!</v>
      </c>
    </row>
    <row r="711" spans="1:22" s="77" customFormat="1" ht="12.75" customHeight="1" x14ac:dyDescent="0.15">
      <c r="A711" s="66" t="s">
        <v>554</v>
      </c>
      <c r="B711" s="67" t="s">
        <v>184</v>
      </c>
      <c r="C711" s="67" t="s">
        <v>163</v>
      </c>
      <c r="D711" s="71" t="s">
        <v>111</v>
      </c>
      <c r="E711" s="71" t="s">
        <v>41</v>
      </c>
      <c r="F711" s="123">
        <v>28.5</v>
      </c>
      <c r="G711" s="113"/>
      <c r="H711" s="83"/>
      <c r="I711" s="114" t="s">
        <v>131</v>
      </c>
      <c r="J711" s="67" t="s">
        <v>43</v>
      </c>
      <c r="K711" s="72">
        <v>200</v>
      </c>
      <c r="L711" s="223"/>
      <c r="M711" s="222"/>
      <c r="N711" s="278">
        <f t="shared" si="330"/>
        <v>5700</v>
      </c>
      <c r="O711" s="76" t="e">
        <f t="shared" si="331"/>
        <v>#DIV/0!</v>
      </c>
      <c r="P711" s="75" t="e">
        <f t="shared" si="332"/>
        <v>#DIV/0!</v>
      </c>
      <c r="Q711" s="222"/>
      <c r="R711" s="222"/>
      <c r="S711" s="292">
        <f t="shared" ref="S711" si="336">((Q711*3)+(R711*1))/4</f>
        <v>0</v>
      </c>
      <c r="T711" s="75"/>
      <c r="U711" s="75" t="e">
        <f t="shared" si="333"/>
        <v>#DIV/0!</v>
      </c>
      <c r="V711" s="75" t="e">
        <f t="shared" si="334"/>
        <v>#DIV/0!</v>
      </c>
    </row>
    <row r="712" spans="1:22" s="77" customFormat="1" ht="12.75" customHeight="1" x14ac:dyDescent="0.15">
      <c r="A712" s="66" t="s">
        <v>554</v>
      </c>
      <c r="B712" s="67" t="s">
        <v>184</v>
      </c>
      <c r="C712" s="67" t="s">
        <v>163</v>
      </c>
      <c r="D712" s="71" t="s">
        <v>111</v>
      </c>
      <c r="E712" s="71" t="s">
        <v>82</v>
      </c>
      <c r="F712" s="123">
        <v>10.5</v>
      </c>
      <c r="G712" s="73"/>
      <c r="H712" s="82"/>
      <c r="I712" s="67" t="s">
        <v>123</v>
      </c>
      <c r="J712" s="67" t="s">
        <v>84</v>
      </c>
      <c r="K712" s="72">
        <v>200</v>
      </c>
      <c r="L712" s="223"/>
      <c r="M712" s="222"/>
      <c r="N712" s="278">
        <f t="shared" si="330"/>
        <v>2100</v>
      </c>
      <c r="O712" s="76" t="e">
        <f t="shared" si="331"/>
        <v>#DIV/0!</v>
      </c>
      <c r="P712" s="75" t="e">
        <f t="shared" si="332"/>
        <v>#DIV/0!</v>
      </c>
      <c r="Q712" s="75"/>
      <c r="R712" s="75"/>
      <c r="S712" s="292"/>
      <c r="T712" s="222"/>
      <c r="U712" s="75" t="e">
        <f t="shared" si="333"/>
        <v>#DIV/0!</v>
      </c>
      <c r="V712" s="75" t="e">
        <f t="shared" si="334"/>
        <v>#DIV/0!</v>
      </c>
    </row>
    <row r="713" spans="1:22" s="77" customFormat="1" ht="12.75" customHeight="1" x14ac:dyDescent="0.15">
      <c r="A713" s="66" t="s">
        <v>554</v>
      </c>
      <c r="B713" s="67" t="s">
        <v>184</v>
      </c>
      <c r="C713" s="67" t="s">
        <v>163</v>
      </c>
      <c r="D713" s="71" t="s">
        <v>192</v>
      </c>
      <c r="E713" s="71" t="s">
        <v>74</v>
      </c>
      <c r="F713" s="123"/>
      <c r="G713" s="123">
        <v>15.7</v>
      </c>
      <c r="H713" s="134"/>
      <c r="I713" s="114" t="s">
        <v>131</v>
      </c>
      <c r="J713" s="67"/>
      <c r="K713" s="72"/>
      <c r="L713" s="74"/>
      <c r="M713" s="75"/>
      <c r="N713" s="75"/>
      <c r="O713" s="76"/>
      <c r="P713" s="75"/>
      <c r="Q713" s="75"/>
      <c r="R713" s="75"/>
      <c r="S713" s="75"/>
      <c r="T713" s="75"/>
      <c r="U713" s="75"/>
      <c r="V713" s="75"/>
    </row>
    <row r="714" spans="1:22" s="77" customFormat="1" ht="12.75" customHeight="1" x14ac:dyDescent="0.15">
      <c r="A714" s="66" t="s">
        <v>554</v>
      </c>
      <c r="B714" s="67" t="s">
        <v>184</v>
      </c>
      <c r="C714" s="67" t="s">
        <v>163</v>
      </c>
      <c r="D714" s="71" t="s">
        <v>193</v>
      </c>
      <c r="E714" s="71" t="s">
        <v>347</v>
      </c>
      <c r="F714" s="124">
        <v>90</v>
      </c>
      <c r="G714" s="113"/>
      <c r="H714" s="83"/>
      <c r="I714" s="114" t="s">
        <v>131</v>
      </c>
      <c r="J714" s="67" t="s">
        <v>256</v>
      </c>
      <c r="K714" s="72">
        <v>120</v>
      </c>
      <c r="L714" s="223"/>
      <c r="M714" s="222"/>
      <c r="N714" s="278">
        <f t="shared" ref="N714:N722" si="337">(F714*K714)</f>
        <v>10800</v>
      </c>
      <c r="O714" s="76" t="e">
        <f t="shared" ref="O714:O722" si="338">N714/L714</f>
        <v>#DIV/0!</v>
      </c>
      <c r="P714" s="75" t="e">
        <f t="shared" ref="P714:P722" si="339">M714*O714</f>
        <v>#DIV/0!</v>
      </c>
      <c r="Q714" s="222"/>
      <c r="R714" s="222"/>
      <c r="S714" s="292">
        <f t="shared" ref="S714:S715" si="340">((Q714*3)+(R714*1))/4</f>
        <v>0</v>
      </c>
      <c r="T714" s="75"/>
      <c r="U714" s="75" t="e">
        <f t="shared" ref="U714:U726" si="341">SUM(P714+S714+T714)</f>
        <v>#DIV/0!</v>
      </c>
      <c r="V714" s="75" t="e">
        <f t="shared" ref="V714:V722" si="342">U714/F714</f>
        <v>#DIV/0!</v>
      </c>
    </row>
    <row r="715" spans="1:22" s="77" customFormat="1" ht="12.75" customHeight="1" x14ac:dyDescent="0.15">
      <c r="A715" s="66" t="s">
        <v>554</v>
      </c>
      <c r="B715" s="67" t="s">
        <v>184</v>
      </c>
      <c r="C715" s="67" t="s">
        <v>482</v>
      </c>
      <c r="D715" s="71" t="s">
        <v>209</v>
      </c>
      <c r="E715" s="71" t="s">
        <v>41</v>
      </c>
      <c r="F715" s="124">
        <v>4</v>
      </c>
      <c r="G715" s="113"/>
      <c r="H715" s="83"/>
      <c r="I715" s="114" t="s">
        <v>131</v>
      </c>
      <c r="J715" s="67" t="s">
        <v>43</v>
      </c>
      <c r="K715" s="72">
        <v>200</v>
      </c>
      <c r="L715" s="223"/>
      <c r="M715" s="222"/>
      <c r="N715" s="278">
        <f t="shared" si="337"/>
        <v>800</v>
      </c>
      <c r="O715" s="76" t="e">
        <f t="shared" si="338"/>
        <v>#DIV/0!</v>
      </c>
      <c r="P715" s="75" t="e">
        <f t="shared" si="339"/>
        <v>#DIV/0!</v>
      </c>
      <c r="Q715" s="222"/>
      <c r="R715" s="222"/>
      <c r="S715" s="292">
        <f t="shared" si="340"/>
        <v>0</v>
      </c>
      <c r="T715" s="75"/>
      <c r="U715" s="75" t="e">
        <f t="shared" si="341"/>
        <v>#DIV/0!</v>
      </c>
      <c r="V715" s="75" t="e">
        <f t="shared" si="342"/>
        <v>#DIV/0!</v>
      </c>
    </row>
    <row r="716" spans="1:22" s="77" customFormat="1" ht="12.75" customHeight="1" x14ac:dyDescent="0.15">
      <c r="A716" s="66" t="s">
        <v>554</v>
      </c>
      <c r="B716" s="67" t="s">
        <v>184</v>
      </c>
      <c r="C716" s="67" t="s">
        <v>482</v>
      </c>
      <c r="D716" s="71" t="s">
        <v>209</v>
      </c>
      <c r="E716" s="71" t="s">
        <v>41</v>
      </c>
      <c r="F716" s="123">
        <v>140.5</v>
      </c>
      <c r="G716" s="113"/>
      <c r="H716" s="83"/>
      <c r="I716" s="114" t="s">
        <v>320</v>
      </c>
      <c r="J716" s="67" t="s">
        <v>43</v>
      </c>
      <c r="K716" s="72">
        <v>200</v>
      </c>
      <c r="L716" s="223"/>
      <c r="M716" s="222"/>
      <c r="N716" s="278">
        <f t="shared" si="337"/>
        <v>28100</v>
      </c>
      <c r="O716" s="76" t="e">
        <f t="shared" si="338"/>
        <v>#DIV/0!</v>
      </c>
      <c r="P716" s="75" t="e">
        <f t="shared" si="339"/>
        <v>#DIV/0!</v>
      </c>
      <c r="Q716" s="75"/>
      <c r="R716" s="75"/>
      <c r="S716" s="292"/>
      <c r="T716" s="222"/>
      <c r="U716" s="75" t="e">
        <f t="shared" si="341"/>
        <v>#DIV/0!</v>
      </c>
      <c r="V716" s="75" t="e">
        <f t="shared" si="342"/>
        <v>#DIV/0!</v>
      </c>
    </row>
    <row r="717" spans="1:22" s="77" customFormat="1" ht="12.75" customHeight="1" x14ac:dyDescent="0.15">
      <c r="A717" s="66" t="s">
        <v>554</v>
      </c>
      <c r="B717" s="67" t="s">
        <v>184</v>
      </c>
      <c r="C717" s="67" t="s">
        <v>482</v>
      </c>
      <c r="D717" s="71" t="s">
        <v>211</v>
      </c>
      <c r="E717" s="71" t="s">
        <v>47</v>
      </c>
      <c r="F717" s="123">
        <v>10</v>
      </c>
      <c r="G717" s="113"/>
      <c r="H717" s="83"/>
      <c r="I717" s="114" t="s">
        <v>320</v>
      </c>
      <c r="J717" s="67" t="s">
        <v>48</v>
      </c>
      <c r="K717" s="72">
        <v>40</v>
      </c>
      <c r="L717" s="223"/>
      <c r="M717" s="222"/>
      <c r="N717" s="278">
        <f t="shared" si="337"/>
        <v>400</v>
      </c>
      <c r="O717" s="76" t="e">
        <f t="shared" si="338"/>
        <v>#DIV/0!</v>
      </c>
      <c r="P717" s="75" t="e">
        <f t="shared" si="339"/>
        <v>#DIV/0!</v>
      </c>
      <c r="Q717" s="75"/>
      <c r="R717" s="75"/>
      <c r="S717" s="292"/>
      <c r="T717" s="222"/>
      <c r="U717" s="75" t="e">
        <f t="shared" si="341"/>
        <v>#DIV/0!</v>
      </c>
      <c r="V717" s="75" t="e">
        <f t="shared" si="342"/>
        <v>#DIV/0!</v>
      </c>
    </row>
    <row r="718" spans="1:22" s="77" customFormat="1" ht="12.75" customHeight="1" x14ac:dyDescent="0.15">
      <c r="A718" s="66" t="s">
        <v>554</v>
      </c>
      <c r="B718" s="67" t="s">
        <v>184</v>
      </c>
      <c r="C718" s="67" t="s">
        <v>482</v>
      </c>
      <c r="D718" s="111" t="s">
        <v>268</v>
      </c>
      <c r="E718" s="111" t="s">
        <v>325</v>
      </c>
      <c r="F718" s="129">
        <v>81.400000000000006</v>
      </c>
      <c r="G718" s="144"/>
      <c r="H718" s="117"/>
      <c r="I718" s="114" t="s">
        <v>320</v>
      </c>
      <c r="J718" s="67" t="s">
        <v>48</v>
      </c>
      <c r="K718" s="72">
        <v>40</v>
      </c>
      <c r="L718" s="223"/>
      <c r="M718" s="222"/>
      <c r="N718" s="278">
        <f t="shared" si="337"/>
        <v>3256</v>
      </c>
      <c r="O718" s="76" t="e">
        <f t="shared" si="338"/>
        <v>#DIV/0!</v>
      </c>
      <c r="P718" s="75" t="e">
        <f t="shared" si="339"/>
        <v>#DIV/0!</v>
      </c>
      <c r="Q718" s="75"/>
      <c r="R718" s="75"/>
      <c r="S718" s="292"/>
      <c r="T718" s="222"/>
      <c r="U718" s="75" t="e">
        <f t="shared" si="341"/>
        <v>#DIV/0!</v>
      </c>
      <c r="V718" s="75" t="e">
        <f t="shared" si="342"/>
        <v>#DIV/0!</v>
      </c>
    </row>
    <row r="719" spans="1:22" s="77" customFormat="1" ht="12.75" customHeight="1" x14ac:dyDescent="0.15">
      <c r="A719" s="66" t="s">
        <v>554</v>
      </c>
      <c r="B719" s="67" t="s">
        <v>184</v>
      </c>
      <c r="C719" s="67" t="s">
        <v>482</v>
      </c>
      <c r="D719" s="71" t="s">
        <v>270</v>
      </c>
      <c r="E719" s="71" t="s">
        <v>260</v>
      </c>
      <c r="F719" s="123">
        <v>5.13</v>
      </c>
      <c r="G719" s="73"/>
      <c r="H719" s="82"/>
      <c r="I719" s="67" t="s">
        <v>125</v>
      </c>
      <c r="J719" s="67" t="s">
        <v>72</v>
      </c>
      <c r="K719" s="72">
        <v>200</v>
      </c>
      <c r="L719" s="223"/>
      <c r="M719" s="222"/>
      <c r="N719" s="278">
        <f t="shared" si="337"/>
        <v>1026</v>
      </c>
      <c r="O719" s="76" t="e">
        <f t="shared" si="338"/>
        <v>#DIV/0!</v>
      </c>
      <c r="P719" s="75" t="e">
        <f t="shared" si="339"/>
        <v>#DIV/0!</v>
      </c>
      <c r="Q719" s="75"/>
      <c r="R719" s="75"/>
      <c r="S719" s="292"/>
      <c r="T719" s="75"/>
      <c r="U719" s="75" t="e">
        <f t="shared" si="341"/>
        <v>#DIV/0!</v>
      </c>
      <c r="V719" s="75" t="e">
        <f t="shared" si="342"/>
        <v>#DIV/0!</v>
      </c>
    </row>
    <row r="720" spans="1:22" s="77" customFormat="1" ht="12.75" customHeight="1" x14ac:dyDescent="0.15">
      <c r="A720" s="66" t="s">
        <v>554</v>
      </c>
      <c r="B720" s="67" t="s">
        <v>184</v>
      </c>
      <c r="C720" s="67" t="s">
        <v>482</v>
      </c>
      <c r="D720" s="71" t="s">
        <v>272</v>
      </c>
      <c r="E720" s="71" t="s">
        <v>78</v>
      </c>
      <c r="F720" s="123">
        <v>6.37</v>
      </c>
      <c r="G720" s="73"/>
      <c r="H720" s="82"/>
      <c r="I720" s="67" t="s">
        <v>125</v>
      </c>
      <c r="J720" s="67" t="s">
        <v>56</v>
      </c>
      <c r="K720" s="72">
        <v>200</v>
      </c>
      <c r="L720" s="223"/>
      <c r="M720" s="222"/>
      <c r="N720" s="278">
        <f t="shared" si="337"/>
        <v>1274</v>
      </c>
      <c r="O720" s="76" t="e">
        <f t="shared" si="338"/>
        <v>#DIV/0!</v>
      </c>
      <c r="P720" s="75" t="e">
        <f t="shared" si="339"/>
        <v>#DIV/0!</v>
      </c>
      <c r="Q720" s="75"/>
      <c r="R720" s="75"/>
      <c r="S720" s="292"/>
      <c r="T720" s="75"/>
      <c r="U720" s="75" t="e">
        <f t="shared" si="341"/>
        <v>#DIV/0!</v>
      </c>
      <c r="V720" s="75" t="e">
        <f t="shared" si="342"/>
        <v>#DIV/0!</v>
      </c>
    </row>
    <row r="721" spans="1:22" s="77" customFormat="1" ht="12.75" customHeight="1" x14ac:dyDescent="0.15">
      <c r="A721" s="66" t="s">
        <v>554</v>
      </c>
      <c r="B721" s="67" t="s">
        <v>184</v>
      </c>
      <c r="C721" s="67" t="s">
        <v>482</v>
      </c>
      <c r="D721" s="71" t="s">
        <v>273</v>
      </c>
      <c r="E721" s="71" t="s">
        <v>185</v>
      </c>
      <c r="F721" s="123">
        <v>25.5</v>
      </c>
      <c r="G721" s="113"/>
      <c r="H721" s="83"/>
      <c r="I721" s="114" t="s">
        <v>320</v>
      </c>
      <c r="J721" s="67" t="s">
        <v>186</v>
      </c>
      <c r="K721" s="72">
        <v>80</v>
      </c>
      <c r="L721" s="223"/>
      <c r="M721" s="222"/>
      <c r="N721" s="278">
        <f t="shared" si="337"/>
        <v>2040</v>
      </c>
      <c r="O721" s="76" t="e">
        <f t="shared" si="338"/>
        <v>#DIV/0!</v>
      </c>
      <c r="P721" s="75" t="e">
        <f t="shared" si="339"/>
        <v>#DIV/0!</v>
      </c>
      <c r="Q721" s="75"/>
      <c r="R721" s="75"/>
      <c r="S721" s="292"/>
      <c r="T721" s="222"/>
      <c r="U721" s="75" t="e">
        <f t="shared" si="341"/>
        <v>#DIV/0!</v>
      </c>
      <c r="V721" s="75" t="e">
        <f t="shared" si="342"/>
        <v>#DIV/0!</v>
      </c>
    </row>
    <row r="722" spans="1:22" s="77" customFormat="1" ht="12.75" customHeight="1" x14ac:dyDescent="0.15">
      <c r="A722" s="66" t="s">
        <v>554</v>
      </c>
      <c r="B722" s="67" t="s">
        <v>184</v>
      </c>
      <c r="C722" s="67" t="s">
        <v>482</v>
      </c>
      <c r="D722" s="71" t="s">
        <v>275</v>
      </c>
      <c r="E722" s="71" t="s">
        <v>47</v>
      </c>
      <c r="F722" s="123">
        <v>14.5</v>
      </c>
      <c r="G722" s="113"/>
      <c r="H722" s="83"/>
      <c r="I722" s="114" t="s">
        <v>320</v>
      </c>
      <c r="J722" s="67" t="s">
        <v>48</v>
      </c>
      <c r="K722" s="72">
        <v>40</v>
      </c>
      <c r="L722" s="223"/>
      <c r="M722" s="222"/>
      <c r="N722" s="278">
        <f t="shared" si="337"/>
        <v>580</v>
      </c>
      <c r="O722" s="76" t="e">
        <f t="shared" si="338"/>
        <v>#DIV/0!</v>
      </c>
      <c r="P722" s="75" t="e">
        <f t="shared" si="339"/>
        <v>#DIV/0!</v>
      </c>
      <c r="Q722" s="75"/>
      <c r="R722" s="75"/>
      <c r="S722" s="292"/>
      <c r="T722" s="222"/>
      <c r="U722" s="75" t="e">
        <f t="shared" si="341"/>
        <v>#DIV/0!</v>
      </c>
      <c r="V722" s="75" t="e">
        <f t="shared" si="342"/>
        <v>#DIV/0!</v>
      </c>
    </row>
    <row r="723" spans="1:22" s="237" customFormat="1" ht="12.75" customHeight="1" x14ac:dyDescent="0.2">
      <c r="A723" s="224"/>
      <c r="B723" s="225"/>
      <c r="C723" s="225"/>
      <c r="D723" s="247"/>
      <c r="E723" s="247"/>
      <c r="F723" s="250">
        <f>SUM(F660:F722)</f>
        <v>2324.7000000000003</v>
      </c>
      <c r="G723" s="266"/>
      <c r="H723" s="267"/>
      <c r="I723" s="232"/>
      <c r="J723" s="225"/>
      <c r="K723" s="229"/>
      <c r="L723" s="234"/>
      <c r="M723" s="235"/>
      <c r="N723" s="235"/>
      <c r="O723" s="236"/>
      <c r="P723" s="235" t="e">
        <f>SUM(P660:P722)</f>
        <v>#DIV/0!</v>
      </c>
      <c r="Q723" s="235">
        <f t="shared" ref="Q723:S723" si="343">SUM(Q660:Q722)</f>
        <v>0</v>
      </c>
      <c r="R723" s="235">
        <f t="shared" si="343"/>
        <v>0</v>
      </c>
      <c r="S723" s="235">
        <f t="shared" si="343"/>
        <v>0</v>
      </c>
      <c r="T723" s="235">
        <f t="shared" ref="T723" si="344">SUM(T660:T722)</f>
        <v>0</v>
      </c>
      <c r="U723" s="75" t="e">
        <f t="shared" si="341"/>
        <v>#DIV/0!</v>
      </c>
      <c r="V723" s="235"/>
    </row>
    <row r="724" spans="1:22" s="77" customFormat="1" x14ac:dyDescent="0.15">
      <c r="A724" s="66" t="s">
        <v>19</v>
      </c>
      <c r="B724" s="67" t="s">
        <v>184</v>
      </c>
      <c r="C724" s="68" t="s">
        <v>45</v>
      </c>
      <c r="D724" s="69" t="s">
        <v>122</v>
      </c>
      <c r="E724" s="71" t="s">
        <v>82</v>
      </c>
      <c r="F724" s="123">
        <v>2</v>
      </c>
      <c r="G724" s="73"/>
      <c r="H724" s="82"/>
      <c r="I724" s="119" t="s">
        <v>123</v>
      </c>
      <c r="J724" s="67" t="s">
        <v>84</v>
      </c>
      <c r="K724" s="72">
        <v>200</v>
      </c>
      <c r="L724" s="223"/>
      <c r="M724" s="222"/>
      <c r="N724" s="278">
        <f>(F724*K724)</f>
        <v>400</v>
      </c>
      <c r="O724" s="76" t="e">
        <f t="shared" ref="O724:O726" si="345">N724/L724</f>
        <v>#DIV/0!</v>
      </c>
      <c r="P724" s="75" t="e">
        <f t="shared" ref="P724:P726" si="346">M724*O724</f>
        <v>#DIV/0!</v>
      </c>
      <c r="Q724" s="75"/>
      <c r="R724" s="75"/>
      <c r="S724" s="292"/>
      <c r="T724" s="222"/>
      <c r="U724" s="75" t="e">
        <f t="shared" si="341"/>
        <v>#DIV/0!</v>
      </c>
      <c r="V724" s="75" t="e">
        <f>U724/F724</f>
        <v>#DIV/0!</v>
      </c>
    </row>
    <row r="725" spans="1:22" s="77" customFormat="1" ht="11.25" customHeight="1" x14ac:dyDescent="0.15">
      <c r="A725" s="66" t="s">
        <v>19</v>
      </c>
      <c r="B725" s="67" t="s">
        <v>184</v>
      </c>
      <c r="C725" s="68" t="s">
        <v>45</v>
      </c>
      <c r="D725" s="69" t="s">
        <v>122</v>
      </c>
      <c r="E725" s="71" t="s">
        <v>82</v>
      </c>
      <c r="F725" s="123">
        <v>14</v>
      </c>
      <c r="G725" s="73"/>
      <c r="H725" s="82"/>
      <c r="I725" s="119" t="s">
        <v>125</v>
      </c>
      <c r="J725" s="67" t="s">
        <v>84</v>
      </c>
      <c r="K725" s="72">
        <v>200</v>
      </c>
      <c r="L725" s="223"/>
      <c r="M725" s="222"/>
      <c r="N725" s="278">
        <f>(F725*K725)</f>
        <v>2800</v>
      </c>
      <c r="O725" s="76" t="e">
        <f t="shared" si="345"/>
        <v>#DIV/0!</v>
      </c>
      <c r="P725" s="75" t="e">
        <f t="shared" si="346"/>
        <v>#DIV/0!</v>
      </c>
      <c r="Q725" s="75"/>
      <c r="R725" s="75"/>
      <c r="S725" s="292"/>
      <c r="T725" s="75"/>
      <c r="U725" s="75" t="e">
        <f t="shared" si="341"/>
        <v>#DIV/0!</v>
      </c>
      <c r="V725" s="75" t="e">
        <f>U725/F725</f>
        <v>#DIV/0!</v>
      </c>
    </row>
    <row r="726" spans="1:22" s="77" customFormat="1" ht="12.75" customHeight="1" x14ac:dyDescent="0.15">
      <c r="A726" s="66" t="s">
        <v>19</v>
      </c>
      <c r="B726" s="67" t="s">
        <v>184</v>
      </c>
      <c r="C726" s="67" t="s">
        <v>45</v>
      </c>
      <c r="D726" s="69" t="s">
        <v>129</v>
      </c>
      <c r="E726" s="69" t="s">
        <v>565</v>
      </c>
      <c r="F726" s="122">
        <v>30</v>
      </c>
      <c r="G726" s="73"/>
      <c r="H726" s="82"/>
      <c r="I726" s="106" t="s">
        <v>125</v>
      </c>
      <c r="J726" s="67" t="s">
        <v>56</v>
      </c>
      <c r="K726" s="72">
        <v>200</v>
      </c>
      <c r="L726" s="223"/>
      <c r="M726" s="222"/>
      <c r="N726" s="278">
        <f>(F726*K726)</f>
        <v>6000</v>
      </c>
      <c r="O726" s="76" t="e">
        <f t="shared" si="345"/>
        <v>#DIV/0!</v>
      </c>
      <c r="P726" s="75" t="e">
        <f t="shared" si="346"/>
        <v>#DIV/0!</v>
      </c>
      <c r="Q726" s="75"/>
      <c r="R726" s="75"/>
      <c r="S726" s="292"/>
      <c r="T726" s="75"/>
      <c r="U726" s="75" t="e">
        <f t="shared" si="341"/>
        <v>#DIV/0!</v>
      </c>
      <c r="V726" s="75" t="e">
        <f>U726/F726</f>
        <v>#DIV/0!</v>
      </c>
    </row>
    <row r="727" spans="1:22" s="77" customFormat="1" ht="12.75" customHeight="1" x14ac:dyDescent="0.15">
      <c r="A727" s="66" t="s">
        <v>19</v>
      </c>
      <c r="B727" s="67" t="s">
        <v>184</v>
      </c>
      <c r="C727" s="67" t="s">
        <v>45</v>
      </c>
      <c r="D727" s="69" t="s">
        <v>130</v>
      </c>
      <c r="E727" s="69" t="s">
        <v>566</v>
      </c>
      <c r="F727" s="123"/>
      <c r="G727" s="73">
        <v>14.5</v>
      </c>
      <c r="H727" s="73"/>
      <c r="I727" s="106" t="s">
        <v>125</v>
      </c>
      <c r="J727" s="67"/>
      <c r="K727" s="72"/>
      <c r="L727" s="74"/>
      <c r="M727" s="75"/>
      <c r="N727" s="75"/>
      <c r="O727" s="76"/>
      <c r="P727" s="75"/>
      <c r="Q727" s="75"/>
      <c r="R727" s="75"/>
      <c r="S727" s="75"/>
      <c r="T727" s="75"/>
      <c r="U727" s="75"/>
      <c r="V727" s="75"/>
    </row>
    <row r="728" spans="1:22" s="77" customFormat="1" ht="12.75" customHeight="1" x14ac:dyDescent="0.15">
      <c r="A728" s="66" t="s">
        <v>19</v>
      </c>
      <c r="B728" s="67" t="s">
        <v>184</v>
      </c>
      <c r="C728" s="67" t="s">
        <v>45</v>
      </c>
      <c r="D728" s="69" t="s">
        <v>567</v>
      </c>
      <c r="E728" s="69" t="s">
        <v>78</v>
      </c>
      <c r="F728" s="122">
        <v>1.5</v>
      </c>
      <c r="G728" s="73"/>
      <c r="H728" s="82"/>
      <c r="I728" s="106" t="s">
        <v>125</v>
      </c>
      <c r="J728" s="67" t="s">
        <v>56</v>
      </c>
      <c r="K728" s="72">
        <v>200</v>
      </c>
      <c r="L728" s="223"/>
      <c r="M728" s="222"/>
      <c r="N728" s="278">
        <f>(F728*K728)</f>
        <v>300</v>
      </c>
      <c r="O728" s="76" t="e">
        <f t="shared" ref="O728:O731" si="347">N728/L728</f>
        <v>#DIV/0!</v>
      </c>
      <c r="P728" s="75" t="e">
        <f t="shared" ref="P728:P731" si="348">M728*O728</f>
        <v>#DIV/0!</v>
      </c>
      <c r="Q728" s="75"/>
      <c r="R728" s="75"/>
      <c r="S728" s="292"/>
      <c r="T728" s="75"/>
      <c r="U728" s="75" t="e">
        <f t="shared" ref="U728:U731" si="349">SUM(P728+S728+T728)</f>
        <v>#DIV/0!</v>
      </c>
      <c r="V728" s="75" t="e">
        <f>U728/F728</f>
        <v>#DIV/0!</v>
      </c>
    </row>
    <row r="729" spans="1:22" s="77" customFormat="1" ht="12.75" customHeight="1" x14ac:dyDescent="0.15">
      <c r="A729" s="66" t="s">
        <v>19</v>
      </c>
      <c r="B729" s="67" t="s">
        <v>184</v>
      </c>
      <c r="C729" s="67" t="s">
        <v>45</v>
      </c>
      <c r="D729" s="69" t="s">
        <v>136</v>
      </c>
      <c r="E729" s="71" t="s">
        <v>568</v>
      </c>
      <c r="F729" s="123">
        <v>35</v>
      </c>
      <c r="G729" s="73"/>
      <c r="H729" s="82"/>
      <c r="I729" s="71" t="s">
        <v>131</v>
      </c>
      <c r="J729" s="67" t="s">
        <v>569</v>
      </c>
      <c r="K729" s="72">
        <v>40</v>
      </c>
      <c r="L729" s="223"/>
      <c r="M729" s="222"/>
      <c r="N729" s="278">
        <f>(F729*K729)</f>
        <v>1400</v>
      </c>
      <c r="O729" s="76" t="e">
        <f t="shared" si="347"/>
        <v>#DIV/0!</v>
      </c>
      <c r="P729" s="75" t="e">
        <f t="shared" si="348"/>
        <v>#DIV/0!</v>
      </c>
      <c r="Q729" s="222"/>
      <c r="R729" s="222"/>
      <c r="S729" s="292">
        <f t="shared" ref="S729" si="350">((Q729*3)+(R729*1))/4</f>
        <v>0</v>
      </c>
      <c r="T729" s="75"/>
      <c r="U729" s="75" t="e">
        <f t="shared" si="349"/>
        <v>#DIV/0!</v>
      </c>
      <c r="V729" s="75" t="e">
        <f>U729/F729</f>
        <v>#DIV/0!</v>
      </c>
    </row>
    <row r="730" spans="1:22" s="77" customFormat="1" ht="12.75" customHeight="1" x14ac:dyDescent="0.15">
      <c r="A730" s="66" t="s">
        <v>19</v>
      </c>
      <c r="B730" s="67" t="s">
        <v>184</v>
      </c>
      <c r="C730" s="67" t="s">
        <v>45</v>
      </c>
      <c r="D730" s="69" t="s">
        <v>137</v>
      </c>
      <c r="E730" s="71" t="s">
        <v>174</v>
      </c>
      <c r="F730" s="123">
        <v>256</v>
      </c>
      <c r="G730" s="73"/>
      <c r="H730" s="82"/>
      <c r="I730" s="71" t="s">
        <v>570</v>
      </c>
      <c r="J730" s="67" t="s">
        <v>569</v>
      </c>
      <c r="K730" s="72">
        <v>120</v>
      </c>
      <c r="L730" s="223"/>
      <c r="M730" s="222"/>
      <c r="N730" s="278">
        <f>(F730*K730)</f>
        <v>30720</v>
      </c>
      <c r="O730" s="76" t="e">
        <f t="shared" si="347"/>
        <v>#DIV/0!</v>
      </c>
      <c r="P730" s="75" t="e">
        <f t="shared" si="348"/>
        <v>#DIV/0!</v>
      </c>
      <c r="Q730" s="75"/>
      <c r="R730" s="75"/>
      <c r="S730" s="292"/>
      <c r="T730" s="75"/>
      <c r="U730" s="75" t="e">
        <f t="shared" si="349"/>
        <v>#DIV/0!</v>
      </c>
      <c r="V730" s="75" t="e">
        <f>U730/F730</f>
        <v>#DIV/0!</v>
      </c>
    </row>
    <row r="731" spans="1:22" s="77" customFormat="1" ht="12.75" customHeight="1" x14ac:dyDescent="0.15">
      <c r="A731" s="66" t="s">
        <v>19</v>
      </c>
      <c r="B731" s="67" t="s">
        <v>184</v>
      </c>
      <c r="C731" s="67" t="s">
        <v>45</v>
      </c>
      <c r="D731" s="69" t="s">
        <v>134</v>
      </c>
      <c r="E731" s="71" t="s">
        <v>565</v>
      </c>
      <c r="F731" s="123">
        <v>32</v>
      </c>
      <c r="G731" s="73"/>
      <c r="H731" s="82"/>
      <c r="I731" s="71" t="s">
        <v>125</v>
      </c>
      <c r="J731" s="67" t="s">
        <v>56</v>
      </c>
      <c r="K731" s="72">
        <v>200</v>
      </c>
      <c r="L731" s="223"/>
      <c r="M731" s="222"/>
      <c r="N731" s="278">
        <f>(F731*K731)</f>
        <v>6400</v>
      </c>
      <c r="O731" s="76" t="e">
        <f t="shared" si="347"/>
        <v>#DIV/0!</v>
      </c>
      <c r="P731" s="75" t="e">
        <f t="shared" si="348"/>
        <v>#DIV/0!</v>
      </c>
      <c r="Q731" s="75"/>
      <c r="R731" s="75"/>
      <c r="S731" s="292"/>
      <c r="T731" s="75"/>
      <c r="U731" s="75" t="e">
        <f t="shared" si="349"/>
        <v>#DIV/0!</v>
      </c>
      <c r="V731" s="75" t="e">
        <f>U731/F731</f>
        <v>#DIV/0!</v>
      </c>
    </row>
    <row r="732" spans="1:22" s="77" customFormat="1" ht="12.75" customHeight="1" x14ac:dyDescent="0.15">
      <c r="A732" s="66" t="s">
        <v>19</v>
      </c>
      <c r="B732" s="67" t="s">
        <v>184</v>
      </c>
      <c r="C732" s="67" t="s">
        <v>45</v>
      </c>
      <c r="D732" s="69" t="s">
        <v>132</v>
      </c>
      <c r="E732" s="71" t="s">
        <v>566</v>
      </c>
      <c r="F732" s="123"/>
      <c r="G732" s="73">
        <v>14.5</v>
      </c>
      <c r="H732" s="73"/>
      <c r="I732" s="71" t="s">
        <v>125</v>
      </c>
      <c r="J732" s="67"/>
      <c r="K732" s="72"/>
      <c r="L732" s="74"/>
      <c r="M732" s="75"/>
      <c r="N732" s="75"/>
      <c r="O732" s="76"/>
      <c r="P732" s="75"/>
      <c r="Q732" s="75"/>
      <c r="R732" s="75"/>
      <c r="S732" s="75"/>
      <c r="T732" s="75"/>
      <c r="U732" s="75"/>
      <c r="V732" s="75"/>
    </row>
    <row r="733" spans="1:22" s="77" customFormat="1" ht="12.75" customHeight="1" x14ac:dyDescent="0.15">
      <c r="A733" s="66" t="s">
        <v>19</v>
      </c>
      <c r="B733" s="67" t="s">
        <v>184</v>
      </c>
      <c r="C733" s="67" t="s">
        <v>45</v>
      </c>
      <c r="D733" s="69" t="s">
        <v>571</v>
      </c>
      <c r="E733" s="71" t="s">
        <v>405</v>
      </c>
      <c r="F733" s="123">
        <v>1.5</v>
      </c>
      <c r="G733" s="73"/>
      <c r="H733" s="82"/>
      <c r="I733" s="71" t="s">
        <v>125</v>
      </c>
      <c r="J733" s="67" t="s">
        <v>56</v>
      </c>
      <c r="K733" s="72">
        <v>200</v>
      </c>
      <c r="L733" s="223"/>
      <c r="M733" s="222"/>
      <c r="N733" s="278">
        <f>(F733*K733)</f>
        <v>300</v>
      </c>
      <c r="O733" s="76" t="e">
        <f>N733/L733</f>
        <v>#DIV/0!</v>
      </c>
      <c r="P733" s="75" t="e">
        <f>M733*O733</f>
        <v>#DIV/0!</v>
      </c>
      <c r="Q733" s="75"/>
      <c r="R733" s="75"/>
      <c r="S733" s="292"/>
      <c r="T733" s="75"/>
      <c r="U733" s="75" t="e">
        <f>SUM(P733+S733+T733)</f>
        <v>#DIV/0!</v>
      </c>
      <c r="V733" s="75" t="e">
        <f>U733/F733</f>
        <v>#DIV/0!</v>
      </c>
    </row>
    <row r="734" spans="1:22" s="77" customFormat="1" ht="12.75" customHeight="1" x14ac:dyDescent="0.15">
      <c r="A734" s="66" t="s">
        <v>19</v>
      </c>
      <c r="B734" s="67" t="s">
        <v>184</v>
      </c>
      <c r="C734" s="67" t="s">
        <v>45</v>
      </c>
      <c r="D734" s="69" t="s">
        <v>138</v>
      </c>
      <c r="E734" s="86" t="s">
        <v>303</v>
      </c>
      <c r="F734" s="123"/>
      <c r="G734" s="73">
        <v>7</v>
      </c>
      <c r="H734" s="73"/>
      <c r="I734" s="69" t="s">
        <v>128</v>
      </c>
      <c r="J734" s="67"/>
      <c r="K734" s="72"/>
      <c r="L734" s="74"/>
      <c r="M734" s="75"/>
      <c r="N734" s="75"/>
      <c r="O734" s="76"/>
      <c r="P734" s="75"/>
      <c r="Q734" s="75"/>
      <c r="R734" s="75"/>
      <c r="S734" s="75"/>
      <c r="T734" s="75"/>
      <c r="U734" s="75"/>
      <c r="V734" s="75"/>
    </row>
    <row r="735" spans="1:22" s="77" customFormat="1" ht="12.75" customHeight="1" x14ac:dyDescent="0.15">
      <c r="A735" s="66" t="s">
        <v>19</v>
      </c>
      <c r="B735" s="67" t="s">
        <v>184</v>
      </c>
      <c r="C735" s="67" t="s">
        <v>45</v>
      </c>
      <c r="D735" s="69" t="s">
        <v>126</v>
      </c>
      <c r="E735" s="69" t="s">
        <v>572</v>
      </c>
      <c r="F735" s="123"/>
      <c r="G735" s="73">
        <v>6.5</v>
      </c>
      <c r="H735" s="73"/>
      <c r="I735" s="69" t="s">
        <v>125</v>
      </c>
      <c r="J735" s="67"/>
      <c r="K735" s="72"/>
      <c r="L735" s="74"/>
      <c r="M735" s="75"/>
      <c r="N735" s="75"/>
      <c r="O735" s="76"/>
      <c r="P735" s="75"/>
      <c r="Q735" s="75"/>
      <c r="R735" s="75"/>
      <c r="S735" s="75"/>
      <c r="T735" s="75"/>
      <c r="U735" s="75"/>
      <c r="V735" s="75"/>
    </row>
    <row r="736" spans="1:22" s="77" customFormat="1" ht="12.75" customHeight="1" x14ac:dyDescent="0.15">
      <c r="A736" s="66" t="s">
        <v>19</v>
      </c>
      <c r="B736" s="67" t="s">
        <v>184</v>
      </c>
      <c r="C736" s="67" t="s">
        <v>45</v>
      </c>
      <c r="D736" s="69" t="s">
        <v>124</v>
      </c>
      <c r="E736" s="86" t="s">
        <v>573</v>
      </c>
      <c r="F736" s="123"/>
      <c r="G736" s="73">
        <v>4</v>
      </c>
      <c r="H736" s="73"/>
      <c r="I736" s="69" t="s">
        <v>125</v>
      </c>
      <c r="J736" s="67"/>
      <c r="K736" s="72"/>
      <c r="L736" s="74"/>
      <c r="M736" s="75"/>
      <c r="N736" s="75"/>
      <c r="O736" s="76"/>
      <c r="P736" s="75"/>
      <c r="Q736" s="75"/>
      <c r="R736" s="75"/>
      <c r="S736" s="75"/>
      <c r="T736" s="75"/>
      <c r="U736" s="75"/>
      <c r="V736" s="75"/>
    </row>
    <row r="737" spans="1:22" s="237" customFormat="1" ht="12.75" customHeight="1" x14ac:dyDescent="0.2">
      <c r="A737" s="224"/>
      <c r="B737" s="225"/>
      <c r="C737" s="225"/>
      <c r="D737" s="227"/>
      <c r="E737" s="227"/>
      <c r="F737" s="250">
        <f>SUM(F724:F736)</f>
        <v>372</v>
      </c>
      <c r="G737" s="233"/>
      <c r="H737" s="233"/>
      <c r="I737" s="227"/>
      <c r="J737" s="225"/>
      <c r="K737" s="229"/>
      <c r="L737" s="234"/>
      <c r="M737" s="235"/>
      <c r="N737" s="235"/>
      <c r="O737" s="236"/>
      <c r="P737" s="235" t="e">
        <f>SUM(P724:P736)</f>
        <v>#DIV/0!</v>
      </c>
      <c r="Q737" s="235">
        <f t="shared" ref="Q737:T737" si="351">SUM(Q724:Q736)</f>
        <v>0</v>
      </c>
      <c r="R737" s="235">
        <f t="shared" si="351"/>
        <v>0</v>
      </c>
      <c r="S737" s="235">
        <f t="shared" si="351"/>
        <v>0</v>
      </c>
      <c r="T737" s="235">
        <f t="shared" si="351"/>
        <v>0</v>
      </c>
      <c r="U737" s="75" t="e">
        <f t="shared" ref="U737:U741" si="352">SUM(P737+S737+T737)</f>
        <v>#DIV/0!</v>
      </c>
      <c r="V737" s="235"/>
    </row>
    <row r="738" spans="1:22" s="77" customFormat="1" x14ac:dyDescent="0.15">
      <c r="A738" s="66" t="s">
        <v>20</v>
      </c>
      <c r="B738" s="67" t="s">
        <v>184</v>
      </c>
      <c r="C738" s="68" t="s">
        <v>45</v>
      </c>
      <c r="D738" s="71" t="s">
        <v>209</v>
      </c>
      <c r="E738" s="71" t="s">
        <v>82</v>
      </c>
      <c r="F738" s="123">
        <v>18</v>
      </c>
      <c r="G738" s="123"/>
      <c r="H738" s="78"/>
      <c r="I738" s="71" t="s">
        <v>123</v>
      </c>
      <c r="J738" s="67" t="s">
        <v>84</v>
      </c>
      <c r="K738" s="72">
        <v>200</v>
      </c>
      <c r="L738" s="223"/>
      <c r="M738" s="222"/>
      <c r="N738" s="278">
        <f>(F738*K738)</f>
        <v>3600</v>
      </c>
      <c r="O738" s="76" t="e">
        <f t="shared" ref="O738:O741" si="353">N738/L738</f>
        <v>#DIV/0!</v>
      </c>
      <c r="P738" s="75" t="e">
        <f t="shared" ref="P738:P741" si="354">M738*O738</f>
        <v>#DIV/0!</v>
      </c>
      <c r="Q738" s="75"/>
      <c r="R738" s="75"/>
      <c r="S738" s="292"/>
      <c r="T738" s="222"/>
      <c r="U738" s="75" t="e">
        <f t="shared" si="352"/>
        <v>#DIV/0!</v>
      </c>
      <c r="V738" s="75" t="e">
        <f>U738/F738</f>
        <v>#DIV/0!</v>
      </c>
    </row>
    <row r="739" spans="1:22" s="77" customFormat="1" x14ac:dyDescent="0.15">
      <c r="A739" s="66" t="s">
        <v>20</v>
      </c>
      <c r="B739" s="67" t="s">
        <v>184</v>
      </c>
      <c r="C739" s="68" t="s">
        <v>45</v>
      </c>
      <c r="D739" s="69" t="s">
        <v>211</v>
      </c>
      <c r="E739" s="69" t="s">
        <v>185</v>
      </c>
      <c r="F739" s="122">
        <v>14</v>
      </c>
      <c r="G739" s="132"/>
      <c r="H739" s="79"/>
      <c r="I739" s="71" t="s">
        <v>131</v>
      </c>
      <c r="J739" s="67" t="s">
        <v>186</v>
      </c>
      <c r="K739" s="72">
        <v>80</v>
      </c>
      <c r="L739" s="223"/>
      <c r="M739" s="222"/>
      <c r="N739" s="278">
        <f>(F739*K739)</f>
        <v>1120</v>
      </c>
      <c r="O739" s="76" t="e">
        <f t="shared" si="353"/>
        <v>#DIV/0!</v>
      </c>
      <c r="P739" s="75" t="e">
        <f t="shared" si="354"/>
        <v>#DIV/0!</v>
      </c>
      <c r="Q739" s="222"/>
      <c r="R739" s="222"/>
      <c r="S739" s="292">
        <f t="shared" ref="S739" si="355">((Q739*3)+(R739*1))/4</f>
        <v>0</v>
      </c>
      <c r="T739" s="75"/>
      <c r="U739" s="75" t="e">
        <f t="shared" si="352"/>
        <v>#DIV/0!</v>
      </c>
      <c r="V739" s="75" t="e">
        <f>U739/F739</f>
        <v>#DIV/0!</v>
      </c>
    </row>
    <row r="740" spans="1:22" s="77" customFormat="1" x14ac:dyDescent="0.15">
      <c r="A740" s="66" t="s">
        <v>20</v>
      </c>
      <c r="B740" s="67" t="s">
        <v>184</v>
      </c>
      <c r="C740" s="68" t="s">
        <v>45</v>
      </c>
      <c r="D740" s="71" t="s">
        <v>211</v>
      </c>
      <c r="E740" s="71" t="s">
        <v>185</v>
      </c>
      <c r="F740" s="123">
        <v>42</v>
      </c>
      <c r="G740" s="123"/>
      <c r="H740" s="78"/>
      <c r="I740" s="71" t="s">
        <v>320</v>
      </c>
      <c r="J740" s="67" t="s">
        <v>186</v>
      </c>
      <c r="K740" s="72">
        <v>80</v>
      </c>
      <c r="L740" s="223"/>
      <c r="M740" s="222"/>
      <c r="N740" s="278">
        <f>(F740*K740)</f>
        <v>3360</v>
      </c>
      <c r="O740" s="76" t="e">
        <f t="shared" si="353"/>
        <v>#DIV/0!</v>
      </c>
      <c r="P740" s="75" t="e">
        <f t="shared" si="354"/>
        <v>#DIV/0!</v>
      </c>
      <c r="Q740" s="75"/>
      <c r="R740" s="75"/>
      <c r="S740" s="292"/>
      <c r="T740" s="222"/>
      <c r="U740" s="75" t="e">
        <f t="shared" si="352"/>
        <v>#DIV/0!</v>
      </c>
      <c r="V740" s="75" t="e">
        <f>U740/F740</f>
        <v>#DIV/0!</v>
      </c>
    </row>
    <row r="741" spans="1:22" s="77" customFormat="1" x14ac:dyDescent="0.15">
      <c r="A741" s="66" t="s">
        <v>20</v>
      </c>
      <c r="B741" s="67" t="s">
        <v>184</v>
      </c>
      <c r="C741" s="68" t="s">
        <v>45</v>
      </c>
      <c r="D741" s="71" t="s">
        <v>574</v>
      </c>
      <c r="E741" s="71" t="s">
        <v>575</v>
      </c>
      <c r="F741" s="123">
        <v>8</v>
      </c>
      <c r="G741" s="123"/>
      <c r="H741" s="78"/>
      <c r="I741" s="71" t="s">
        <v>320</v>
      </c>
      <c r="J741" s="67" t="s">
        <v>256</v>
      </c>
      <c r="K741" s="72">
        <v>120</v>
      </c>
      <c r="L741" s="223"/>
      <c r="M741" s="222"/>
      <c r="N741" s="278">
        <f>(F741*K741)</f>
        <v>960</v>
      </c>
      <c r="O741" s="76" t="e">
        <f t="shared" si="353"/>
        <v>#DIV/0!</v>
      </c>
      <c r="P741" s="75" t="e">
        <f t="shared" si="354"/>
        <v>#DIV/0!</v>
      </c>
      <c r="Q741" s="75"/>
      <c r="R741" s="75"/>
      <c r="S741" s="292"/>
      <c r="T741" s="222"/>
      <c r="U741" s="75" t="e">
        <f t="shared" si="352"/>
        <v>#DIV/0!</v>
      </c>
      <c r="V741" s="75" t="e">
        <f>U741/F741</f>
        <v>#DIV/0!</v>
      </c>
    </row>
    <row r="742" spans="1:22" s="77" customFormat="1" x14ac:dyDescent="0.15">
      <c r="A742" s="66" t="s">
        <v>20</v>
      </c>
      <c r="B742" s="67" t="s">
        <v>184</v>
      </c>
      <c r="C742" s="68" t="s">
        <v>45</v>
      </c>
      <c r="D742" s="71" t="s">
        <v>268</v>
      </c>
      <c r="E742" s="71" t="s">
        <v>74</v>
      </c>
      <c r="F742" s="123"/>
      <c r="G742" s="123">
        <v>2.2999999999999998</v>
      </c>
      <c r="H742" s="123"/>
      <c r="I742" s="71" t="s">
        <v>131</v>
      </c>
      <c r="J742" s="67"/>
      <c r="K742" s="72"/>
      <c r="L742" s="74"/>
      <c r="M742" s="75"/>
      <c r="N742" s="75"/>
      <c r="O742" s="76"/>
      <c r="P742" s="75"/>
      <c r="Q742" s="75"/>
      <c r="R742" s="75"/>
      <c r="S742" s="75"/>
      <c r="T742" s="75"/>
      <c r="U742" s="75"/>
      <c r="V742" s="75"/>
    </row>
    <row r="743" spans="1:22" s="77" customFormat="1" x14ac:dyDescent="0.15">
      <c r="A743" s="66" t="s">
        <v>20</v>
      </c>
      <c r="B743" s="67" t="s">
        <v>184</v>
      </c>
      <c r="C743" s="68" t="s">
        <v>45</v>
      </c>
      <c r="D743" s="69" t="s">
        <v>270</v>
      </c>
      <c r="E743" s="86" t="s">
        <v>78</v>
      </c>
      <c r="F743" s="122">
        <v>7.7</v>
      </c>
      <c r="G743" s="122"/>
      <c r="H743" s="70"/>
      <c r="I743" s="71" t="s">
        <v>125</v>
      </c>
      <c r="J743" s="67" t="s">
        <v>56</v>
      </c>
      <c r="K743" s="72">
        <v>200</v>
      </c>
      <c r="L743" s="223"/>
      <c r="M743" s="222"/>
      <c r="N743" s="278">
        <f t="shared" ref="N743:N752" si="356">(F743*K743)</f>
        <v>1540</v>
      </c>
      <c r="O743" s="76" t="e">
        <f t="shared" ref="O743:O752" si="357">N743/L743</f>
        <v>#DIV/0!</v>
      </c>
      <c r="P743" s="75" t="e">
        <f t="shared" ref="P743:P752" si="358">M743*O743</f>
        <v>#DIV/0!</v>
      </c>
      <c r="Q743" s="75"/>
      <c r="R743" s="75"/>
      <c r="S743" s="292"/>
      <c r="T743" s="75"/>
      <c r="U743" s="75" t="e">
        <f t="shared" ref="U743:U752" si="359">SUM(P743+S743+T743)</f>
        <v>#DIV/0!</v>
      </c>
      <c r="V743" s="75" t="e">
        <f t="shared" ref="V743:V752" si="360">U743/F743</f>
        <v>#DIV/0!</v>
      </c>
    </row>
    <row r="744" spans="1:22" s="77" customFormat="1" x14ac:dyDescent="0.15">
      <c r="A744" s="66" t="s">
        <v>20</v>
      </c>
      <c r="B744" s="67" t="s">
        <v>184</v>
      </c>
      <c r="C744" s="68" t="s">
        <v>45</v>
      </c>
      <c r="D744" s="69" t="s">
        <v>272</v>
      </c>
      <c r="E744" s="69" t="s">
        <v>78</v>
      </c>
      <c r="F744" s="122">
        <v>3.8</v>
      </c>
      <c r="G744" s="136"/>
      <c r="H744" s="87"/>
      <c r="I744" s="71" t="s">
        <v>125</v>
      </c>
      <c r="J744" s="67" t="s">
        <v>56</v>
      </c>
      <c r="K744" s="72">
        <v>200</v>
      </c>
      <c r="L744" s="223"/>
      <c r="M744" s="222"/>
      <c r="N744" s="278">
        <f t="shared" si="356"/>
        <v>760</v>
      </c>
      <c r="O744" s="76" t="e">
        <f t="shared" si="357"/>
        <v>#DIV/0!</v>
      </c>
      <c r="P744" s="75" t="e">
        <f t="shared" si="358"/>
        <v>#DIV/0!</v>
      </c>
      <c r="Q744" s="75"/>
      <c r="R744" s="75"/>
      <c r="S744" s="292"/>
      <c r="T744" s="75"/>
      <c r="U744" s="75" t="e">
        <f t="shared" si="359"/>
        <v>#DIV/0!</v>
      </c>
      <c r="V744" s="75" t="e">
        <f t="shared" si="360"/>
        <v>#DIV/0!</v>
      </c>
    </row>
    <row r="745" spans="1:22" s="77" customFormat="1" x14ac:dyDescent="0.15">
      <c r="A745" s="66" t="s">
        <v>20</v>
      </c>
      <c r="B745" s="67" t="s">
        <v>184</v>
      </c>
      <c r="C745" s="68" t="s">
        <v>45</v>
      </c>
      <c r="D745" s="71" t="s">
        <v>275</v>
      </c>
      <c r="E745" s="71" t="s">
        <v>185</v>
      </c>
      <c r="F745" s="123">
        <v>18</v>
      </c>
      <c r="G745" s="134"/>
      <c r="H745" s="81"/>
      <c r="I745" s="71" t="s">
        <v>131</v>
      </c>
      <c r="J745" s="67" t="s">
        <v>186</v>
      </c>
      <c r="K745" s="72">
        <v>80</v>
      </c>
      <c r="L745" s="223"/>
      <c r="M745" s="222"/>
      <c r="N745" s="278">
        <f t="shared" si="356"/>
        <v>1440</v>
      </c>
      <c r="O745" s="76" t="e">
        <f t="shared" si="357"/>
        <v>#DIV/0!</v>
      </c>
      <c r="P745" s="75" t="e">
        <f t="shared" si="358"/>
        <v>#DIV/0!</v>
      </c>
      <c r="Q745" s="222"/>
      <c r="R745" s="222"/>
      <c r="S745" s="292">
        <f t="shared" ref="S745" si="361">((Q745*3)+(R745*1))/4</f>
        <v>0</v>
      </c>
      <c r="T745" s="75"/>
      <c r="U745" s="75" t="e">
        <f t="shared" si="359"/>
        <v>#DIV/0!</v>
      </c>
      <c r="V745" s="75" t="e">
        <f t="shared" si="360"/>
        <v>#DIV/0!</v>
      </c>
    </row>
    <row r="746" spans="1:22" s="77" customFormat="1" x14ac:dyDescent="0.15">
      <c r="A746" s="66" t="s">
        <v>20</v>
      </c>
      <c r="B746" s="67" t="s">
        <v>184</v>
      </c>
      <c r="C746" s="68" t="s">
        <v>45</v>
      </c>
      <c r="D746" s="71" t="s">
        <v>275</v>
      </c>
      <c r="E746" s="71" t="s">
        <v>185</v>
      </c>
      <c r="F746" s="123">
        <v>56</v>
      </c>
      <c r="G746" s="134"/>
      <c r="H746" s="81"/>
      <c r="I746" s="71" t="s">
        <v>320</v>
      </c>
      <c r="J746" s="67" t="s">
        <v>186</v>
      </c>
      <c r="K746" s="72">
        <v>80</v>
      </c>
      <c r="L746" s="223"/>
      <c r="M746" s="222"/>
      <c r="N746" s="278">
        <f t="shared" si="356"/>
        <v>4480</v>
      </c>
      <c r="O746" s="76" t="e">
        <f t="shared" si="357"/>
        <v>#DIV/0!</v>
      </c>
      <c r="P746" s="75" t="e">
        <f t="shared" si="358"/>
        <v>#DIV/0!</v>
      </c>
      <c r="Q746" s="75"/>
      <c r="R746" s="75"/>
      <c r="S746" s="292"/>
      <c r="T746" s="222"/>
      <c r="U746" s="75" t="e">
        <f t="shared" si="359"/>
        <v>#DIV/0!</v>
      </c>
      <c r="V746" s="75" t="e">
        <f t="shared" si="360"/>
        <v>#DIV/0!</v>
      </c>
    </row>
    <row r="747" spans="1:22" s="77" customFormat="1" x14ac:dyDescent="0.15">
      <c r="A747" s="66" t="s">
        <v>20</v>
      </c>
      <c r="B747" s="67" t="s">
        <v>184</v>
      </c>
      <c r="C747" s="68" t="s">
        <v>45</v>
      </c>
      <c r="D747" s="71" t="s">
        <v>212</v>
      </c>
      <c r="E747" s="71" t="s">
        <v>78</v>
      </c>
      <c r="F747" s="123">
        <v>3.4</v>
      </c>
      <c r="G747" s="73"/>
      <c r="H747" s="82"/>
      <c r="I747" s="71" t="s">
        <v>125</v>
      </c>
      <c r="J747" s="67" t="s">
        <v>56</v>
      </c>
      <c r="K747" s="72">
        <v>200</v>
      </c>
      <c r="L747" s="223"/>
      <c r="M747" s="222"/>
      <c r="N747" s="278">
        <f t="shared" si="356"/>
        <v>680</v>
      </c>
      <c r="O747" s="76" t="e">
        <f t="shared" si="357"/>
        <v>#DIV/0!</v>
      </c>
      <c r="P747" s="75" t="e">
        <f t="shared" si="358"/>
        <v>#DIV/0!</v>
      </c>
      <c r="Q747" s="75"/>
      <c r="R747" s="75"/>
      <c r="S747" s="292"/>
      <c r="T747" s="75"/>
      <c r="U747" s="75" t="e">
        <f t="shared" si="359"/>
        <v>#DIV/0!</v>
      </c>
      <c r="V747" s="75" t="e">
        <f t="shared" si="360"/>
        <v>#DIV/0!</v>
      </c>
    </row>
    <row r="748" spans="1:22" s="77" customFormat="1" x14ac:dyDescent="0.15">
      <c r="A748" s="66" t="s">
        <v>20</v>
      </c>
      <c r="B748" s="67" t="s">
        <v>184</v>
      </c>
      <c r="C748" s="68" t="s">
        <v>45</v>
      </c>
      <c r="D748" s="71" t="s">
        <v>215</v>
      </c>
      <c r="E748" s="71" t="s">
        <v>190</v>
      </c>
      <c r="F748" s="123">
        <v>188.6</v>
      </c>
      <c r="G748" s="73"/>
      <c r="H748" s="82"/>
      <c r="I748" s="71" t="s">
        <v>131</v>
      </c>
      <c r="J748" s="67" t="s">
        <v>43</v>
      </c>
      <c r="K748" s="72">
        <v>200</v>
      </c>
      <c r="L748" s="223"/>
      <c r="M748" s="222"/>
      <c r="N748" s="278">
        <f t="shared" si="356"/>
        <v>37720</v>
      </c>
      <c r="O748" s="76" t="e">
        <f t="shared" si="357"/>
        <v>#DIV/0!</v>
      </c>
      <c r="P748" s="75" t="e">
        <f t="shared" si="358"/>
        <v>#DIV/0!</v>
      </c>
      <c r="Q748" s="222"/>
      <c r="R748" s="222"/>
      <c r="S748" s="292">
        <f t="shared" ref="S748" si="362">((Q748*3)+(R748*1))/4</f>
        <v>0</v>
      </c>
      <c r="T748" s="75"/>
      <c r="U748" s="75" t="e">
        <f t="shared" si="359"/>
        <v>#DIV/0!</v>
      </c>
      <c r="V748" s="75" t="e">
        <f t="shared" si="360"/>
        <v>#DIV/0!</v>
      </c>
    </row>
    <row r="749" spans="1:22" s="77" customFormat="1" x14ac:dyDescent="0.15">
      <c r="A749" s="66" t="s">
        <v>20</v>
      </c>
      <c r="B749" s="67" t="s">
        <v>184</v>
      </c>
      <c r="C749" s="68" t="s">
        <v>45</v>
      </c>
      <c r="D749" s="71" t="s">
        <v>218</v>
      </c>
      <c r="E749" s="71" t="s">
        <v>78</v>
      </c>
      <c r="F749" s="123">
        <v>3.4</v>
      </c>
      <c r="G749" s="132"/>
      <c r="H749" s="79"/>
      <c r="I749" s="71" t="s">
        <v>125</v>
      </c>
      <c r="J749" s="67" t="s">
        <v>56</v>
      </c>
      <c r="K749" s="72">
        <v>200</v>
      </c>
      <c r="L749" s="223"/>
      <c r="M749" s="222"/>
      <c r="N749" s="278">
        <f t="shared" si="356"/>
        <v>680</v>
      </c>
      <c r="O749" s="76" t="e">
        <f t="shared" si="357"/>
        <v>#DIV/0!</v>
      </c>
      <c r="P749" s="75" t="e">
        <f t="shared" si="358"/>
        <v>#DIV/0!</v>
      </c>
      <c r="Q749" s="75"/>
      <c r="R749" s="75"/>
      <c r="S749" s="292"/>
      <c r="T749" s="75"/>
      <c r="U749" s="75" t="e">
        <f t="shared" si="359"/>
        <v>#DIV/0!</v>
      </c>
      <c r="V749" s="75" t="e">
        <f t="shared" si="360"/>
        <v>#DIV/0!</v>
      </c>
    </row>
    <row r="750" spans="1:22" s="77" customFormat="1" x14ac:dyDescent="0.15">
      <c r="A750" s="66" t="s">
        <v>20</v>
      </c>
      <c r="B750" s="67" t="s">
        <v>184</v>
      </c>
      <c r="C750" s="68" t="s">
        <v>45</v>
      </c>
      <c r="D750" s="71" t="s">
        <v>220</v>
      </c>
      <c r="E750" s="71" t="s">
        <v>185</v>
      </c>
      <c r="F750" s="123">
        <v>14</v>
      </c>
      <c r="G750" s="134"/>
      <c r="H750" s="81"/>
      <c r="I750" s="71" t="s">
        <v>131</v>
      </c>
      <c r="J750" s="67" t="s">
        <v>186</v>
      </c>
      <c r="K750" s="72">
        <v>80</v>
      </c>
      <c r="L750" s="223"/>
      <c r="M750" s="222"/>
      <c r="N750" s="278">
        <f t="shared" si="356"/>
        <v>1120</v>
      </c>
      <c r="O750" s="76" t="e">
        <f t="shared" si="357"/>
        <v>#DIV/0!</v>
      </c>
      <c r="P750" s="75" t="e">
        <f t="shared" si="358"/>
        <v>#DIV/0!</v>
      </c>
      <c r="Q750" s="222"/>
      <c r="R750" s="222"/>
      <c r="S750" s="292">
        <f t="shared" ref="S750" si="363">((Q750*3)+(R750*1))/4</f>
        <v>0</v>
      </c>
      <c r="T750" s="75"/>
      <c r="U750" s="75" t="e">
        <f t="shared" si="359"/>
        <v>#DIV/0!</v>
      </c>
      <c r="V750" s="75" t="e">
        <f t="shared" si="360"/>
        <v>#DIV/0!</v>
      </c>
    </row>
    <row r="751" spans="1:22" s="77" customFormat="1" x14ac:dyDescent="0.15">
      <c r="A751" s="66" t="s">
        <v>20</v>
      </c>
      <c r="B751" s="67" t="s">
        <v>184</v>
      </c>
      <c r="C751" s="68" t="s">
        <v>45</v>
      </c>
      <c r="D751" s="69" t="s">
        <v>220</v>
      </c>
      <c r="E751" s="69" t="s">
        <v>185</v>
      </c>
      <c r="F751" s="122">
        <v>42</v>
      </c>
      <c r="G751" s="136"/>
      <c r="H751" s="87"/>
      <c r="I751" s="71" t="s">
        <v>320</v>
      </c>
      <c r="J751" s="97" t="s">
        <v>66</v>
      </c>
      <c r="K751" s="72">
        <v>80</v>
      </c>
      <c r="L751" s="223"/>
      <c r="M751" s="222"/>
      <c r="N751" s="278">
        <f t="shared" si="356"/>
        <v>3360</v>
      </c>
      <c r="O751" s="76" t="e">
        <f t="shared" si="357"/>
        <v>#DIV/0!</v>
      </c>
      <c r="P751" s="75" t="e">
        <f t="shared" si="358"/>
        <v>#DIV/0!</v>
      </c>
      <c r="Q751" s="75"/>
      <c r="R751" s="75"/>
      <c r="S751" s="292"/>
      <c r="T751" s="222"/>
      <c r="U751" s="75" t="e">
        <f t="shared" si="359"/>
        <v>#DIV/0!</v>
      </c>
      <c r="V751" s="75" t="e">
        <f t="shared" si="360"/>
        <v>#DIV/0!</v>
      </c>
    </row>
    <row r="752" spans="1:22" s="77" customFormat="1" x14ac:dyDescent="0.15">
      <c r="A752" s="66" t="s">
        <v>20</v>
      </c>
      <c r="B752" s="67" t="s">
        <v>184</v>
      </c>
      <c r="C752" s="68" t="s">
        <v>45</v>
      </c>
      <c r="D752" s="71" t="s">
        <v>278</v>
      </c>
      <c r="E752" s="71" t="s">
        <v>575</v>
      </c>
      <c r="F752" s="123">
        <v>8</v>
      </c>
      <c r="G752" s="134"/>
      <c r="H752" s="81"/>
      <c r="I752" s="71" t="s">
        <v>320</v>
      </c>
      <c r="J752" s="67" t="s">
        <v>256</v>
      </c>
      <c r="K752" s="72">
        <v>120</v>
      </c>
      <c r="L752" s="223"/>
      <c r="M752" s="222"/>
      <c r="N752" s="278">
        <f t="shared" si="356"/>
        <v>960</v>
      </c>
      <c r="O752" s="76" t="e">
        <f t="shared" si="357"/>
        <v>#DIV/0!</v>
      </c>
      <c r="P752" s="75" t="e">
        <f t="shared" si="358"/>
        <v>#DIV/0!</v>
      </c>
      <c r="Q752" s="75"/>
      <c r="R752" s="75"/>
      <c r="S752" s="292"/>
      <c r="T752" s="222"/>
      <c r="U752" s="75" t="e">
        <f t="shared" si="359"/>
        <v>#DIV/0!</v>
      </c>
      <c r="V752" s="75" t="e">
        <f t="shared" si="360"/>
        <v>#DIV/0!</v>
      </c>
    </row>
    <row r="753" spans="1:22" s="77" customFormat="1" x14ac:dyDescent="0.15">
      <c r="A753" s="66" t="s">
        <v>20</v>
      </c>
      <c r="B753" s="67" t="s">
        <v>184</v>
      </c>
      <c r="C753" s="68" t="s">
        <v>45</v>
      </c>
      <c r="D753" s="71" t="s">
        <v>221</v>
      </c>
      <c r="E753" s="71" t="s">
        <v>74</v>
      </c>
      <c r="F753" s="124"/>
      <c r="G753" s="135">
        <v>2.2999999999999998</v>
      </c>
      <c r="H753" s="135"/>
      <c r="I753" s="71" t="s">
        <v>131</v>
      </c>
      <c r="J753" s="67"/>
      <c r="K753" s="72"/>
      <c r="L753" s="74"/>
      <c r="M753" s="75"/>
      <c r="N753" s="75"/>
      <c r="O753" s="76"/>
      <c r="P753" s="75"/>
      <c r="Q753" s="75"/>
      <c r="R753" s="75"/>
      <c r="S753" s="75"/>
      <c r="T753" s="75"/>
      <c r="U753" s="75"/>
      <c r="V753" s="75"/>
    </row>
    <row r="754" spans="1:22" s="77" customFormat="1" x14ac:dyDescent="0.15">
      <c r="A754" s="66" t="s">
        <v>20</v>
      </c>
      <c r="B754" s="67" t="s">
        <v>184</v>
      </c>
      <c r="C754" s="68" t="s">
        <v>45</v>
      </c>
      <c r="D754" s="69" t="s">
        <v>279</v>
      </c>
      <c r="E754" s="86" t="s">
        <v>78</v>
      </c>
      <c r="F754" s="122">
        <v>3.8</v>
      </c>
      <c r="G754" s="136"/>
      <c r="H754" s="87"/>
      <c r="I754" s="71" t="s">
        <v>125</v>
      </c>
      <c r="J754" s="67" t="s">
        <v>56</v>
      </c>
      <c r="K754" s="72">
        <v>200</v>
      </c>
      <c r="L754" s="223"/>
      <c r="M754" s="222"/>
      <c r="N754" s="278">
        <f t="shared" ref="N754:N761" si="364">(F754*K754)</f>
        <v>760</v>
      </c>
      <c r="O754" s="76" t="e">
        <f t="shared" ref="O754:O761" si="365">N754/L754</f>
        <v>#DIV/0!</v>
      </c>
      <c r="P754" s="75" t="e">
        <f t="shared" ref="P754:P761" si="366">M754*O754</f>
        <v>#DIV/0!</v>
      </c>
      <c r="Q754" s="75"/>
      <c r="R754" s="75"/>
      <c r="S754" s="292"/>
      <c r="T754" s="75"/>
      <c r="U754" s="75" t="e">
        <f t="shared" ref="U754:U761" si="367">SUM(P754+S754+T754)</f>
        <v>#DIV/0!</v>
      </c>
      <c r="V754" s="75" t="e">
        <f t="shared" ref="V754:V761" si="368">U754/F754</f>
        <v>#DIV/0!</v>
      </c>
    </row>
    <row r="755" spans="1:22" s="77" customFormat="1" x14ac:dyDescent="0.15">
      <c r="A755" s="66" t="s">
        <v>20</v>
      </c>
      <c r="B755" s="67" t="s">
        <v>184</v>
      </c>
      <c r="C755" s="68" t="s">
        <v>45</v>
      </c>
      <c r="D755" s="71" t="s">
        <v>280</v>
      </c>
      <c r="E755" s="71" t="s">
        <v>78</v>
      </c>
      <c r="F755" s="122">
        <v>7.7</v>
      </c>
      <c r="G755" s="136"/>
      <c r="H755" s="87"/>
      <c r="I755" s="71" t="s">
        <v>125</v>
      </c>
      <c r="J755" s="67" t="s">
        <v>56</v>
      </c>
      <c r="K755" s="72">
        <v>200</v>
      </c>
      <c r="L755" s="223"/>
      <c r="M755" s="222"/>
      <c r="N755" s="278">
        <f t="shared" si="364"/>
        <v>1540</v>
      </c>
      <c r="O755" s="76" t="e">
        <f t="shared" si="365"/>
        <v>#DIV/0!</v>
      </c>
      <c r="P755" s="75" t="e">
        <f t="shared" si="366"/>
        <v>#DIV/0!</v>
      </c>
      <c r="Q755" s="75"/>
      <c r="R755" s="75"/>
      <c r="S755" s="292"/>
      <c r="T755" s="75"/>
      <c r="U755" s="75" t="e">
        <f t="shared" si="367"/>
        <v>#DIV/0!</v>
      </c>
      <c r="V755" s="75" t="e">
        <f t="shared" si="368"/>
        <v>#DIV/0!</v>
      </c>
    </row>
    <row r="756" spans="1:22" s="77" customFormat="1" x14ac:dyDescent="0.15">
      <c r="A756" s="66" t="s">
        <v>20</v>
      </c>
      <c r="B756" s="67" t="s">
        <v>184</v>
      </c>
      <c r="C756" s="68" t="s">
        <v>45</v>
      </c>
      <c r="D756" s="71" t="s">
        <v>281</v>
      </c>
      <c r="E756" s="71" t="s">
        <v>82</v>
      </c>
      <c r="F756" s="123">
        <v>18</v>
      </c>
      <c r="G756" s="134"/>
      <c r="H756" s="81"/>
      <c r="I756" s="71" t="s">
        <v>123</v>
      </c>
      <c r="J756" s="67" t="s">
        <v>84</v>
      </c>
      <c r="K756" s="72">
        <v>200</v>
      </c>
      <c r="L756" s="223"/>
      <c r="M756" s="222"/>
      <c r="N756" s="278">
        <f t="shared" si="364"/>
        <v>3600</v>
      </c>
      <c r="O756" s="76" t="e">
        <f t="shared" si="365"/>
        <v>#DIV/0!</v>
      </c>
      <c r="P756" s="75" t="e">
        <f t="shared" si="366"/>
        <v>#DIV/0!</v>
      </c>
      <c r="Q756" s="75"/>
      <c r="R756" s="75"/>
      <c r="S756" s="292"/>
      <c r="T756" s="222"/>
      <c r="U756" s="75" t="e">
        <f t="shared" si="367"/>
        <v>#DIV/0!</v>
      </c>
      <c r="V756" s="75" t="e">
        <f t="shared" si="368"/>
        <v>#DIV/0!</v>
      </c>
    </row>
    <row r="757" spans="1:22" s="77" customFormat="1" x14ac:dyDescent="0.15">
      <c r="A757" s="66" t="s">
        <v>20</v>
      </c>
      <c r="B757" s="67" t="s">
        <v>184</v>
      </c>
      <c r="C757" s="68" t="s">
        <v>45</v>
      </c>
      <c r="D757" s="71" t="s">
        <v>282</v>
      </c>
      <c r="E757" s="71" t="s">
        <v>269</v>
      </c>
      <c r="F757" s="123">
        <v>67</v>
      </c>
      <c r="G757" s="132"/>
      <c r="H757" s="79"/>
      <c r="I757" s="71" t="s">
        <v>320</v>
      </c>
      <c r="J757" s="67" t="s">
        <v>186</v>
      </c>
      <c r="K757" s="72">
        <v>80</v>
      </c>
      <c r="L757" s="223"/>
      <c r="M757" s="222"/>
      <c r="N757" s="278">
        <f t="shared" si="364"/>
        <v>5360</v>
      </c>
      <c r="O757" s="76" t="e">
        <f t="shared" si="365"/>
        <v>#DIV/0!</v>
      </c>
      <c r="P757" s="75" t="e">
        <f t="shared" si="366"/>
        <v>#DIV/0!</v>
      </c>
      <c r="Q757" s="75"/>
      <c r="R757" s="75"/>
      <c r="S757" s="292"/>
      <c r="T757" s="222"/>
      <c r="U757" s="75" t="e">
        <f t="shared" si="367"/>
        <v>#DIV/0!</v>
      </c>
      <c r="V757" s="75" t="e">
        <f t="shared" si="368"/>
        <v>#DIV/0!</v>
      </c>
    </row>
    <row r="758" spans="1:22" s="77" customFormat="1" x14ac:dyDescent="0.15">
      <c r="A758" s="66" t="s">
        <v>20</v>
      </c>
      <c r="B758" s="67" t="s">
        <v>97</v>
      </c>
      <c r="C758" s="68" t="s">
        <v>45</v>
      </c>
      <c r="D758" s="71" t="s">
        <v>283</v>
      </c>
      <c r="E758" s="71" t="s">
        <v>185</v>
      </c>
      <c r="F758" s="123">
        <v>6.2</v>
      </c>
      <c r="G758" s="132"/>
      <c r="H758" s="79"/>
      <c r="I758" s="71" t="s">
        <v>131</v>
      </c>
      <c r="J758" s="67" t="s">
        <v>66</v>
      </c>
      <c r="K758" s="72">
        <v>80</v>
      </c>
      <c r="L758" s="223"/>
      <c r="M758" s="222"/>
      <c r="N758" s="278">
        <f t="shared" si="364"/>
        <v>496</v>
      </c>
      <c r="O758" s="76" t="e">
        <f t="shared" si="365"/>
        <v>#DIV/0!</v>
      </c>
      <c r="P758" s="75" t="e">
        <f t="shared" si="366"/>
        <v>#DIV/0!</v>
      </c>
      <c r="Q758" s="222"/>
      <c r="R758" s="222"/>
      <c r="S758" s="292">
        <f t="shared" ref="S758" si="369">((Q758*3)+(R758*1))/4</f>
        <v>0</v>
      </c>
      <c r="T758" s="75"/>
      <c r="U758" s="75" t="e">
        <f t="shared" si="367"/>
        <v>#DIV/0!</v>
      </c>
      <c r="V758" s="75" t="e">
        <f t="shared" si="368"/>
        <v>#DIV/0!</v>
      </c>
    </row>
    <row r="759" spans="1:22" s="77" customFormat="1" x14ac:dyDescent="0.15">
      <c r="A759" s="66" t="s">
        <v>20</v>
      </c>
      <c r="B759" s="67" t="s">
        <v>97</v>
      </c>
      <c r="C759" s="68" t="s">
        <v>45</v>
      </c>
      <c r="D759" s="71" t="s">
        <v>283</v>
      </c>
      <c r="E759" s="71" t="s">
        <v>185</v>
      </c>
      <c r="F759" s="123">
        <v>52</v>
      </c>
      <c r="G759" s="133"/>
      <c r="H759" s="80"/>
      <c r="I759" s="71" t="s">
        <v>320</v>
      </c>
      <c r="J759" s="67" t="s">
        <v>66</v>
      </c>
      <c r="K759" s="72">
        <v>80</v>
      </c>
      <c r="L759" s="223"/>
      <c r="M759" s="222"/>
      <c r="N759" s="278">
        <f t="shared" si="364"/>
        <v>4160</v>
      </c>
      <c r="O759" s="76" t="e">
        <f t="shared" si="365"/>
        <v>#DIV/0!</v>
      </c>
      <c r="P759" s="75" t="e">
        <f t="shared" si="366"/>
        <v>#DIV/0!</v>
      </c>
      <c r="Q759" s="75"/>
      <c r="R759" s="75"/>
      <c r="S759" s="292"/>
      <c r="T759" s="222"/>
      <c r="U759" s="75" t="e">
        <f t="shared" si="367"/>
        <v>#DIV/0!</v>
      </c>
      <c r="V759" s="75" t="e">
        <f t="shared" si="368"/>
        <v>#DIV/0!</v>
      </c>
    </row>
    <row r="760" spans="1:22" s="77" customFormat="1" x14ac:dyDescent="0.15">
      <c r="A760" s="66" t="s">
        <v>20</v>
      </c>
      <c r="B760" s="67" t="s">
        <v>184</v>
      </c>
      <c r="C760" s="68" t="s">
        <v>45</v>
      </c>
      <c r="D760" s="71" t="s">
        <v>284</v>
      </c>
      <c r="E760" s="71" t="s">
        <v>185</v>
      </c>
      <c r="F760" s="123">
        <v>6.2</v>
      </c>
      <c r="G760" s="73"/>
      <c r="H760" s="82"/>
      <c r="I760" s="71" t="s">
        <v>131</v>
      </c>
      <c r="J760" s="67" t="s">
        <v>186</v>
      </c>
      <c r="K760" s="72">
        <v>80</v>
      </c>
      <c r="L760" s="223"/>
      <c r="M760" s="222"/>
      <c r="N760" s="278">
        <f t="shared" si="364"/>
        <v>496</v>
      </c>
      <c r="O760" s="76" t="e">
        <f t="shared" si="365"/>
        <v>#DIV/0!</v>
      </c>
      <c r="P760" s="75" t="e">
        <f t="shared" si="366"/>
        <v>#DIV/0!</v>
      </c>
      <c r="Q760" s="222"/>
      <c r="R760" s="222"/>
      <c r="S760" s="292">
        <f t="shared" ref="S760" si="370">((Q760*3)+(R760*1))/4</f>
        <v>0</v>
      </c>
      <c r="T760" s="75"/>
      <c r="U760" s="75" t="e">
        <f t="shared" si="367"/>
        <v>#DIV/0!</v>
      </c>
      <c r="V760" s="75" t="e">
        <f t="shared" si="368"/>
        <v>#DIV/0!</v>
      </c>
    </row>
    <row r="761" spans="1:22" s="77" customFormat="1" x14ac:dyDescent="0.15">
      <c r="A761" s="66" t="s">
        <v>20</v>
      </c>
      <c r="B761" s="67" t="s">
        <v>184</v>
      </c>
      <c r="C761" s="68" t="s">
        <v>45</v>
      </c>
      <c r="D761" s="71" t="s">
        <v>284</v>
      </c>
      <c r="E761" s="71" t="s">
        <v>185</v>
      </c>
      <c r="F761" s="123">
        <v>52</v>
      </c>
      <c r="G761" s="113"/>
      <c r="H761" s="83"/>
      <c r="I761" s="71" t="s">
        <v>320</v>
      </c>
      <c r="J761" s="67" t="s">
        <v>186</v>
      </c>
      <c r="K761" s="72">
        <v>80</v>
      </c>
      <c r="L761" s="223"/>
      <c r="M761" s="222"/>
      <c r="N761" s="278">
        <f t="shared" si="364"/>
        <v>4160</v>
      </c>
      <c r="O761" s="76" t="e">
        <f t="shared" si="365"/>
        <v>#DIV/0!</v>
      </c>
      <c r="P761" s="75" t="e">
        <f t="shared" si="366"/>
        <v>#DIV/0!</v>
      </c>
      <c r="Q761" s="75"/>
      <c r="R761" s="75"/>
      <c r="S761" s="292"/>
      <c r="T761" s="222"/>
      <c r="U761" s="75" t="e">
        <f t="shared" si="367"/>
        <v>#DIV/0!</v>
      </c>
      <c r="V761" s="75" t="e">
        <f t="shared" si="368"/>
        <v>#DIV/0!</v>
      </c>
    </row>
    <row r="762" spans="1:22" s="77" customFormat="1" x14ac:dyDescent="0.15">
      <c r="A762" s="66" t="s">
        <v>20</v>
      </c>
      <c r="B762" s="67" t="s">
        <v>184</v>
      </c>
      <c r="C762" s="68" t="s">
        <v>45</v>
      </c>
      <c r="D762" s="71" t="s">
        <v>285</v>
      </c>
      <c r="E762" s="71" t="s">
        <v>74</v>
      </c>
      <c r="F762" s="123"/>
      <c r="G762" s="134">
        <v>18</v>
      </c>
      <c r="H762" s="134"/>
      <c r="I762" s="71" t="s">
        <v>320</v>
      </c>
      <c r="J762" s="67"/>
      <c r="K762" s="72"/>
      <c r="L762" s="74"/>
      <c r="M762" s="75"/>
      <c r="N762" s="75"/>
      <c r="O762" s="76"/>
      <c r="P762" s="75"/>
      <c r="Q762" s="75"/>
      <c r="R762" s="75"/>
      <c r="S762" s="75"/>
      <c r="T762" s="75"/>
      <c r="U762" s="75"/>
      <c r="V762" s="75"/>
    </row>
    <row r="763" spans="1:22" s="77" customFormat="1" x14ac:dyDescent="0.15">
      <c r="A763" s="66" t="s">
        <v>20</v>
      </c>
      <c r="B763" s="67" t="s">
        <v>184</v>
      </c>
      <c r="C763" s="68" t="s">
        <v>45</v>
      </c>
      <c r="D763" s="71" t="s">
        <v>287</v>
      </c>
      <c r="E763" s="71" t="s">
        <v>185</v>
      </c>
      <c r="F763" s="123">
        <v>6.2</v>
      </c>
      <c r="G763" s="73"/>
      <c r="H763" s="82"/>
      <c r="I763" s="71" t="s">
        <v>131</v>
      </c>
      <c r="J763" s="67" t="s">
        <v>186</v>
      </c>
      <c r="K763" s="72">
        <v>80</v>
      </c>
      <c r="L763" s="223"/>
      <c r="M763" s="222"/>
      <c r="N763" s="278">
        <f t="shared" ref="N763:N771" si="371">(F763*K763)</f>
        <v>496</v>
      </c>
      <c r="O763" s="76" t="e">
        <f t="shared" ref="O763:O771" si="372">N763/L763</f>
        <v>#DIV/0!</v>
      </c>
      <c r="P763" s="75" t="e">
        <f t="shared" ref="P763:P771" si="373">M763*O763</f>
        <v>#DIV/0!</v>
      </c>
      <c r="Q763" s="222"/>
      <c r="R763" s="222"/>
      <c r="S763" s="292">
        <f t="shared" ref="S763" si="374">((Q763*3)+(R763*1))/4</f>
        <v>0</v>
      </c>
      <c r="T763" s="75"/>
      <c r="U763" s="75" t="e">
        <f t="shared" ref="U763:U771" si="375">SUM(P763+S763+T763)</f>
        <v>#DIV/0!</v>
      </c>
      <c r="V763" s="75" t="e">
        <f t="shared" ref="V763:V771" si="376">U763/F763</f>
        <v>#DIV/0!</v>
      </c>
    </row>
    <row r="764" spans="1:22" s="77" customFormat="1" x14ac:dyDescent="0.15">
      <c r="A764" s="66" t="s">
        <v>20</v>
      </c>
      <c r="B764" s="67" t="s">
        <v>184</v>
      </c>
      <c r="C764" s="68" t="s">
        <v>45</v>
      </c>
      <c r="D764" s="71" t="s">
        <v>287</v>
      </c>
      <c r="E764" s="71" t="s">
        <v>185</v>
      </c>
      <c r="F764" s="123">
        <v>52</v>
      </c>
      <c r="G764" s="133"/>
      <c r="H764" s="80"/>
      <c r="I764" s="71" t="s">
        <v>320</v>
      </c>
      <c r="J764" s="67" t="s">
        <v>186</v>
      </c>
      <c r="K764" s="72">
        <v>80</v>
      </c>
      <c r="L764" s="223"/>
      <c r="M764" s="222"/>
      <c r="N764" s="278">
        <f t="shared" si="371"/>
        <v>4160</v>
      </c>
      <c r="O764" s="76" t="e">
        <f t="shared" si="372"/>
        <v>#DIV/0!</v>
      </c>
      <c r="P764" s="75" t="e">
        <f t="shared" si="373"/>
        <v>#DIV/0!</v>
      </c>
      <c r="Q764" s="75"/>
      <c r="R764" s="75"/>
      <c r="S764" s="292"/>
      <c r="T764" s="222"/>
      <c r="U764" s="75" t="e">
        <f t="shared" si="375"/>
        <v>#DIV/0!</v>
      </c>
      <c r="V764" s="75" t="e">
        <f t="shared" si="376"/>
        <v>#DIV/0!</v>
      </c>
    </row>
    <row r="765" spans="1:22" s="77" customFormat="1" x14ac:dyDescent="0.15">
      <c r="A765" s="66" t="s">
        <v>20</v>
      </c>
      <c r="B765" s="67" t="s">
        <v>184</v>
      </c>
      <c r="C765" s="68" t="s">
        <v>45</v>
      </c>
      <c r="D765" s="71" t="s">
        <v>288</v>
      </c>
      <c r="E765" s="71" t="s">
        <v>269</v>
      </c>
      <c r="F765" s="123">
        <v>38</v>
      </c>
      <c r="G765" s="73"/>
      <c r="H765" s="82"/>
      <c r="I765" s="71" t="s">
        <v>320</v>
      </c>
      <c r="J765" s="67" t="s">
        <v>186</v>
      </c>
      <c r="K765" s="72">
        <v>80</v>
      </c>
      <c r="L765" s="223"/>
      <c r="M765" s="222"/>
      <c r="N765" s="278">
        <f t="shared" si="371"/>
        <v>3040</v>
      </c>
      <c r="O765" s="76" t="e">
        <f t="shared" si="372"/>
        <v>#DIV/0!</v>
      </c>
      <c r="P765" s="75" t="e">
        <f t="shared" si="373"/>
        <v>#DIV/0!</v>
      </c>
      <c r="Q765" s="75"/>
      <c r="R765" s="75"/>
      <c r="S765" s="292"/>
      <c r="T765" s="222"/>
      <c r="U765" s="75" t="e">
        <f t="shared" si="375"/>
        <v>#DIV/0!</v>
      </c>
      <c r="V765" s="75" t="e">
        <f t="shared" si="376"/>
        <v>#DIV/0!</v>
      </c>
    </row>
    <row r="766" spans="1:22" s="77" customFormat="1" x14ac:dyDescent="0.15">
      <c r="A766" s="66" t="s">
        <v>20</v>
      </c>
      <c r="B766" s="67" t="s">
        <v>184</v>
      </c>
      <c r="C766" s="68" t="s">
        <v>45</v>
      </c>
      <c r="D766" s="71" t="s">
        <v>289</v>
      </c>
      <c r="E766" s="71" t="s">
        <v>190</v>
      </c>
      <c r="F766" s="123">
        <v>15</v>
      </c>
      <c r="G766" s="73"/>
      <c r="H766" s="82"/>
      <c r="I766" s="71" t="s">
        <v>131</v>
      </c>
      <c r="J766" s="67" t="s">
        <v>43</v>
      </c>
      <c r="K766" s="72">
        <v>200</v>
      </c>
      <c r="L766" s="223"/>
      <c r="M766" s="222"/>
      <c r="N766" s="278">
        <f t="shared" si="371"/>
        <v>3000</v>
      </c>
      <c r="O766" s="76" t="e">
        <f t="shared" si="372"/>
        <v>#DIV/0!</v>
      </c>
      <c r="P766" s="75" t="e">
        <f t="shared" si="373"/>
        <v>#DIV/0!</v>
      </c>
      <c r="Q766" s="222"/>
      <c r="R766" s="222"/>
      <c r="S766" s="292">
        <f t="shared" ref="S766" si="377">((Q766*3)+(R766*1))/4</f>
        <v>0</v>
      </c>
      <c r="T766" s="75"/>
      <c r="U766" s="75" t="e">
        <f t="shared" si="375"/>
        <v>#DIV/0!</v>
      </c>
      <c r="V766" s="75" t="e">
        <f t="shared" si="376"/>
        <v>#DIV/0!</v>
      </c>
    </row>
    <row r="767" spans="1:22" s="77" customFormat="1" x14ac:dyDescent="0.15">
      <c r="A767" s="66" t="s">
        <v>20</v>
      </c>
      <c r="B767" s="67" t="s">
        <v>184</v>
      </c>
      <c r="C767" s="68" t="s">
        <v>45</v>
      </c>
      <c r="D767" s="71" t="s">
        <v>289</v>
      </c>
      <c r="E767" s="71" t="s">
        <v>190</v>
      </c>
      <c r="F767" s="123">
        <v>12.4</v>
      </c>
      <c r="G767" s="134"/>
      <c r="H767" s="81"/>
      <c r="I767" s="71" t="s">
        <v>320</v>
      </c>
      <c r="J767" s="67" t="s">
        <v>43</v>
      </c>
      <c r="K767" s="72">
        <v>200</v>
      </c>
      <c r="L767" s="223"/>
      <c r="M767" s="222"/>
      <c r="N767" s="278">
        <f t="shared" si="371"/>
        <v>2480</v>
      </c>
      <c r="O767" s="76" t="e">
        <f t="shared" si="372"/>
        <v>#DIV/0!</v>
      </c>
      <c r="P767" s="75" t="e">
        <f t="shared" si="373"/>
        <v>#DIV/0!</v>
      </c>
      <c r="Q767" s="75"/>
      <c r="R767" s="75"/>
      <c r="S767" s="292"/>
      <c r="T767" s="222"/>
      <c r="U767" s="75" t="e">
        <f t="shared" si="375"/>
        <v>#DIV/0!</v>
      </c>
      <c r="V767" s="75" t="e">
        <f t="shared" si="376"/>
        <v>#DIV/0!</v>
      </c>
    </row>
    <row r="768" spans="1:22" s="77" customFormat="1" x14ac:dyDescent="0.15">
      <c r="A768" s="66" t="s">
        <v>20</v>
      </c>
      <c r="B768" s="67" t="s">
        <v>184</v>
      </c>
      <c r="C768" s="68" t="s">
        <v>45</v>
      </c>
      <c r="D768" s="71" t="s">
        <v>291</v>
      </c>
      <c r="E768" s="71" t="s">
        <v>347</v>
      </c>
      <c r="F768" s="123">
        <v>115</v>
      </c>
      <c r="G768" s="134"/>
      <c r="H768" s="81"/>
      <c r="I768" s="71" t="s">
        <v>472</v>
      </c>
      <c r="J768" s="67" t="s">
        <v>256</v>
      </c>
      <c r="K768" s="72">
        <v>120</v>
      </c>
      <c r="L768" s="223"/>
      <c r="M768" s="222"/>
      <c r="N768" s="278">
        <f t="shared" si="371"/>
        <v>13800</v>
      </c>
      <c r="O768" s="76" t="e">
        <f t="shared" si="372"/>
        <v>#DIV/0!</v>
      </c>
      <c r="P768" s="75" t="e">
        <f t="shared" si="373"/>
        <v>#DIV/0!</v>
      </c>
      <c r="Q768" s="75"/>
      <c r="R768" s="75"/>
      <c r="S768" s="292"/>
      <c r="T768" s="75"/>
      <c r="U768" s="75" t="e">
        <f t="shared" si="375"/>
        <v>#DIV/0!</v>
      </c>
      <c r="V768" s="75" t="e">
        <f t="shared" si="376"/>
        <v>#DIV/0!</v>
      </c>
    </row>
    <row r="769" spans="1:22" s="77" customFormat="1" x14ac:dyDescent="0.15">
      <c r="A769" s="66" t="s">
        <v>20</v>
      </c>
      <c r="B769" s="67" t="s">
        <v>184</v>
      </c>
      <c r="C769" s="68" t="s">
        <v>45</v>
      </c>
      <c r="D769" s="71" t="s">
        <v>293</v>
      </c>
      <c r="E769" s="71" t="s">
        <v>269</v>
      </c>
      <c r="F769" s="123">
        <v>67</v>
      </c>
      <c r="G769" s="113"/>
      <c r="H769" s="83"/>
      <c r="I769" s="71" t="s">
        <v>320</v>
      </c>
      <c r="J769" s="67" t="s">
        <v>186</v>
      </c>
      <c r="K769" s="72">
        <v>80</v>
      </c>
      <c r="L769" s="223"/>
      <c r="M769" s="222"/>
      <c r="N769" s="278">
        <f t="shared" si="371"/>
        <v>5360</v>
      </c>
      <c r="O769" s="76" t="e">
        <f t="shared" si="372"/>
        <v>#DIV/0!</v>
      </c>
      <c r="P769" s="75" t="e">
        <f t="shared" si="373"/>
        <v>#DIV/0!</v>
      </c>
      <c r="Q769" s="75"/>
      <c r="R769" s="75"/>
      <c r="S769" s="292"/>
      <c r="T769" s="222"/>
      <c r="U769" s="75" t="e">
        <f t="shared" si="375"/>
        <v>#DIV/0!</v>
      </c>
      <c r="V769" s="75" t="e">
        <f t="shared" si="376"/>
        <v>#DIV/0!</v>
      </c>
    </row>
    <row r="770" spans="1:22" s="77" customFormat="1" x14ac:dyDescent="0.15">
      <c r="A770" s="66" t="s">
        <v>20</v>
      </c>
      <c r="B770" s="67" t="s">
        <v>184</v>
      </c>
      <c r="C770" s="68" t="s">
        <v>45</v>
      </c>
      <c r="D770" s="71" t="s">
        <v>294</v>
      </c>
      <c r="E770" s="71" t="s">
        <v>185</v>
      </c>
      <c r="F770" s="126">
        <v>6.2</v>
      </c>
      <c r="G770" s="132"/>
      <c r="H770" s="79"/>
      <c r="I770" s="71" t="s">
        <v>131</v>
      </c>
      <c r="J770" s="67" t="s">
        <v>186</v>
      </c>
      <c r="K770" s="72">
        <v>80</v>
      </c>
      <c r="L770" s="223"/>
      <c r="M770" s="222"/>
      <c r="N770" s="278">
        <f t="shared" si="371"/>
        <v>496</v>
      </c>
      <c r="O770" s="76" t="e">
        <f t="shared" si="372"/>
        <v>#DIV/0!</v>
      </c>
      <c r="P770" s="75" t="e">
        <f t="shared" si="373"/>
        <v>#DIV/0!</v>
      </c>
      <c r="Q770" s="222"/>
      <c r="R770" s="222"/>
      <c r="S770" s="292">
        <f t="shared" ref="S770" si="378">((Q770*3)+(R770*1))/4</f>
        <v>0</v>
      </c>
      <c r="T770" s="75"/>
      <c r="U770" s="75" t="e">
        <f t="shared" si="375"/>
        <v>#DIV/0!</v>
      </c>
      <c r="V770" s="75" t="e">
        <f t="shared" si="376"/>
        <v>#DIV/0!</v>
      </c>
    </row>
    <row r="771" spans="1:22" s="77" customFormat="1" x14ac:dyDescent="0.15">
      <c r="A771" s="66" t="s">
        <v>20</v>
      </c>
      <c r="B771" s="67" t="s">
        <v>184</v>
      </c>
      <c r="C771" s="68" t="s">
        <v>45</v>
      </c>
      <c r="D771" s="71" t="s">
        <v>294</v>
      </c>
      <c r="E771" s="71" t="s">
        <v>185</v>
      </c>
      <c r="F771" s="123">
        <v>52</v>
      </c>
      <c r="G771" s="132"/>
      <c r="H771" s="79"/>
      <c r="I771" s="71" t="s">
        <v>320</v>
      </c>
      <c r="J771" s="67" t="s">
        <v>186</v>
      </c>
      <c r="K771" s="72">
        <v>80</v>
      </c>
      <c r="L771" s="223"/>
      <c r="M771" s="222"/>
      <c r="N771" s="278">
        <f t="shared" si="371"/>
        <v>4160</v>
      </c>
      <c r="O771" s="76" t="e">
        <f t="shared" si="372"/>
        <v>#DIV/0!</v>
      </c>
      <c r="P771" s="75" t="e">
        <f t="shared" si="373"/>
        <v>#DIV/0!</v>
      </c>
      <c r="Q771" s="75"/>
      <c r="R771" s="75"/>
      <c r="S771" s="292"/>
      <c r="T771" s="222"/>
      <c r="U771" s="75" t="e">
        <f t="shared" si="375"/>
        <v>#DIV/0!</v>
      </c>
      <c r="V771" s="75" t="e">
        <f t="shared" si="376"/>
        <v>#DIV/0!</v>
      </c>
    </row>
    <row r="772" spans="1:22" s="77" customFormat="1" x14ac:dyDescent="0.15">
      <c r="A772" s="66" t="s">
        <v>20</v>
      </c>
      <c r="B772" s="67" t="s">
        <v>184</v>
      </c>
      <c r="C772" s="68" t="s">
        <v>45</v>
      </c>
      <c r="D772" s="71" t="s">
        <v>295</v>
      </c>
      <c r="E772" s="71" t="s">
        <v>74</v>
      </c>
      <c r="F772" s="123"/>
      <c r="G772" s="123">
        <v>18</v>
      </c>
      <c r="H772" s="123"/>
      <c r="I772" s="71" t="s">
        <v>320</v>
      </c>
      <c r="J772" s="67"/>
      <c r="K772" s="72"/>
      <c r="L772" s="74"/>
      <c r="M772" s="75"/>
      <c r="N772" s="75"/>
      <c r="O772" s="76"/>
      <c r="P772" s="75"/>
      <c r="Q772" s="75"/>
      <c r="R772" s="75"/>
      <c r="S772" s="75"/>
      <c r="T772" s="75"/>
      <c r="U772" s="75"/>
      <c r="V772" s="75"/>
    </row>
    <row r="773" spans="1:22" s="77" customFormat="1" x14ac:dyDescent="0.15">
      <c r="A773" s="66" t="s">
        <v>20</v>
      </c>
      <c r="B773" s="67" t="s">
        <v>184</v>
      </c>
      <c r="C773" s="68" t="s">
        <v>45</v>
      </c>
      <c r="D773" s="90" t="s">
        <v>297</v>
      </c>
      <c r="E773" s="71" t="s">
        <v>185</v>
      </c>
      <c r="F773" s="123">
        <v>6.2</v>
      </c>
      <c r="G773" s="132"/>
      <c r="H773" s="79"/>
      <c r="I773" s="71" t="s">
        <v>131</v>
      </c>
      <c r="J773" s="67" t="s">
        <v>186</v>
      </c>
      <c r="K773" s="72">
        <v>80</v>
      </c>
      <c r="L773" s="223"/>
      <c r="M773" s="222"/>
      <c r="N773" s="278">
        <f>(F773*K773)</f>
        <v>496</v>
      </c>
      <c r="O773" s="76" t="e">
        <f t="shared" ref="O773:O776" si="379">N773/L773</f>
        <v>#DIV/0!</v>
      </c>
      <c r="P773" s="75" t="e">
        <f t="shared" ref="P773:P776" si="380">M773*O773</f>
        <v>#DIV/0!</v>
      </c>
      <c r="Q773" s="222"/>
      <c r="R773" s="222"/>
      <c r="S773" s="292">
        <f t="shared" ref="S773" si="381">((Q773*3)+(R773*1))/4</f>
        <v>0</v>
      </c>
      <c r="T773" s="75"/>
      <c r="U773" s="75" t="e">
        <f t="shared" ref="U773:U776" si="382">SUM(P773+S773+T773)</f>
        <v>#DIV/0!</v>
      </c>
      <c r="V773" s="75" t="e">
        <f>U773/F773</f>
        <v>#DIV/0!</v>
      </c>
    </row>
    <row r="774" spans="1:22" s="77" customFormat="1" x14ac:dyDescent="0.15">
      <c r="A774" s="66" t="s">
        <v>20</v>
      </c>
      <c r="B774" s="67" t="s">
        <v>184</v>
      </c>
      <c r="C774" s="68" t="s">
        <v>45</v>
      </c>
      <c r="D774" s="71" t="s">
        <v>297</v>
      </c>
      <c r="E774" s="71" t="s">
        <v>185</v>
      </c>
      <c r="F774" s="72">
        <v>52</v>
      </c>
      <c r="G774" s="123"/>
      <c r="H774" s="78"/>
      <c r="I774" s="71" t="s">
        <v>320</v>
      </c>
      <c r="J774" s="67" t="s">
        <v>186</v>
      </c>
      <c r="K774" s="72">
        <v>80</v>
      </c>
      <c r="L774" s="223"/>
      <c r="M774" s="222"/>
      <c r="N774" s="278">
        <f>(F774*K774)</f>
        <v>4160</v>
      </c>
      <c r="O774" s="76" t="e">
        <f t="shared" si="379"/>
        <v>#DIV/0!</v>
      </c>
      <c r="P774" s="75" t="e">
        <f t="shared" si="380"/>
        <v>#DIV/0!</v>
      </c>
      <c r="Q774" s="75"/>
      <c r="R774" s="75"/>
      <c r="S774" s="292"/>
      <c r="T774" s="222"/>
      <c r="U774" s="75" t="e">
        <f t="shared" si="382"/>
        <v>#DIV/0!</v>
      </c>
      <c r="V774" s="75" t="e">
        <f>U774/F774</f>
        <v>#DIV/0!</v>
      </c>
    </row>
    <row r="775" spans="1:22" s="77" customFormat="1" x14ac:dyDescent="0.15">
      <c r="A775" s="66" t="s">
        <v>20</v>
      </c>
      <c r="B775" s="67" t="s">
        <v>184</v>
      </c>
      <c r="C775" s="68" t="s">
        <v>45</v>
      </c>
      <c r="D775" s="71" t="s">
        <v>298</v>
      </c>
      <c r="E775" s="71" t="s">
        <v>185</v>
      </c>
      <c r="F775" s="123">
        <v>6.2</v>
      </c>
      <c r="G775" s="132"/>
      <c r="H775" s="79"/>
      <c r="I775" s="71" t="s">
        <v>131</v>
      </c>
      <c r="J775" s="67" t="s">
        <v>186</v>
      </c>
      <c r="K775" s="72">
        <v>80</v>
      </c>
      <c r="L775" s="223"/>
      <c r="M775" s="222"/>
      <c r="N775" s="278">
        <f>(F775*K775)</f>
        <v>496</v>
      </c>
      <c r="O775" s="76" t="e">
        <f t="shared" si="379"/>
        <v>#DIV/0!</v>
      </c>
      <c r="P775" s="75" t="e">
        <f t="shared" si="380"/>
        <v>#DIV/0!</v>
      </c>
      <c r="Q775" s="222"/>
      <c r="R775" s="222"/>
      <c r="S775" s="292">
        <f t="shared" ref="S775" si="383">((Q775*3)+(R775*1))/4</f>
        <v>0</v>
      </c>
      <c r="T775" s="75"/>
      <c r="U775" s="75" t="e">
        <f t="shared" si="382"/>
        <v>#DIV/0!</v>
      </c>
      <c r="V775" s="75" t="e">
        <f>U775/F775</f>
        <v>#DIV/0!</v>
      </c>
    </row>
    <row r="776" spans="1:22" s="77" customFormat="1" x14ac:dyDescent="0.15">
      <c r="A776" s="66" t="s">
        <v>20</v>
      </c>
      <c r="B776" s="67" t="s">
        <v>184</v>
      </c>
      <c r="C776" s="68" t="s">
        <v>45</v>
      </c>
      <c r="D776" s="69" t="s">
        <v>298</v>
      </c>
      <c r="E776" s="69" t="s">
        <v>185</v>
      </c>
      <c r="F776" s="122">
        <v>52</v>
      </c>
      <c r="G776" s="122"/>
      <c r="H776" s="70"/>
      <c r="I776" s="71" t="s">
        <v>320</v>
      </c>
      <c r="J776" s="67" t="s">
        <v>186</v>
      </c>
      <c r="K776" s="72">
        <v>80</v>
      </c>
      <c r="L776" s="223"/>
      <c r="M776" s="222"/>
      <c r="N776" s="278">
        <f>(F776*K776)</f>
        <v>4160</v>
      </c>
      <c r="O776" s="76" t="e">
        <f t="shared" si="379"/>
        <v>#DIV/0!</v>
      </c>
      <c r="P776" s="75" t="e">
        <f t="shared" si="380"/>
        <v>#DIV/0!</v>
      </c>
      <c r="Q776" s="75"/>
      <c r="R776" s="75"/>
      <c r="S776" s="292"/>
      <c r="T776" s="222"/>
      <c r="U776" s="75" t="e">
        <f t="shared" si="382"/>
        <v>#DIV/0!</v>
      </c>
      <c r="V776" s="75" t="e">
        <f>U776/F776</f>
        <v>#DIV/0!</v>
      </c>
    </row>
    <row r="777" spans="1:22" s="77" customFormat="1" x14ac:dyDescent="0.15">
      <c r="A777" s="66" t="s">
        <v>20</v>
      </c>
      <c r="B777" s="67" t="s">
        <v>184</v>
      </c>
      <c r="C777" s="68" t="s">
        <v>45</v>
      </c>
      <c r="D777" s="71" t="s">
        <v>222</v>
      </c>
      <c r="E777" s="71" t="s">
        <v>303</v>
      </c>
      <c r="F777" s="123"/>
      <c r="G777" s="123">
        <v>3</v>
      </c>
      <c r="H777" s="123"/>
      <c r="I777" s="71" t="s">
        <v>96</v>
      </c>
      <c r="J777" s="67"/>
      <c r="K777" s="72"/>
      <c r="L777" s="74"/>
      <c r="M777" s="75"/>
      <c r="N777" s="75"/>
      <c r="O777" s="76"/>
      <c r="P777" s="75"/>
      <c r="Q777" s="75"/>
      <c r="R777" s="75"/>
      <c r="S777" s="75"/>
      <c r="T777" s="75"/>
      <c r="U777" s="75"/>
      <c r="V777" s="75"/>
    </row>
    <row r="778" spans="1:22" s="77" customFormat="1" x14ac:dyDescent="0.15">
      <c r="A778" s="66" t="s">
        <v>20</v>
      </c>
      <c r="B778" s="67" t="s">
        <v>184</v>
      </c>
      <c r="C778" s="68" t="s">
        <v>45</v>
      </c>
      <c r="D778" s="71" t="s">
        <v>224</v>
      </c>
      <c r="E778" s="71" t="s">
        <v>303</v>
      </c>
      <c r="F778" s="123"/>
      <c r="G778" s="123">
        <v>4</v>
      </c>
      <c r="H778" s="123"/>
      <c r="I778" s="71" t="s">
        <v>96</v>
      </c>
      <c r="J778" s="67"/>
      <c r="K778" s="72"/>
      <c r="L778" s="74"/>
      <c r="M778" s="75"/>
      <c r="N778" s="75"/>
      <c r="O778" s="76"/>
      <c r="P778" s="75"/>
      <c r="Q778" s="75"/>
      <c r="R778" s="75"/>
      <c r="S778" s="75"/>
      <c r="T778" s="75"/>
      <c r="U778" s="75"/>
      <c r="V778" s="75"/>
    </row>
    <row r="779" spans="1:22" s="77" customFormat="1" x14ac:dyDescent="0.15">
      <c r="A779" s="66" t="s">
        <v>20</v>
      </c>
      <c r="B779" s="67" t="s">
        <v>184</v>
      </c>
      <c r="C779" s="68" t="s">
        <v>482</v>
      </c>
      <c r="D779" s="71" t="s">
        <v>350</v>
      </c>
      <c r="E779" s="71" t="s">
        <v>576</v>
      </c>
      <c r="F779" s="123">
        <v>110</v>
      </c>
      <c r="G779" s="133"/>
      <c r="H779" s="80"/>
      <c r="I779" s="71" t="s">
        <v>131</v>
      </c>
      <c r="J779" s="67" t="s">
        <v>186</v>
      </c>
      <c r="K779" s="72">
        <v>80</v>
      </c>
      <c r="L779" s="223"/>
      <c r="M779" s="222"/>
      <c r="N779" s="278">
        <f>(F779*K779)</f>
        <v>8800</v>
      </c>
      <c r="O779" s="76" t="e">
        <f t="shared" ref="O779:O783" si="384">N779/L779</f>
        <v>#DIV/0!</v>
      </c>
      <c r="P779" s="75" t="e">
        <f t="shared" ref="P779:P783" si="385">M779*O779</f>
        <v>#DIV/0!</v>
      </c>
      <c r="Q779" s="222"/>
      <c r="R779" s="222"/>
      <c r="S779" s="292">
        <f t="shared" ref="S779" si="386">((Q779*3)+(R779*1))/4</f>
        <v>0</v>
      </c>
      <c r="T779" s="75"/>
      <c r="U779" s="75" t="e">
        <f t="shared" ref="U779:U796" si="387">SUM(P779+S779+T779)</f>
        <v>#DIV/0!</v>
      </c>
      <c r="V779" s="75" t="e">
        <f>U779/F779</f>
        <v>#DIV/0!</v>
      </c>
    </row>
    <row r="780" spans="1:22" s="77" customFormat="1" x14ac:dyDescent="0.15">
      <c r="A780" s="66" t="s">
        <v>20</v>
      </c>
      <c r="B780" s="67" t="s">
        <v>184</v>
      </c>
      <c r="C780" s="68" t="s">
        <v>482</v>
      </c>
      <c r="D780" s="90" t="s">
        <v>351</v>
      </c>
      <c r="E780" s="71" t="s">
        <v>47</v>
      </c>
      <c r="F780" s="123">
        <v>22</v>
      </c>
      <c r="G780" s="123"/>
      <c r="H780" s="78"/>
      <c r="I780" s="71" t="s">
        <v>320</v>
      </c>
      <c r="J780" s="67" t="s">
        <v>48</v>
      </c>
      <c r="K780" s="72">
        <v>40</v>
      </c>
      <c r="L780" s="223"/>
      <c r="M780" s="222"/>
      <c r="N780" s="278">
        <f>(F780*K780)</f>
        <v>880</v>
      </c>
      <c r="O780" s="76" t="e">
        <f t="shared" si="384"/>
        <v>#DIV/0!</v>
      </c>
      <c r="P780" s="75" t="e">
        <f t="shared" si="385"/>
        <v>#DIV/0!</v>
      </c>
      <c r="Q780" s="75"/>
      <c r="R780" s="75"/>
      <c r="S780" s="292"/>
      <c r="T780" s="222"/>
      <c r="U780" s="75" t="e">
        <f t="shared" si="387"/>
        <v>#DIV/0!</v>
      </c>
      <c r="V780" s="75" t="e">
        <f>U780/F780</f>
        <v>#DIV/0!</v>
      </c>
    </row>
    <row r="781" spans="1:22" s="77" customFormat="1" x14ac:dyDescent="0.15">
      <c r="A781" s="66" t="s">
        <v>20</v>
      </c>
      <c r="B781" s="67" t="s">
        <v>184</v>
      </c>
      <c r="C781" s="68" t="s">
        <v>482</v>
      </c>
      <c r="D781" s="71" t="s">
        <v>353</v>
      </c>
      <c r="E781" s="71" t="s">
        <v>47</v>
      </c>
      <c r="F781" s="123">
        <v>22</v>
      </c>
      <c r="G781" s="123"/>
      <c r="H781" s="78"/>
      <c r="I781" s="71" t="s">
        <v>320</v>
      </c>
      <c r="J781" s="67" t="s">
        <v>48</v>
      </c>
      <c r="K781" s="72">
        <v>40</v>
      </c>
      <c r="L781" s="223"/>
      <c r="M781" s="222"/>
      <c r="N781" s="278">
        <f>(F781*K781)</f>
        <v>880</v>
      </c>
      <c r="O781" s="76" t="e">
        <f t="shared" si="384"/>
        <v>#DIV/0!</v>
      </c>
      <c r="P781" s="75" t="e">
        <f t="shared" si="385"/>
        <v>#DIV/0!</v>
      </c>
      <c r="Q781" s="75"/>
      <c r="R781" s="75"/>
      <c r="S781" s="292"/>
      <c r="T781" s="222"/>
      <c r="U781" s="75" t="e">
        <f t="shared" si="387"/>
        <v>#DIV/0!</v>
      </c>
      <c r="V781" s="75" t="e">
        <f>U781/F781</f>
        <v>#DIV/0!</v>
      </c>
    </row>
    <row r="782" spans="1:22" s="77" customFormat="1" x14ac:dyDescent="0.15">
      <c r="A782" s="66" t="s">
        <v>20</v>
      </c>
      <c r="B782" s="67" t="s">
        <v>184</v>
      </c>
      <c r="C782" s="68" t="s">
        <v>482</v>
      </c>
      <c r="D782" s="71" t="s">
        <v>354</v>
      </c>
      <c r="E782" s="71" t="s">
        <v>185</v>
      </c>
      <c r="F782" s="123">
        <v>64</v>
      </c>
      <c r="G782" s="123"/>
      <c r="H782" s="78"/>
      <c r="I782" s="71" t="s">
        <v>320</v>
      </c>
      <c r="J782" s="67" t="s">
        <v>186</v>
      </c>
      <c r="K782" s="72">
        <v>80</v>
      </c>
      <c r="L782" s="223"/>
      <c r="M782" s="222"/>
      <c r="N782" s="278">
        <f>(F782*K782)</f>
        <v>5120</v>
      </c>
      <c r="O782" s="76" t="e">
        <f t="shared" si="384"/>
        <v>#DIV/0!</v>
      </c>
      <c r="P782" s="75" t="e">
        <f t="shared" si="385"/>
        <v>#DIV/0!</v>
      </c>
      <c r="Q782" s="75"/>
      <c r="R782" s="75"/>
      <c r="S782" s="292"/>
      <c r="T782" s="222"/>
      <c r="U782" s="75" t="e">
        <f t="shared" si="387"/>
        <v>#DIV/0!</v>
      </c>
      <c r="V782" s="75" t="e">
        <f>U782/F782</f>
        <v>#DIV/0!</v>
      </c>
    </row>
    <row r="783" spans="1:22" s="77" customFormat="1" x14ac:dyDescent="0.15">
      <c r="A783" s="66" t="s">
        <v>20</v>
      </c>
      <c r="B783" s="67" t="s">
        <v>184</v>
      </c>
      <c r="C783" s="68" t="s">
        <v>482</v>
      </c>
      <c r="D783" s="71" t="s">
        <v>577</v>
      </c>
      <c r="E783" s="71" t="s">
        <v>161</v>
      </c>
      <c r="F783" s="123">
        <v>48</v>
      </c>
      <c r="G783" s="123"/>
      <c r="H783" s="78"/>
      <c r="I783" s="71" t="s">
        <v>320</v>
      </c>
      <c r="J783" s="67" t="s">
        <v>72</v>
      </c>
      <c r="K783" s="72">
        <v>200</v>
      </c>
      <c r="L783" s="223"/>
      <c r="M783" s="222"/>
      <c r="N783" s="278">
        <f>(F783*K783)</f>
        <v>9600</v>
      </c>
      <c r="O783" s="76" t="e">
        <f t="shared" si="384"/>
        <v>#DIV/0!</v>
      </c>
      <c r="P783" s="75" t="e">
        <f t="shared" si="385"/>
        <v>#DIV/0!</v>
      </c>
      <c r="Q783" s="75"/>
      <c r="R783" s="75"/>
      <c r="S783" s="292"/>
      <c r="T783" s="222"/>
      <c r="U783" s="75" t="e">
        <f t="shared" si="387"/>
        <v>#DIV/0!</v>
      </c>
      <c r="V783" s="75" t="e">
        <f>U783/F783</f>
        <v>#DIV/0!</v>
      </c>
    </row>
    <row r="784" spans="1:22" s="237" customFormat="1" ht="15" x14ac:dyDescent="0.2">
      <c r="A784" s="224"/>
      <c r="B784" s="225"/>
      <c r="C784" s="226"/>
      <c r="D784" s="247"/>
      <c r="E784" s="247"/>
      <c r="F784" s="250">
        <f>SUM(F738:F783)</f>
        <v>1386.0000000000002</v>
      </c>
      <c r="G784" s="250"/>
      <c r="H784" s="251"/>
      <c r="I784" s="247"/>
      <c r="J784" s="225"/>
      <c r="K784" s="229"/>
      <c r="L784" s="234"/>
      <c r="M784" s="235"/>
      <c r="N784" s="235"/>
      <c r="O784" s="236"/>
      <c r="P784" s="235" t="e">
        <f>SUM(P738:P783)</f>
        <v>#DIV/0!</v>
      </c>
      <c r="Q784" s="235">
        <f t="shared" ref="Q784:T784" si="388">SUM(Q738:Q783)</f>
        <v>0</v>
      </c>
      <c r="R784" s="235">
        <f t="shared" si="388"/>
        <v>0</v>
      </c>
      <c r="S784" s="235">
        <f t="shared" si="388"/>
        <v>0</v>
      </c>
      <c r="T784" s="235">
        <f t="shared" si="388"/>
        <v>0</v>
      </c>
      <c r="U784" s="75" t="e">
        <f t="shared" si="387"/>
        <v>#DIV/0!</v>
      </c>
      <c r="V784" s="235"/>
    </row>
    <row r="785" spans="1:22" s="77" customFormat="1" ht="12.75" customHeight="1" x14ac:dyDescent="0.15">
      <c r="A785" s="66" t="s">
        <v>28</v>
      </c>
      <c r="B785" s="67" t="s">
        <v>47</v>
      </c>
      <c r="C785" s="68" t="s">
        <v>45</v>
      </c>
      <c r="D785" s="69" t="s">
        <v>122</v>
      </c>
      <c r="E785" s="86" t="s">
        <v>82</v>
      </c>
      <c r="F785" s="122">
        <v>16.2</v>
      </c>
      <c r="G785" s="122"/>
      <c r="H785" s="70"/>
      <c r="I785" s="71" t="s">
        <v>123</v>
      </c>
      <c r="J785" s="67" t="s">
        <v>84</v>
      </c>
      <c r="K785" s="72">
        <v>104</v>
      </c>
      <c r="L785" s="223"/>
      <c r="M785" s="222"/>
      <c r="N785" s="278">
        <f t="shared" ref="N785:N796" si="389">(F785*K785)</f>
        <v>1684.8</v>
      </c>
      <c r="O785" s="76" t="e">
        <f t="shared" ref="O785:O796" si="390">N785/L785</f>
        <v>#DIV/0!</v>
      </c>
      <c r="P785" s="75" t="e">
        <f t="shared" ref="P785:P796" si="391">M785*O785</f>
        <v>#DIV/0!</v>
      </c>
      <c r="Q785" s="75"/>
      <c r="R785" s="75"/>
      <c r="S785" s="292"/>
      <c r="T785" s="222"/>
      <c r="U785" s="75" t="e">
        <f t="shared" si="387"/>
        <v>#DIV/0!</v>
      </c>
      <c r="V785" s="75" t="e">
        <f t="shared" ref="V785:V796" si="392">U785/F785</f>
        <v>#DIV/0!</v>
      </c>
    </row>
    <row r="786" spans="1:22" s="77" customFormat="1" ht="12.75" customHeight="1" x14ac:dyDescent="0.15">
      <c r="A786" s="66" t="s">
        <v>28</v>
      </c>
      <c r="B786" s="67" t="s">
        <v>47</v>
      </c>
      <c r="C786" s="68" t="s">
        <v>45</v>
      </c>
      <c r="D786" s="71" t="s">
        <v>124</v>
      </c>
      <c r="E786" s="71" t="s">
        <v>578</v>
      </c>
      <c r="F786" s="122">
        <v>14.18</v>
      </c>
      <c r="G786" s="122"/>
      <c r="H786" s="70"/>
      <c r="I786" s="71" t="s">
        <v>320</v>
      </c>
      <c r="J786" s="67" t="s">
        <v>48</v>
      </c>
      <c r="K786" s="72">
        <v>52</v>
      </c>
      <c r="L786" s="223"/>
      <c r="M786" s="222"/>
      <c r="N786" s="278">
        <f t="shared" si="389"/>
        <v>737.36</v>
      </c>
      <c r="O786" s="76" t="e">
        <f t="shared" si="390"/>
        <v>#DIV/0!</v>
      </c>
      <c r="P786" s="75" t="e">
        <f t="shared" si="391"/>
        <v>#DIV/0!</v>
      </c>
      <c r="Q786" s="75"/>
      <c r="R786" s="75"/>
      <c r="S786" s="292"/>
      <c r="T786" s="222"/>
      <c r="U786" s="75" t="e">
        <f t="shared" si="387"/>
        <v>#DIV/0!</v>
      </c>
      <c r="V786" s="75" t="e">
        <f t="shared" si="392"/>
        <v>#DIV/0!</v>
      </c>
    </row>
    <row r="787" spans="1:22" s="77" customFormat="1" ht="12.75" customHeight="1" x14ac:dyDescent="0.15">
      <c r="A787" s="66" t="s">
        <v>28</v>
      </c>
      <c r="B787" s="67" t="s">
        <v>47</v>
      </c>
      <c r="C787" s="68" t="s">
        <v>45</v>
      </c>
      <c r="D787" s="71" t="s">
        <v>126</v>
      </c>
      <c r="E787" s="69" t="s">
        <v>579</v>
      </c>
      <c r="F787" s="122">
        <v>14.18</v>
      </c>
      <c r="G787" s="122"/>
      <c r="H787" s="70"/>
      <c r="I787" s="71" t="s">
        <v>320</v>
      </c>
      <c r="J787" s="67" t="s">
        <v>48</v>
      </c>
      <c r="K787" s="72">
        <v>52</v>
      </c>
      <c r="L787" s="223"/>
      <c r="M787" s="222"/>
      <c r="N787" s="278">
        <f t="shared" si="389"/>
        <v>737.36</v>
      </c>
      <c r="O787" s="76" t="e">
        <f t="shared" si="390"/>
        <v>#DIV/0!</v>
      </c>
      <c r="P787" s="75" t="e">
        <f t="shared" si="391"/>
        <v>#DIV/0!</v>
      </c>
      <c r="Q787" s="75"/>
      <c r="R787" s="75"/>
      <c r="S787" s="292"/>
      <c r="T787" s="222"/>
      <c r="U787" s="75" t="e">
        <f t="shared" si="387"/>
        <v>#DIV/0!</v>
      </c>
      <c r="V787" s="75" t="e">
        <f t="shared" si="392"/>
        <v>#DIV/0!</v>
      </c>
    </row>
    <row r="788" spans="1:22" s="77" customFormat="1" ht="12.75" customHeight="1" x14ac:dyDescent="0.15">
      <c r="A788" s="66" t="s">
        <v>28</v>
      </c>
      <c r="B788" s="67" t="s">
        <v>47</v>
      </c>
      <c r="C788" s="68" t="s">
        <v>45</v>
      </c>
      <c r="D788" s="71" t="s">
        <v>129</v>
      </c>
      <c r="E788" s="86" t="s">
        <v>580</v>
      </c>
      <c r="F788" s="122">
        <v>14.18</v>
      </c>
      <c r="G788" s="122"/>
      <c r="H788" s="70"/>
      <c r="I788" s="71" t="s">
        <v>320</v>
      </c>
      <c r="J788" s="67" t="s">
        <v>48</v>
      </c>
      <c r="K788" s="72">
        <v>52</v>
      </c>
      <c r="L788" s="223"/>
      <c r="M788" s="222"/>
      <c r="N788" s="278">
        <f t="shared" si="389"/>
        <v>737.36</v>
      </c>
      <c r="O788" s="76" t="e">
        <f t="shared" si="390"/>
        <v>#DIV/0!</v>
      </c>
      <c r="P788" s="75" t="e">
        <f t="shared" si="391"/>
        <v>#DIV/0!</v>
      </c>
      <c r="Q788" s="75"/>
      <c r="R788" s="75"/>
      <c r="S788" s="292"/>
      <c r="T788" s="222"/>
      <c r="U788" s="75" t="e">
        <f t="shared" si="387"/>
        <v>#DIV/0!</v>
      </c>
      <c r="V788" s="75" t="e">
        <f t="shared" si="392"/>
        <v>#DIV/0!</v>
      </c>
    </row>
    <row r="789" spans="1:22" s="77" customFormat="1" ht="12.75" customHeight="1" x14ac:dyDescent="0.15">
      <c r="A789" s="66" t="s">
        <v>28</v>
      </c>
      <c r="B789" s="67" t="s">
        <v>47</v>
      </c>
      <c r="C789" s="68" t="s">
        <v>45</v>
      </c>
      <c r="D789" s="71" t="s">
        <v>130</v>
      </c>
      <c r="E789" s="71" t="s">
        <v>580</v>
      </c>
      <c r="F789" s="123">
        <v>14.18</v>
      </c>
      <c r="G789" s="137"/>
      <c r="H789" s="88"/>
      <c r="I789" s="71" t="s">
        <v>320</v>
      </c>
      <c r="J789" s="67" t="s">
        <v>48</v>
      </c>
      <c r="K789" s="72">
        <v>52</v>
      </c>
      <c r="L789" s="223"/>
      <c r="M789" s="222"/>
      <c r="N789" s="278">
        <f t="shared" si="389"/>
        <v>737.36</v>
      </c>
      <c r="O789" s="76" t="e">
        <f t="shared" si="390"/>
        <v>#DIV/0!</v>
      </c>
      <c r="P789" s="75" t="e">
        <f t="shared" si="391"/>
        <v>#DIV/0!</v>
      </c>
      <c r="Q789" s="75"/>
      <c r="R789" s="75"/>
      <c r="S789" s="292"/>
      <c r="T789" s="222"/>
      <c r="U789" s="75" t="e">
        <f t="shared" si="387"/>
        <v>#DIV/0!</v>
      </c>
      <c r="V789" s="75" t="e">
        <f t="shared" si="392"/>
        <v>#DIV/0!</v>
      </c>
    </row>
    <row r="790" spans="1:22" s="77" customFormat="1" ht="12.75" customHeight="1" x14ac:dyDescent="0.15">
      <c r="A790" s="66" t="s">
        <v>28</v>
      </c>
      <c r="B790" s="67" t="s">
        <v>47</v>
      </c>
      <c r="C790" s="68" t="s">
        <v>45</v>
      </c>
      <c r="D790" s="71" t="s">
        <v>132</v>
      </c>
      <c r="E790" s="71" t="s">
        <v>581</v>
      </c>
      <c r="F790" s="123">
        <v>23.37</v>
      </c>
      <c r="G790" s="137"/>
      <c r="H790" s="88"/>
      <c r="I790" s="71" t="s">
        <v>320</v>
      </c>
      <c r="J790" s="67" t="s">
        <v>48</v>
      </c>
      <c r="K790" s="72">
        <v>52</v>
      </c>
      <c r="L790" s="223"/>
      <c r="M790" s="222"/>
      <c r="N790" s="278">
        <f t="shared" si="389"/>
        <v>1215.24</v>
      </c>
      <c r="O790" s="76" t="e">
        <f t="shared" si="390"/>
        <v>#DIV/0!</v>
      </c>
      <c r="P790" s="75" t="e">
        <f t="shared" si="391"/>
        <v>#DIV/0!</v>
      </c>
      <c r="Q790" s="75"/>
      <c r="R790" s="75"/>
      <c r="S790" s="292"/>
      <c r="T790" s="222"/>
      <c r="U790" s="75" t="e">
        <f t="shared" si="387"/>
        <v>#DIV/0!</v>
      </c>
      <c r="V790" s="75" t="e">
        <f t="shared" si="392"/>
        <v>#DIV/0!</v>
      </c>
    </row>
    <row r="791" spans="1:22" s="77" customFormat="1" ht="12.75" customHeight="1" x14ac:dyDescent="0.15">
      <c r="A791" s="66" t="s">
        <v>28</v>
      </c>
      <c r="B791" s="67" t="s">
        <v>47</v>
      </c>
      <c r="C791" s="68" t="s">
        <v>45</v>
      </c>
      <c r="D791" s="71" t="s">
        <v>134</v>
      </c>
      <c r="E791" s="71" t="s">
        <v>582</v>
      </c>
      <c r="F791" s="123">
        <v>23.37</v>
      </c>
      <c r="G791" s="137"/>
      <c r="H791" s="88"/>
      <c r="I791" s="71" t="s">
        <v>320</v>
      </c>
      <c r="J791" s="67" t="s">
        <v>48</v>
      </c>
      <c r="K791" s="72">
        <v>52</v>
      </c>
      <c r="L791" s="223"/>
      <c r="M791" s="222"/>
      <c r="N791" s="278">
        <f t="shared" si="389"/>
        <v>1215.24</v>
      </c>
      <c r="O791" s="76" t="e">
        <f t="shared" si="390"/>
        <v>#DIV/0!</v>
      </c>
      <c r="P791" s="75" t="e">
        <f t="shared" si="391"/>
        <v>#DIV/0!</v>
      </c>
      <c r="Q791" s="75"/>
      <c r="R791" s="75"/>
      <c r="S791" s="292"/>
      <c r="T791" s="222"/>
      <c r="U791" s="75" t="e">
        <f t="shared" si="387"/>
        <v>#DIV/0!</v>
      </c>
      <c r="V791" s="75" t="e">
        <f t="shared" si="392"/>
        <v>#DIV/0!</v>
      </c>
    </row>
    <row r="792" spans="1:22" s="77" customFormat="1" ht="12.75" customHeight="1" x14ac:dyDescent="0.15">
      <c r="A792" s="66" t="s">
        <v>28</v>
      </c>
      <c r="B792" s="67" t="s">
        <v>47</v>
      </c>
      <c r="C792" s="68" t="s">
        <v>45</v>
      </c>
      <c r="D792" s="71" t="s">
        <v>136</v>
      </c>
      <c r="E792" s="71" t="s">
        <v>583</v>
      </c>
      <c r="F792" s="123">
        <v>23.37</v>
      </c>
      <c r="G792" s="137"/>
      <c r="H792" s="88"/>
      <c r="I792" s="71" t="s">
        <v>320</v>
      </c>
      <c r="J792" s="67" t="s">
        <v>48</v>
      </c>
      <c r="K792" s="72">
        <v>52</v>
      </c>
      <c r="L792" s="223"/>
      <c r="M792" s="222"/>
      <c r="N792" s="278">
        <f t="shared" si="389"/>
        <v>1215.24</v>
      </c>
      <c r="O792" s="76" t="e">
        <f t="shared" si="390"/>
        <v>#DIV/0!</v>
      </c>
      <c r="P792" s="75" t="e">
        <f t="shared" si="391"/>
        <v>#DIV/0!</v>
      </c>
      <c r="Q792" s="75"/>
      <c r="R792" s="75"/>
      <c r="S792" s="292"/>
      <c r="T792" s="222"/>
      <c r="U792" s="75" t="e">
        <f t="shared" si="387"/>
        <v>#DIV/0!</v>
      </c>
      <c r="V792" s="75" t="e">
        <f t="shared" si="392"/>
        <v>#DIV/0!</v>
      </c>
    </row>
    <row r="793" spans="1:22" s="77" customFormat="1" ht="12.75" customHeight="1" x14ac:dyDescent="0.15">
      <c r="A793" s="66" t="s">
        <v>28</v>
      </c>
      <c r="B793" s="67" t="s">
        <v>47</v>
      </c>
      <c r="C793" s="68" t="s">
        <v>45</v>
      </c>
      <c r="D793" s="71" t="s">
        <v>137</v>
      </c>
      <c r="E793" s="71" t="s">
        <v>584</v>
      </c>
      <c r="F793" s="123">
        <v>28.35</v>
      </c>
      <c r="G793" s="137"/>
      <c r="H793" s="88"/>
      <c r="I793" s="71" t="s">
        <v>320</v>
      </c>
      <c r="J793" s="67" t="s">
        <v>48</v>
      </c>
      <c r="K793" s="72">
        <v>52</v>
      </c>
      <c r="L793" s="223"/>
      <c r="M793" s="222"/>
      <c r="N793" s="278">
        <f t="shared" si="389"/>
        <v>1474.2</v>
      </c>
      <c r="O793" s="76" t="e">
        <f t="shared" si="390"/>
        <v>#DIV/0!</v>
      </c>
      <c r="P793" s="75" t="e">
        <f t="shared" si="391"/>
        <v>#DIV/0!</v>
      </c>
      <c r="Q793" s="75"/>
      <c r="R793" s="75"/>
      <c r="S793" s="292"/>
      <c r="T793" s="222"/>
      <c r="U793" s="75" t="e">
        <f t="shared" si="387"/>
        <v>#DIV/0!</v>
      </c>
      <c r="V793" s="75" t="e">
        <f t="shared" si="392"/>
        <v>#DIV/0!</v>
      </c>
    </row>
    <row r="794" spans="1:22" s="77" customFormat="1" ht="12.75" customHeight="1" x14ac:dyDescent="0.15">
      <c r="A794" s="66" t="s">
        <v>28</v>
      </c>
      <c r="B794" s="67" t="s">
        <v>47</v>
      </c>
      <c r="C794" s="68" t="s">
        <v>45</v>
      </c>
      <c r="D794" s="71" t="s">
        <v>138</v>
      </c>
      <c r="E794" s="71" t="s">
        <v>584</v>
      </c>
      <c r="F794" s="123">
        <v>28.35</v>
      </c>
      <c r="G794" s="137"/>
      <c r="H794" s="88"/>
      <c r="I794" s="71" t="s">
        <v>320</v>
      </c>
      <c r="J794" s="67" t="s">
        <v>48</v>
      </c>
      <c r="K794" s="72">
        <v>52</v>
      </c>
      <c r="L794" s="223"/>
      <c r="M794" s="222"/>
      <c r="N794" s="278">
        <f t="shared" si="389"/>
        <v>1474.2</v>
      </c>
      <c r="O794" s="76" t="e">
        <f t="shared" si="390"/>
        <v>#DIV/0!</v>
      </c>
      <c r="P794" s="75" t="e">
        <f t="shared" si="391"/>
        <v>#DIV/0!</v>
      </c>
      <c r="Q794" s="75"/>
      <c r="R794" s="75"/>
      <c r="S794" s="292"/>
      <c r="T794" s="222"/>
      <c r="U794" s="75" t="e">
        <f t="shared" si="387"/>
        <v>#DIV/0!</v>
      </c>
      <c r="V794" s="75" t="e">
        <f t="shared" si="392"/>
        <v>#DIV/0!</v>
      </c>
    </row>
    <row r="795" spans="1:22" s="77" customFormat="1" ht="12.75" customHeight="1" x14ac:dyDescent="0.15">
      <c r="A795" s="66" t="s">
        <v>28</v>
      </c>
      <c r="B795" s="67" t="s">
        <v>47</v>
      </c>
      <c r="C795" s="68" t="s">
        <v>45</v>
      </c>
      <c r="D795" s="71" t="s">
        <v>139</v>
      </c>
      <c r="E795" s="71" t="s">
        <v>159</v>
      </c>
      <c r="F795" s="123">
        <v>10.7</v>
      </c>
      <c r="G795" s="137"/>
      <c r="H795" s="88"/>
      <c r="I795" s="71" t="s">
        <v>131</v>
      </c>
      <c r="J795" s="67" t="s">
        <v>48</v>
      </c>
      <c r="K795" s="72">
        <v>52</v>
      </c>
      <c r="L795" s="223"/>
      <c r="M795" s="222"/>
      <c r="N795" s="278">
        <f t="shared" si="389"/>
        <v>556.4</v>
      </c>
      <c r="O795" s="76" t="e">
        <f t="shared" si="390"/>
        <v>#DIV/0!</v>
      </c>
      <c r="P795" s="75" t="e">
        <f t="shared" si="391"/>
        <v>#DIV/0!</v>
      </c>
      <c r="Q795" s="222"/>
      <c r="R795" s="222"/>
      <c r="S795" s="292">
        <f t="shared" ref="S795:S796" si="393">((Q795*3)+(R795*1))/4</f>
        <v>0</v>
      </c>
      <c r="T795" s="75"/>
      <c r="U795" s="75" t="e">
        <f t="shared" si="387"/>
        <v>#DIV/0!</v>
      </c>
      <c r="V795" s="75" t="e">
        <f t="shared" si="392"/>
        <v>#DIV/0!</v>
      </c>
    </row>
    <row r="796" spans="1:22" s="77" customFormat="1" ht="12.75" customHeight="1" x14ac:dyDescent="0.15">
      <c r="A796" s="66" t="s">
        <v>28</v>
      </c>
      <c r="B796" s="67" t="s">
        <v>47</v>
      </c>
      <c r="C796" s="68" t="s">
        <v>45</v>
      </c>
      <c r="D796" s="71" t="s">
        <v>141</v>
      </c>
      <c r="E796" s="71" t="s">
        <v>585</v>
      </c>
      <c r="F796" s="123">
        <v>46.9</v>
      </c>
      <c r="G796" s="137"/>
      <c r="H796" s="88"/>
      <c r="I796" s="71" t="s">
        <v>131</v>
      </c>
      <c r="J796" s="67" t="s">
        <v>48</v>
      </c>
      <c r="K796" s="72">
        <v>52</v>
      </c>
      <c r="L796" s="223"/>
      <c r="M796" s="222"/>
      <c r="N796" s="278">
        <f t="shared" si="389"/>
        <v>2438.7999999999997</v>
      </c>
      <c r="O796" s="76" t="e">
        <f t="shared" si="390"/>
        <v>#DIV/0!</v>
      </c>
      <c r="P796" s="75" t="e">
        <f t="shared" si="391"/>
        <v>#DIV/0!</v>
      </c>
      <c r="Q796" s="222"/>
      <c r="R796" s="222"/>
      <c r="S796" s="292">
        <f t="shared" si="393"/>
        <v>0</v>
      </c>
      <c r="T796" s="75"/>
      <c r="U796" s="75" t="e">
        <f t="shared" si="387"/>
        <v>#DIV/0!</v>
      </c>
      <c r="V796" s="75" t="e">
        <f t="shared" si="392"/>
        <v>#DIV/0!</v>
      </c>
    </row>
    <row r="797" spans="1:22" s="77" customFormat="1" ht="12.75" customHeight="1" x14ac:dyDescent="0.15">
      <c r="A797" s="66" t="s">
        <v>28</v>
      </c>
      <c r="B797" s="67" t="s">
        <v>47</v>
      </c>
      <c r="C797" s="68" t="s">
        <v>45</v>
      </c>
      <c r="D797" s="71" t="s">
        <v>145</v>
      </c>
      <c r="E797" s="71" t="s">
        <v>231</v>
      </c>
      <c r="F797" s="123"/>
      <c r="G797" s="137">
        <v>1.87</v>
      </c>
      <c r="H797" s="137"/>
      <c r="I797" s="71" t="s">
        <v>387</v>
      </c>
      <c r="J797" s="67"/>
      <c r="K797" s="72"/>
      <c r="L797" s="74"/>
      <c r="M797" s="75"/>
      <c r="N797" s="75"/>
      <c r="O797" s="76"/>
      <c r="P797" s="75"/>
      <c r="Q797" s="75"/>
      <c r="R797" s="75"/>
      <c r="S797" s="75"/>
      <c r="T797" s="75"/>
      <c r="U797" s="75"/>
      <c r="V797" s="75"/>
    </row>
    <row r="798" spans="1:22" s="77" customFormat="1" ht="12.75" customHeight="1" x14ac:dyDescent="0.15">
      <c r="A798" s="66" t="s">
        <v>28</v>
      </c>
      <c r="B798" s="67" t="s">
        <v>47</v>
      </c>
      <c r="C798" s="68" t="s">
        <v>45</v>
      </c>
      <c r="D798" s="71" t="s">
        <v>146</v>
      </c>
      <c r="E798" s="71" t="s">
        <v>586</v>
      </c>
      <c r="F798" s="123"/>
      <c r="G798" s="137">
        <v>0.5</v>
      </c>
      <c r="H798" s="137"/>
      <c r="I798" s="71" t="s">
        <v>131</v>
      </c>
      <c r="J798" s="67"/>
      <c r="K798" s="72"/>
      <c r="L798" s="74"/>
      <c r="M798" s="75"/>
      <c r="N798" s="75"/>
      <c r="O798" s="76"/>
      <c r="P798" s="75"/>
      <c r="Q798" s="75"/>
      <c r="R798" s="75"/>
      <c r="S798" s="75"/>
      <c r="T798" s="75"/>
      <c r="U798" s="75"/>
      <c r="V798" s="75"/>
    </row>
    <row r="799" spans="1:22" s="77" customFormat="1" ht="12.75" customHeight="1" x14ac:dyDescent="0.15">
      <c r="A799" s="66" t="s">
        <v>28</v>
      </c>
      <c r="B799" s="67" t="s">
        <v>47</v>
      </c>
      <c r="C799" s="68" t="s">
        <v>45</v>
      </c>
      <c r="D799" s="71" t="s">
        <v>147</v>
      </c>
      <c r="E799" s="69" t="s">
        <v>302</v>
      </c>
      <c r="F799" s="123"/>
      <c r="G799" s="137">
        <v>4</v>
      </c>
      <c r="H799" s="137"/>
      <c r="I799" s="71" t="s">
        <v>131</v>
      </c>
      <c r="J799" s="67"/>
      <c r="K799" s="72"/>
      <c r="L799" s="74"/>
      <c r="M799" s="75"/>
      <c r="N799" s="75"/>
      <c r="O799" s="76"/>
      <c r="P799" s="75"/>
      <c r="Q799" s="75"/>
      <c r="R799" s="75"/>
      <c r="S799" s="75"/>
      <c r="T799" s="75"/>
      <c r="U799" s="75"/>
      <c r="V799" s="75"/>
    </row>
    <row r="800" spans="1:22" s="77" customFormat="1" ht="12.75" customHeight="1" x14ac:dyDescent="0.15">
      <c r="A800" s="66" t="s">
        <v>28</v>
      </c>
      <c r="B800" s="67" t="s">
        <v>47</v>
      </c>
      <c r="C800" s="68" t="s">
        <v>45</v>
      </c>
      <c r="D800" s="71" t="s">
        <v>148</v>
      </c>
      <c r="E800" s="71" t="s">
        <v>260</v>
      </c>
      <c r="F800" s="123">
        <v>7.6</v>
      </c>
      <c r="G800" s="123"/>
      <c r="H800" s="78"/>
      <c r="I800" s="71" t="s">
        <v>131</v>
      </c>
      <c r="J800" s="67" t="s">
        <v>72</v>
      </c>
      <c r="K800" s="72">
        <v>52</v>
      </c>
      <c r="L800" s="223"/>
      <c r="M800" s="222"/>
      <c r="N800" s="278">
        <f>(F800*K800)</f>
        <v>395.2</v>
      </c>
      <c r="O800" s="76" t="e">
        <f>N800/L800</f>
        <v>#DIV/0!</v>
      </c>
      <c r="P800" s="75" t="e">
        <f>M800*O800</f>
        <v>#DIV/0!</v>
      </c>
      <c r="Q800" s="222"/>
      <c r="R800" s="222"/>
      <c r="S800" s="292">
        <f t="shared" ref="S800" si="394">((Q800*3)+(R800*1))/4</f>
        <v>0</v>
      </c>
      <c r="T800" s="75"/>
      <c r="U800" s="75" t="e">
        <f>SUM(P800+S800+T800)</f>
        <v>#DIV/0!</v>
      </c>
      <c r="V800" s="75" t="e">
        <f>U800/F800</f>
        <v>#DIV/0!</v>
      </c>
    </row>
    <row r="801" spans="1:22" s="77" customFormat="1" ht="12.75" customHeight="1" x14ac:dyDescent="0.15">
      <c r="A801" s="66" t="s">
        <v>28</v>
      </c>
      <c r="B801" s="67" t="s">
        <v>47</v>
      </c>
      <c r="C801" s="68" t="s">
        <v>45</v>
      </c>
      <c r="D801" s="71" t="s">
        <v>149</v>
      </c>
      <c r="E801" s="71" t="s">
        <v>314</v>
      </c>
      <c r="F801" s="123"/>
      <c r="G801" s="123">
        <v>2.93</v>
      </c>
      <c r="H801" s="123"/>
      <c r="I801" s="71" t="s">
        <v>131</v>
      </c>
      <c r="J801" s="67"/>
      <c r="K801" s="72"/>
      <c r="L801" s="74"/>
      <c r="M801" s="75"/>
      <c r="N801" s="75"/>
      <c r="O801" s="76"/>
      <c r="P801" s="75"/>
      <c r="Q801" s="75"/>
      <c r="R801" s="75"/>
      <c r="S801" s="75"/>
      <c r="T801" s="75"/>
      <c r="U801" s="75"/>
      <c r="V801" s="75"/>
    </row>
    <row r="802" spans="1:22" s="77" customFormat="1" ht="12.75" customHeight="1" x14ac:dyDescent="0.15">
      <c r="A802" s="66" t="s">
        <v>28</v>
      </c>
      <c r="B802" s="67" t="s">
        <v>47</v>
      </c>
      <c r="C802" s="68" t="s">
        <v>45</v>
      </c>
      <c r="D802" s="71" t="s">
        <v>150</v>
      </c>
      <c r="E802" s="71" t="s">
        <v>587</v>
      </c>
      <c r="F802" s="124">
        <v>39.1</v>
      </c>
      <c r="G802" s="124"/>
      <c r="H802" s="84"/>
      <c r="I802" s="71" t="s">
        <v>131</v>
      </c>
      <c r="J802" s="67" t="s">
        <v>48</v>
      </c>
      <c r="K802" s="72">
        <v>52</v>
      </c>
      <c r="L802" s="223"/>
      <c r="M802" s="222"/>
      <c r="N802" s="278">
        <f>(F802*K802)</f>
        <v>2033.2</v>
      </c>
      <c r="O802" s="76" t="e">
        <f t="shared" ref="O802:O803" si="395">N802/L802</f>
        <v>#DIV/0!</v>
      </c>
      <c r="P802" s="75" t="e">
        <f t="shared" ref="P802:P803" si="396">M802*O802</f>
        <v>#DIV/0!</v>
      </c>
      <c r="Q802" s="222"/>
      <c r="R802" s="222"/>
      <c r="S802" s="292">
        <f t="shared" ref="S802:S803" si="397">((Q802*3)+(R802*1))/4</f>
        <v>0</v>
      </c>
      <c r="T802" s="75"/>
      <c r="U802" s="75" t="e">
        <f t="shared" ref="U802:U803" si="398">SUM(P802+S802+T802)</f>
        <v>#DIV/0!</v>
      </c>
      <c r="V802" s="75" t="e">
        <f>U802/F802</f>
        <v>#DIV/0!</v>
      </c>
    </row>
    <row r="803" spans="1:22" s="77" customFormat="1" ht="12.75" customHeight="1" x14ac:dyDescent="0.15">
      <c r="A803" s="66" t="s">
        <v>28</v>
      </c>
      <c r="B803" s="67" t="s">
        <v>47</v>
      </c>
      <c r="C803" s="68" t="s">
        <v>45</v>
      </c>
      <c r="D803" s="71" t="s">
        <v>151</v>
      </c>
      <c r="E803" s="71" t="s">
        <v>588</v>
      </c>
      <c r="F803" s="123">
        <v>8.3000000000000007</v>
      </c>
      <c r="G803" s="113"/>
      <c r="H803" s="83"/>
      <c r="I803" s="71" t="s">
        <v>131</v>
      </c>
      <c r="J803" s="67" t="s">
        <v>48</v>
      </c>
      <c r="K803" s="72">
        <v>52</v>
      </c>
      <c r="L803" s="223"/>
      <c r="M803" s="222"/>
      <c r="N803" s="278">
        <f>(F803*K803)</f>
        <v>431.6</v>
      </c>
      <c r="O803" s="76" t="e">
        <f t="shared" si="395"/>
        <v>#DIV/0!</v>
      </c>
      <c r="P803" s="75" t="e">
        <f t="shared" si="396"/>
        <v>#DIV/0!</v>
      </c>
      <c r="Q803" s="222"/>
      <c r="R803" s="222"/>
      <c r="S803" s="292">
        <f t="shared" si="397"/>
        <v>0</v>
      </c>
      <c r="T803" s="75"/>
      <c r="U803" s="75" t="e">
        <f t="shared" si="398"/>
        <v>#DIV/0!</v>
      </c>
      <c r="V803" s="75" t="e">
        <f>U803/F803</f>
        <v>#DIV/0!</v>
      </c>
    </row>
    <row r="804" spans="1:22" s="77" customFormat="1" ht="12.75" customHeight="1" x14ac:dyDescent="0.15">
      <c r="A804" s="66" t="s">
        <v>28</v>
      </c>
      <c r="B804" s="67" t="s">
        <v>47</v>
      </c>
      <c r="C804" s="68" t="s">
        <v>45</v>
      </c>
      <c r="D804" s="71" t="s">
        <v>152</v>
      </c>
      <c r="E804" s="71" t="s">
        <v>302</v>
      </c>
      <c r="F804" s="123"/>
      <c r="G804" s="137">
        <v>5.0999999999999996</v>
      </c>
      <c r="H804" s="137"/>
      <c r="I804" s="71" t="s">
        <v>131</v>
      </c>
      <c r="J804" s="67"/>
      <c r="K804" s="72"/>
      <c r="L804" s="74"/>
      <c r="M804" s="75"/>
      <c r="N804" s="75"/>
      <c r="O804" s="76"/>
      <c r="P804" s="75"/>
      <c r="Q804" s="75"/>
      <c r="R804" s="75"/>
      <c r="S804" s="75"/>
      <c r="T804" s="75"/>
      <c r="U804" s="75"/>
      <c r="V804" s="75"/>
    </row>
    <row r="805" spans="1:22" s="77" customFormat="1" ht="12.75" customHeight="1" x14ac:dyDescent="0.15">
      <c r="A805" s="66" t="s">
        <v>28</v>
      </c>
      <c r="B805" s="67" t="s">
        <v>47</v>
      </c>
      <c r="C805" s="68" t="s">
        <v>45</v>
      </c>
      <c r="D805" s="71" t="s">
        <v>153</v>
      </c>
      <c r="E805" s="71" t="s">
        <v>589</v>
      </c>
      <c r="F805" s="123"/>
      <c r="G805" s="130">
        <v>2.1</v>
      </c>
      <c r="H805" s="130"/>
      <c r="I805" s="71" t="s">
        <v>125</v>
      </c>
      <c r="J805" s="67"/>
      <c r="K805" s="72"/>
      <c r="L805" s="74"/>
      <c r="M805" s="75"/>
      <c r="N805" s="75"/>
      <c r="O805" s="76"/>
      <c r="P805" s="75"/>
      <c r="Q805" s="75"/>
      <c r="R805" s="75"/>
      <c r="S805" s="75"/>
      <c r="T805" s="75"/>
      <c r="U805" s="75"/>
      <c r="V805" s="75"/>
    </row>
    <row r="806" spans="1:22" s="77" customFormat="1" ht="12.75" customHeight="1" x14ac:dyDescent="0.15">
      <c r="A806" s="66" t="s">
        <v>28</v>
      </c>
      <c r="B806" s="67" t="s">
        <v>47</v>
      </c>
      <c r="C806" s="68" t="s">
        <v>45</v>
      </c>
      <c r="D806" s="71" t="s">
        <v>154</v>
      </c>
      <c r="E806" s="71" t="s">
        <v>246</v>
      </c>
      <c r="F806" s="123"/>
      <c r="G806" s="137">
        <v>0.5</v>
      </c>
      <c r="H806" s="137"/>
      <c r="I806" s="71" t="s">
        <v>128</v>
      </c>
      <c r="J806" s="67"/>
      <c r="K806" s="72"/>
      <c r="L806" s="74"/>
      <c r="M806" s="75"/>
      <c r="N806" s="75"/>
      <c r="O806" s="76"/>
      <c r="P806" s="75"/>
      <c r="Q806" s="75"/>
      <c r="R806" s="75"/>
      <c r="S806" s="75"/>
      <c r="T806" s="75"/>
      <c r="U806" s="75"/>
      <c r="V806" s="75"/>
    </row>
    <row r="807" spans="1:22" s="77" customFormat="1" ht="12.75" customHeight="1" x14ac:dyDescent="0.15">
      <c r="A807" s="66" t="s">
        <v>28</v>
      </c>
      <c r="B807" s="67" t="s">
        <v>47</v>
      </c>
      <c r="C807" s="68" t="s">
        <v>45</v>
      </c>
      <c r="D807" s="71" t="s">
        <v>107</v>
      </c>
      <c r="E807" s="71" t="s">
        <v>159</v>
      </c>
      <c r="F807" s="130">
        <v>11.68</v>
      </c>
      <c r="G807" s="122"/>
      <c r="H807" s="70"/>
      <c r="I807" s="71" t="s">
        <v>131</v>
      </c>
      <c r="J807" s="67" t="s">
        <v>48</v>
      </c>
      <c r="K807" s="72">
        <v>52</v>
      </c>
      <c r="L807" s="223"/>
      <c r="M807" s="222"/>
      <c r="N807" s="278">
        <f>(F807*K807)</f>
        <v>607.36</v>
      </c>
      <c r="O807" s="76" t="e">
        <f t="shared" ref="O807:O809" si="399">N807/L807</f>
        <v>#DIV/0!</v>
      </c>
      <c r="P807" s="75" t="e">
        <f t="shared" ref="P807:P809" si="400">M807*O807</f>
        <v>#DIV/0!</v>
      </c>
      <c r="Q807" s="222"/>
      <c r="R807" s="222"/>
      <c r="S807" s="292">
        <f t="shared" ref="S807:S809" si="401">((Q807*3)+(R807*1))/4</f>
        <v>0</v>
      </c>
      <c r="T807" s="75"/>
      <c r="U807" s="75" t="e">
        <f t="shared" ref="U807:U809" si="402">SUM(P807+S807+T807)</f>
        <v>#DIV/0!</v>
      </c>
      <c r="V807" s="75" t="e">
        <f>U807/F807</f>
        <v>#DIV/0!</v>
      </c>
    </row>
    <row r="808" spans="1:22" s="77" customFormat="1" ht="12.75" customHeight="1" x14ac:dyDescent="0.15">
      <c r="A808" s="66" t="s">
        <v>28</v>
      </c>
      <c r="B808" s="67" t="s">
        <v>47</v>
      </c>
      <c r="C808" s="68" t="s">
        <v>45</v>
      </c>
      <c r="D808" s="71" t="s">
        <v>100</v>
      </c>
      <c r="E808" s="71" t="s">
        <v>590</v>
      </c>
      <c r="F808" s="130">
        <v>11.68</v>
      </c>
      <c r="G808" s="122"/>
      <c r="H808" s="70"/>
      <c r="I808" s="71" t="s">
        <v>131</v>
      </c>
      <c r="J808" s="67" t="s">
        <v>48</v>
      </c>
      <c r="K808" s="72">
        <v>52</v>
      </c>
      <c r="L808" s="223"/>
      <c r="M808" s="222"/>
      <c r="N808" s="278">
        <f>(F808*K808)</f>
        <v>607.36</v>
      </c>
      <c r="O808" s="76" t="e">
        <f t="shared" si="399"/>
        <v>#DIV/0!</v>
      </c>
      <c r="P808" s="75" t="e">
        <f t="shared" si="400"/>
        <v>#DIV/0!</v>
      </c>
      <c r="Q808" s="222"/>
      <c r="R808" s="222"/>
      <c r="S808" s="292">
        <f t="shared" si="401"/>
        <v>0</v>
      </c>
      <c r="T808" s="75"/>
      <c r="U808" s="75" t="e">
        <f t="shared" si="402"/>
        <v>#DIV/0!</v>
      </c>
      <c r="V808" s="75" t="e">
        <f>U808/F808</f>
        <v>#DIV/0!</v>
      </c>
    </row>
    <row r="809" spans="1:22" s="77" customFormat="1" ht="12.75" customHeight="1" x14ac:dyDescent="0.15">
      <c r="A809" s="66" t="s">
        <v>28</v>
      </c>
      <c r="B809" s="67" t="s">
        <v>47</v>
      </c>
      <c r="C809" s="68" t="s">
        <v>45</v>
      </c>
      <c r="D809" s="71" t="s">
        <v>155</v>
      </c>
      <c r="E809" s="71" t="s">
        <v>325</v>
      </c>
      <c r="F809" s="130">
        <v>46.73</v>
      </c>
      <c r="G809" s="123"/>
      <c r="H809" s="78"/>
      <c r="I809" s="71" t="s">
        <v>131</v>
      </c>
      <c r="J809" s="67" t="s">
        <v>48</v>
      </c>
      <c r="K809" s="72">
        <v>52</v>
      </c>
      <c r="L809" s="223"/>
      <c r="M809" s="222"/>
      <c r="N809" s="278">
        <f>(F809*K809)</f>
        <v>2429.96</v>
      </c>
      <c r="O809" s="76" t="e">
        <f t="shared" si="399"/>
        <v>#DIV/0!</v>
      </c>
      <c r="P809" s="75" t="e">
        <f t="shared" si="400"/>
        <v>#DIV/0!</v>
      </c>
      <c r="Q809" s="222"/>
      <c r="R809" s="222"/>
      <c r="S809" s="292">
        <f t="shared" si="401"/>
        <v>0</v>
      </c>
      <c r="T809" s="75"/>
      <c r="U809" s="75" t="e">
        <f t="shared" si="402"/>
        <v>#DIV/0!</v>
      </c>
      <c r="V809" s="75" t="e">
        <f>U809/F809</f>
        <v>#DIV/0!</v>
      </c>
    </row>
    <row r="810" spans="1:22" s="77" customFormat="1" ht="12.75" customHeight="1" x14ac:dyDescent="0.15">
      <c r="A810" s="66" t="s">
        <v>28</v>
      </c>
      <c r="B810" s="67" t="s">
        <v>47</v>
      </c>
      <c r="C810" s="68" t="s">
        <v>45</v>
      </c>
      <c r="D810" s="71" t="s">
        <v>105</v>
      </c>
      <c r="E810" s="71" t="s">
        <v>74</v>
      </c>
      <c r="F810" s="130"/>
      <c r="G810" s="123">
        <v>3.3</v>
      </c>
      <c r="H810" s="123"/>
      <c r="I810" s="71" t="s">
        <v>131</v>
      </c>
      <c r="J810" s="67"/>
      <c r="K810" s="72"/>
      <c r="L810" s="74"/>
      <c r="M810" s="75"/>
      <c r="N810" s="75"/>
      <c r="O810" s="76"/>
      <c r="P810" s="75"/>
      <c r="Q810" s="75"/>
      <c r="R810" s="75"/>
      <c r="S810" s="75"/>
      <c r="T810" s="75"/>
      <c r="U810" s="75"/>
      <c r="V810" s="75"/>
    </row>
    <row r="811" spans="1:22" s="77" customFormat="1" ht="12.75" customHeight="1" x14ac:dyDescent="0.15">
      <c r="A811" s="66" t="s">
        <v>28</v>
      </c>
      <c r="B811" s="67" t="s">
        <v>47</v>
      </c>
      <c r="C811" s="68" t="s">
        <v>45</v>
      </c>
      <c r="D811" s="71" t="s">
        <v>102</v>
      </c>
      <c r="E811" s="71" t="s">
        <v>74</v>
      </c>
      <c r="F811" s="130"/>
      <c r="G811" s="123">
        <v>3.3</v>
      </c>
      <c r="H811" s="123"/>
      <c r="I811" s="71" t="s">
        <v>131</v>
      </c>
      <c r="J811" s="67"/>
      <c r="K811" s="72"/>
      <c r="L811" s="74"/>
      <c r="M811" s="75"/>
      <c r="N811" s="75"/>
      <c r="O811" s="76"/>
      <c r="P811" s="75"/>
      <c r="Q811" s="75"/>
      <c r="R811" s="75"/>
      <c r="S811" s="75"/>
      <c r="T811" s="75"/>
      <c r="U811" s="75"/>
      <c r="V811" s="75"/>
    </row>
    <row r="812" spans="1:22" s="77" customFormat="1" ht="12.75" customHeight="1" x14ac:dyDescent="0.15">
      <c r="A812" s="66" t="s">
        <v>28</v>
      </c>
      <c r="B812" s="67" t="s">
        <v>47</v>
      </c>
      <c r="C812" s="68" t="s">
        <v>45</v>
      </c>
      <c r="D812" s="71" t="s">
        <v>98</v>
      </c>
      <c r="E812" s="71" t="s">
        <v>189</v>
      </c>
      <c r="F812" s="123">
        <v>12.6</v>
      </c>
      <c r="G812" s="73"/>
      <c r="H812" s="82"/>
      <c r="I812" s="71" t="s">
        <v>131</v>
      </c>
      <c r="J812" s="67" t="s">
        <v>48</v>
      </c>
      <c r="K812" s="72">
        <v>52</v>
      </c>
      <c r="L812" s="223"/>
      <c r="M812" s="222"/>
      <c r="N812" s="278">
        <f t="shared" ref="N812:N818" si="403">(F812*K812)</f>
        <v>655.19999999999993</v>
      </c>
      <c r="O812" s="76" t="e">
        <f t="shared" ref="O812:O818" si="404">N812/L812</f>
        <v>#DIV/0!</v>
      </c>
      <c r="P812" s="75" t="e">
        <f t="shared" ref="P812:P818" si="405">M812*O812</f>
        <v>#DIV/0!</v>
      </c>
      <c r="Q812" s="222"/>
      <c r="R812" s="222"/>
      <c r="S812" s="292">
        <f t="shared" ref="S812" si="406">((Q812*3)+(R812*1))/4</f>
        <v>0</v>
      </c>
      <c r="T812" s="75"/>
      <c r="U812" s="75" t="e">
        <f t="shared" ref="U812:U818" si="407">SUM(P812+S812+T812)</f>
        <v>#DIV/0!</v>
      </c>
      <c r="V812" s="75" t="e">
        <f t="shared" ref="V812:V818" si="408">U812/F812</f>
        <v>#DIV/0!</v>
      </c>
    </row>
    <row r="813" spans="1:22" s="77" customFormat="1" ht="12.75" customHeight="1" x14ac:dyDescent="0.15">
      <c r="A813" s="66" t="s">
        <v>28</v>
      </c>
      <c r="B813" s="67" t="s">
        <v>47</v>
      </c>
      <c r="C813" s="68" t="s">
        <v>45</v>
      </c>
      <c r="D813" s="71" t="s">
        <v>94</v>
      </c>
      <c r="E813" s="71" t="s">
        <v>159</v>
      </c>
      <c r="F813" s="77">
        <v>19.5</v>
      </c>
      <c r="G813" s="123"/>
      <c r="H813" s="78"/>
      <c r="I813" s="71" t="s">
        <v>320</v>
      </c>
      <c r="J813" s="67" t="s">
        <v>48</v>
      </c>
      <c r="K813" s="72">
        <v>52</v>
      </c>
      <c r="L813" s="223"/>
      <c r="M813" s="222"/>
      <c r="N813" s="278">
        <f t="shared" si="403"/>
        <v>1014</v>
      </c>
      <c r="O813" s="76" t="e">
        <f t="shared" si="404"/>
        <v>#DIV/0!</v>
      </c>
      <c r="P813" s="75" t="e">
        <f t="shared" si="405"/>
        <v>#DIV/0!</v>
      </c>
      <c r="Q813" s="75"/>
      <c r="R813" s="75"/>
      <c r="S813" s="292"/>
      <c r="T813" s="222"/>
      <c r="U813" s="75" t="e">
        <f t="shared" si="407"/>
        <v>#DIV/0!</v>
      </c>
      <c r="V813" s="75" t="e">
        <f t="shared" si="408"/>
        <v>#DIV/0!</v>
      </c>
    </row>
    <row r="814" spans="1:22" s="77" customFormat="1" ht="12.75" customHeight="1" x14ac:dyDescent="0.15">
      <c r="A814" s="66" t="s">
        <v>28</v>
      </c>
      <c r="B814" s="67" t="s">
        <v>47</v>
      </c>
      <c r="C814" s="68" t="s">
        <v>45</v>
      </c>
      <c r="D814" s="71" t="s">
        <v>156</v>
      </c>
      <c r="E814" s="69" t="s">
        <v>78</v>
      </c>
      <c r="F814" s="122">
        <v>1.9</v>
      </c>
      <c r="G814" s="122"/>
      <c r="H814" s="70"/>
      <c r="I814" s="71" t="s">
        <v>125</v>
      </c>
      <c r="J814" s="67" t="s">
        <v>56</v>
      </c>
      <c r="K814" s="72">
        <v>104</v>
      </c>
      <c r="L814" s="223"/>
      <c r="M814" s="222"/>
      <c r="N814" s="278">
        <f t="shared" si="403"/>
        <v>197.6</v>
      </c>
      <c r="O814" s="76" t="e">
        <f t="shared" si="404"/>
        <v>#DIV/0!</v>
      </c>
      <c r="P814" s="75" t="e">
        <f t="shared" si="405"/>
        <v>#DIV/0!</v>
      </c>
      <c r="Q814" s="75"/>
      <c r="R814" s="75"/>
      <c r="S814" s="292"/>
      <c r="T814" s="75"/>
      <c r="U814" s="75" t="e">
        <f t="shared" si="407"/>
        <v>#DIV/0!</v>
      </c>
      <c r="V814" s="75" t="e">
        <f t="shared" si="408"/>
        <v>#DIV/0!</v>
      </c>
    </row>
    <row r="815" spans="1:22" s="77" customFormat="1" ht="12.75" customHeight="1" x14ac:dyDescent="0.15">
      <c r="A815" s="66" t="s">
        <v>28</v>
      </c>
      <c r="B815" s="67" t="s">
        <v>47</v>
      </c>
      <c r="C815" s="68" t="s">
        <v>45</v>
      </c>
      <c r="D815" s="71" t="s">
        <v>106</v>
      </c>
      <c r="E815" s="69" t="s">
        <v>591</v>
      </c>
      <c r="F815" s="122">
        <v>7.5</v>
      </c>
      <c r="G815" s="122"/>
      <c r="H815" s="70"/>
      <c r="I815" s="71" t="s">
        <v>125</v>
      </c>
      <c r="J815" s="67" t="s">
        <v>56</v>
      </c>
      <c r="K815" s="72">
        <v>104</v>
      </c>
      <c r="L815" s="223"/>
      <c r="M815" s="222"/>
      <c r="N815" s="278">
        <f t="shared" si="403"/>
        <v>780</v>
      </c>
      <c r="O815" s="76" t="e">
        <f t="shared" si="404"/>
        <v>#DIV/0!</v>
      </c>
      <c r="P815" s="75" t="e">
        <f t="shared" si="405"/>
        <v>#DIV/0!</v>
      </c>
      <c r="Q815" s="75"/>
      <c r="R815" s="75"/>
      <c r="S815" s="292"/>
      <c r="T815" s="75"/>
      <c r="U815" s="75" t="e">
        <f t="shared" si="407"/>
        <v>#DIV/0!</v>
      </c>
      <c r="V815" s="75" t="e">
        <f t="shared" si="408"/>
        <v>#DIV/0!</v>
      </c>
    </row>
    <row r="816" spans="1:22" s="77" customFormat="1" ht="12.75" customHeight="1" x14ac:dyDescent="0.15">
      <c r="A816" s="66" t="s">
        <v>28</v>
      </c>
      <c r="B816" s="67" t="s">
        <v>47</v>
      </c>
      <c r="C816" s="68" t="s">
        <v>45</v>
      </c>
      <c r="D816" s="71" t="s">
        <v>108</v>
      </c>
      <c r="E816" s="71" t="s">
        <v>592</v>
      </c>
      <c r="F816" s="123">
        <v>7.5</v>
      </c>
      <c r="G816" s="123"/>
      <c r="H816" s="78"/>
      <c r="I816" s="71" t="s">
        <v>125</v>
      </c>
      <c r="J816" s="67" t="s">
        <v>56</v>
      </c>
      <c r="K816" s="72">
        <v>104</v>
      </c>
      <c r="L816" s="223"/>
      <c r="M816" s="222"/>
      <c r="N816" s="278">
        <f t="shared" si="403"/>
        <v>780</v>
      </c>
      <c r="O816" s="76" t="e">
        <f t="shared" si="404"/>
        <v>#DIV/0!</v>
      </c>
      <c r="P816" s="75" t="e">
        <f t="shared" si="405"/>
        <v>#DIV/0!</v>
      </c>
      <c r="Q816" s="75"/>
      <c r="R816" s="75"/>
      <c r="S816" s="292"/>
      <c r="T816" s="75"/>
      <c r="U816" s="75" t="e">
        <f t="shared" si="407"/>
        <v>#DIV/0!</v>
      </c>
      <c r="V816" s="75" t="e">
        <f t="shared" si="408"/>
        <v>#DIV/0!</v>
      </c>
    </row>
    <row r="817" spans="1:22" s="77" customFormat="1" ht="12.75" customHeight="1" x14ac:dyDescent="0.15">
      <c r="A817" s="66" t="s">
        <v>28</v>
      </c>
      <c r="B817" s="67" t="s">
        <v>47</v>
      </c>
      <c r="C817" s="68" t="s">
        <v>45</v>
      </c>
      <c r="D817" s="71" t="s">
        <v>160</v>
      </c>
      <c r="E817" s="71" t="s">
        <v>593</v>
      </c>
      <c r="F817" s="123">
        <v>108.7</v>
      </c>
      <c r="G817" s="123"/>
      <c r="H817" s="78"/>
      <c r="I817" s="71" t="s">
        <v>131</v>
      </c>
      <c r="J817" s="67" t="s">
        <v>214</v>
      </c>
      <c r="K817" s="72">
        <v>52</v>
      </c>
      <c r="L817" s="223"/>
      <c r="M817" s="222"/>
      <c r="N817" s="278">
        <f t="shared" si="403"/>
        <v>5652.4000000000005</v>
      </c>
      <c r="O817" s="76" t="e">
        <f t="shared" si="404"/>
        <v>#DIV/0!</v>
      </c>
      <c r="P817" s="75" t="e">
        <f t="shared" si="405"/>
        <v>#DIV/0!</v>
      </c>
      <c r="Q817" s="222"/>
      <c r="R817" s="222"/>
      <c r="S817" s="292">
        <f t="shared" ref="S817:S818" si="409">((Q817*3)+(R817*1))/4</f>
        <v>0</v>
      </c>
      <c r="T817" s="75"/>
      <c r="U817" s="75" t="e">
        <f t="shared" si="407"/>
        <v>#DIV/0!</v>
      </c>
      <c r="V817" s="75" t="e">
        <f t="shared" si="408"/>
        <v>#DIV/0!</v>
      </c>
    </row>
    <row r="818" spans="1:22" s="77" customFormat="1" ht="12.75" customHeight="1" x14ac:dyDescent="0.15">
      <c r="A818" s="66" t="s">
        <v>28</v>
      </c>
      <c r="B818" s="67" t="s">
        <v>47</v>
      </c>
      <c r="C818" s="68" t="s">
        <v>45</v>
      </c>
      <c r="D818" s="71" t="s">
        <v>162</v>
      </c>
      <c r="E818" s="71" t="s">
        <v>41</v>
      </c>
      <c r="F818" s="123">
        <v>5.0999999999999996</v>
      </c>
      <c r="G818" s="123"/>
      <c r="H818" s="78"/>
      <c r="I818" s="71" t="s">
        <v>131</v>
      </c>
      <c r="J818" s="67" t="s">
        <v>43</v>
      </c>
      <c r="K818" s="72">
        <v>104</v>
      </c>
      <c r="L818" s="223"/>
      <c r="M818" s="222"/>
      <c r="N818" s="278">
        <f t="shared" si="403"/>
        <v>530.4</v>
      </c>
      <c r="O818" s="76" t="e">
        <f t="shared" si="404"/>
        <v>#DIV/0!</v>
      </c>
      <c r="P818" s="75" t="e">
        <f t="shared" si="405"/>
        <v>#DIV/0!</v>
      </c>
      <c r="Q818" s="222"/>
      <c r="R818" s="222"/>
      <c r="S818" s="292">
        <f t="shared" si="409"/>
        <v>0</v>
      </c>
      <c r="T818" s="75"/>
      <c r="U818" s="75" t="e">
        <f t="shared" si="407"/>
        <v>#DIV/0!</v>
      </c>
      <c r="V818" s="75" t="e">
        <f t="shared" si="408"/>
        <v>#DIV/0!</v>
      </c>
    </row>
    <row r="819" spans="1:22" s="77" customFormat="1" ht="12.75" customHeight="1" x14ac:dyDescent="0.15">
      <c r="A819" s="66" t="s">
        <v>28</v>
      </c>
      <c r="B819" s="67" t="s">
        <v>47</v>
      </c>
      <c r="C819" s="68" t="s">
        <v>45</v>
      </c>
      <c r="D819" s="71" t="s">
        <v>209</v>
      </c>
      <c r="E819" s="71" t="s">
        <v>74</v>
      </c>
      <c r="F819" s="123"/>
      <c r="G819" s="123">
        <v>6.5</v>
      </c>
      <c r="H819" s="123"/>
      <c r="I819" s="71" t="s">
        <v>128</v>
      </c>
      <c r="J819" s="67"/>
      <c r="K819" s="72"/>
      <c r="L819" s="74"/>
      <c r="M819" s="75"/>
      <c r="N819" s="75"/>
      <c r="O819" s="76"/>
      <c r="P819" s="75"/>
      <c r="Q819" s="75"/>
      <c r="R819" s="75"/>
      <c r="S819" s="75"/>
      <c r="T819" s="75"/>
      <c r="U819" s="75"/>
      <c r="V819" s="75"/>
    </row>
    <row r="820" spans="1:22" s="77" customFormat="1" ht="12.75" customHeight="1" x14ac:dyDescent="0.15">
      <c r="A820" s="66" t="s">
        <v>28</v>
      </c>
      <c r="B820" s="67" t="s">
        <v>47</v>
      </c>
      <c r="C820" s="68" t="s">
        <v>45</v>
      </c>
      <c r="D820" s="71" t="s">
        <v>211</v>
      </c>
      <c r="E820" s="71" t="s">
        <v>74</v>
      </c>
      <c r="F820" s="123"/>
      <c r="G820" s="123">
        <v>6</v>
      </c>
      <c r="H820" s="123"/>
      <c r="I820" s="71" t="s">
        <v>128</v>
      </c>
      <c r="J820" s="67"/>
      <c r="K820" s="72"/>
      <c r="L820" s="74"/>
      <c r="M820" s="75"/>
      <c r="N820" s="75"/>
      <c r="O820" s="76"/>
      <c r="P820" s="75"/>
      <c r="Q820" s="75"/>
      <c r="R820" s="75"/>
      <c r="S820" s="75"/>
      <c r="T820" s="75"/>
      <c r="U820" s="75"/>
      <c r="V820" s="75"/>
    </row>
    <row r="821" spans="1:22" s="77" customFormat="1" ht="12.75" customHeight="1" x14ac:dyDescent="0.15">
      <c r="A821" s="66" t="s">
        <v>28</v>
      </c>
      <c r="B821" s="67" t="s">
        <v>47</v>
      </c>
      <c r="C821" s="68" t="s">
        <v>45</v>
      </c>
      <c r="D821" s="71" t="s">
        <v>268</v>
      </c>
      <c r="E821" s="71" t="s">
        <v>74</v>
      </c>
      <c r="F821" s="123"/>
      <c r="G821" s="123">
        <v>12.5</v>
      </c>
      <c r="H821" s="123"/>
      <c r="I821" s="71" t="s">
        <v>128</v>
      </c>
      <c r="J821" s="67"/>
      <c r="K821" s="72"/>
      <c r="L821" s="74"/>
      <c r="M821" s="75"/>
      <c r="N821" s="75"/>
      <c r="O821" s="76"/>
      <c r="P821" s="75"/>
      <c r="Q821" s="75"/>
      <c r="R821" s="75"/>
      <c r="S821" s="75"/>
      <c r="T821" s="75"/>
      <c r="U821" s="75"/>
      <c r="V821" s="75"/>
    </row>
    <row r="822" spans="1:22" s="237" customFormat="1" ht="12.75" customHeight="1" x14ac:dyDescent="0.2">
      <c r="A822" s="224"/>
      <c r="B822" s="225"/>
      <c r="C822" s="226"/>
      <c r="D822" s="247"/>
      <c r="E822" s="247"/>
      <c r="F822" s="250">
        <f>SUM(F785:F821)</f>
        <v>545.22000000000014</v>
      </c>
      <c r="G822" s="250"/>
      <c r="H822" s="250"/>
      <c r="I822" s="247"/>
      <c r="J822" s="225"/>
      <c r="K822" s="229"/>
      <c r="L822" s="234"/>
      <c r="M822" s="235"/>
      <c r="N822" s="235"/>
      <c r="O822" s="236"/>
      <c r="P822" s="235" t="e">
        <f>SUM(P785:P821)</f>
        <v>#DIV/0!</v>
      </c>
      <c r="Q822" s="235">
        <f t="shared" ref="Q822:T822" si="410">SUM(Q785:Q821)</f>
        <v>0</v>
      </c>
      <c r="R822" s="235">
        <f t="shared" si="410"/>
        <v>0</v>
      </c>
      <c r="S822" s="235">
        <f t="shared" si="410"/>
        <v>0</v>
      </c>
      <c r="T822" s="235">
        <f t="shared" si="410"/>
        <v>0</v>
      </c>
      <c r="U822" s="75" t="e">
        <f>SUM(P822+S822+T822)</f>
        <v>#DIV/0!</v>
      </c>
      <c r="V822" s="235"/>
    </row>
    <row r="823" spans="1:22" s="77" customFormat="1" ht="12.75" customHeight="1" x14ac:dyDescent="0.15">
      <c r="A823" s="66" t="s">
        <v>22</v>
      </c>
      <c r="B823" s="67" t="s">
        <v>299</v>
      </c>
      <c r="C823" s="89" t="s">
        <v>45</v>
      </c>
      <c r="D823" s="71" t="s">
        <v>122</v>
      </c>
      <c r="E823" s="71" t="s">
        <v>190</v>
      </c>
      <c r="F823" s="123"/>
      <c r="G823" s="123"/>
      <c r="H823" s="152">
        <v>33.4</v>
      </c>
      <c r="I823" s="71" t="s">
        <v>83</v>
      </c>
      <c r="J823" s="67"/>
      <c r="K823" s="72"/>
      <c r="L823" s="74"/>
      <c r="M823" s="75"/>
      <c r="N823" s="75"/>
      <c r="O823" s="76"/>
      <c r="P823" s="75"/>
      <c r="Q823" s="75"/>
      <c r="R823" s="75"/>
      <c r="S823" s="75"/>
      <c r="T823" s="75"/>
      <c r="U823" s="75"/>
      <c r="V823" s="75"/>
    </row>
    <row r="824" spans="1:22" s="77" customFormat="1" ht="12.75" customHeight="1" x14ac:dyDescent="0.15">
      <c r="A824" s="66" t="s">
        <v>22</v>
      </c>
      <c r="B824" s="67" t="s">
        <v>299</v>
      </c>
      <c r="C824" s="68" t="s">
        <v>45</v>
      </c>
      <c r="D824" s="90" t="s">
        <v>124</v>
      </c>
      <c r="E824" s="71" t="s">
        <v>248</v>
      </c>
      <c r="F824" s="123"/>
      <c r="G824" s="123"/>
      <c r="H824" s="152">
        <v>23.8</v>
      </c>
      <c r="I824" s="71" t="s">
        <v>198</v>
      </c>
      <c r="J824" s="67"/>
      <c r="K824" s="72"/>
      <c r="L824" s="74"/>
      <c r="M824" s="75"/>
      <c r="N824" s="75"/>
      <c r="O824" s="76"/>
      <c r="P824" s="75"/>
      <c r="Q824" s="75"/>
      <c r="R824" s="75"/>
      <c r="S824" s="75"/>
      <c r="T824" s="75"/>
      <c r="U824" s="75"/>
      <c r="V824" s="75"/>
    </row>
    <row r="825" spans="1:22" s="77" customFormat="1" ht="12.75" customHeight="1" x14ac:dyDescent="0.15">
      <c r="A825" s="66" t="s">
        <v>22</v>
      </c>
      <c r="B825" s="67" t="s">
        <v>299</v>
      </c>
      <c r="C825" s="68" t="s">
        <v>45</v>
      </c>
      <c r="D825" s="71" t="s">
        <v>126</v>
      </c>
      <c r="E825" s="71" t="s">
        <v>80</v>
      </c>
      <c r="F825" s="123"/>
      <c r="G825" s="123">
        <v>1.1399999999999999</v>
      </c>
      <c r="H825" s="123"/>
      <c r="I825" s="71" t="s">
        <v>594</v>
      </c>
      <c r="J825" s="67"/>
      <c r="K825" s="72"/>
      <c r="L825" s="74"/>
      <c r="M825" s="75"/>
      <c r="N825" s="75"/>
      <c r="O825" s="76"/>
      <c r="P825" s="75"/>
      <c r="Q825" s="75"/>
      <c r="R825" s="75"/>
      <c r="S825" s="75"/>
      <c r="T825" s="75"/>
      <c r="U825" s="75"/>
      <c r="V825" s="75"/>
    </row>
    <row r="826" spans="1:22" s="77" customFormat="1" ht="12.75" customHeight="1" x14ac:dyDescent="0.15">
      <c r="A826" s="66" t="s">
        <v>22</v>
      </c>
      <c r="B826" s="67" t="s">
        <v>299</v>
      </c>
      <c r="C826" s="68" t="s">
        <v>45</v>
      </c>
      <c r="D826" s="69" t="s">
        <v>129</v>
      </c>
      <c r="E826" s="69" t="s">
        <v>74</v>
      </c>
      <c r="F826" s="123"/>
      <c r="G826" s="122">
        <v>0.76</v>
      </c>
      <c r="H826" s="122"/>
      <c r="I826" s="71" t="s">
        <v>594</v>
      </c>
      <c r="J826" s="67"/>
      <c r="K826" s="72"/>
      <c r="L826" s="74"/>
      <c r="M826" s="75"/>
      <c r="N826" s="75"/>
      <c r="O826" s="76"/>
      <c r="P826" s="75"/>
      <c r="Q826" s="75"/>
      <c r="R826" s="75"/>
      <c r="S826" s="75"/>
      <c r="T826" s="75"/>
      <c r="U826" s="75"/>
      <c r="V826" s="75"/>
    </row>
    <row r="827" spans="1:22" s="77" customFormat="1" ht="12.75" customHeight="1" x14ac:dyDescent="0.15">
      <c r="A827" s="66" t="s">
        <v>22</v>
      </c>
      <c r="B827" s="67" t="s">
        <v>299</v>
      </c>
      <c r="C827" s="68" t="s">
        <v>45</v>
      </c>
      <c r="D827" s="71" t="s">
        <v>130</v>
      </c>
      <c r="E827" s="71" t="s">
        <v>74</v>
      </c>
      <c r="F827" s="123"/>
      <c r="G827" s="123">
        <v>0.76</v>
      </c>
      <c r="H827" s="123"/>
      <c r="I827" s="71" t="s">
        <v>594</v>
      </c>
      <c r="J827" s="67"/>
      <c r="K827" s="72"/>
      <c r="L827" s="74"/>
      <c r="M827" s="75"/>
      <c r="N827" s="75"/>
      <c r="O827" s="76"/>
      <c r="P827" s="75"/>
      <c r="Q827" s="75"/>
      <c r="R827" s="75"/>
      <c r="S827" s="75"/>
      <c r="T827" s="75"/>
      <c r="U827" s="75"/>
      <c r="V827" s="75"/>
    </row>
    <row r="828" spans="1:22" s="77" customFormat="1" ht="12.75" customHeight="1" x14ac:dyDescent="0.15">
      <c r="A828" s="66" t="s">
        <v>22</v>
      </c>
      <c r="B828" s="67" t="s">
        <v>299</v>
      </c>
      <c r="C828" s="68" t="s">
        <v>45</v>
      </c>
      <c r="D828" s="69" t="s">
        <v>132</v>
      </c>
      <c r="E828" s="69" t="s">
        <v>74</v>
      </c>
      <c r="F828" s="123"/>
      <c r="G828" s="122">
        <v>0.33</v>
      </c>
      <c r="H828" s="122"/>
      <c r="I828" s="71" t="s">
        <v>594</v>
      </c>
      <c r="J828" s="67"/>
      <c r="K828" s="72"/>
      <c r="L828" s="74"/>
      <c r="M828" s="75"/>
      <c r="N828" s="75"/>
      <c r="O828" s="76"/>
      <c r="P828" s="75"/>
      <c r="Q828" s="75"/>
      <c r="R828" s="75"/>
      <c r="S828" s="75"/>
      <c r="T828" s="75"/>
      <c r="U828" s="75"/>
      <c r="V828" s="75"/>
    </row>
    <row r="829" spans="1:22" s="77" customFormat="1" ht="12.75" customHeight="1" x14ac:dyDescent="0.15">
      <c r="A829" s="66" t="s">
        <v>22</v>
      </c>
      <c r="B829" s="67" t="s">
        <v>299</v>
      </c>
      <c r="C829" s="89" t="s">
        <v>45</v>
      </c>
      <c r="D829" s="71" t="s">
        <v>134</v>
      </c>
      <c r="E829" s="71" t="s">
        <v>74</v>
      </c>
      <c r="F829" s="123"/>
      <c r="G829" s="123">
        <v>0.33</v>
      </c>
      <c r="H829" s="123"/>
      <c r="I829" s="71" t="s">
        <v>594</v>
      </c>
      <c r="J829" s="67"/>
      <c r="K829" s="72"/>
      <c r="L829" s="74"/>
      <c r="M829" s="75"/>
      <c r="N829" s="75"/>
      <c r="O829" s="76"/>
      <c r="P829" s="75"/>
      <c r="Q829" s="75"/>
      <c r="R829" s="75"/>
      <c r="S829" s="75"/>
      <c r="T829" s="75"/>
      <c r="U829" s="75"/>
      <c r="V829" s="75"/>
    </row>
    <row r="830" spans="1:22" s="77" customFormat="1" ht="12.75" customHeight="1" x14ac:dyDescent="0.15">
      <c r="A830" s="66" t="s">
        <v>22</v>
      </c>
      <c r="B830" s="67" t="s">
        <v>299</v>
      </c>
      <c r="C830" s="68" t="s">
        <v>45</v>
      </c>
      <c r="D830" s="90" t="s">
        <v>136</v>
      </c>
      <c r="E830" s="71" t="s">
        <v>564</v>
      </c>
      <c r="F830" s="123"/>
      <c r="G830" s="134"/>
      <c r="H830" s="152">
        <v>25.7</v>
      </c>
      <c r="I830" s="71" t="s">
        <v>198</v>
      </c>
      <c r="J830" s="67"/>
      <c r="K830" s="72"/>
      <c r="L830" s="74"/>
      <c r="M830" s="75"/>
      <c r="N830" s="75"/>
      <c r="O830" s="76"/>
      <c r="P830" s="75"/>
      <c r="Q830" s="75"/>
      <c r="R830" s="75"/>
      <c r="S830" s="75"/>
      <c r="T830" s="75"/>
      <c r="U830" s="75"/>
      <c r="V830" s="75"/>
    </row>
    <row r="831" spans="1:22" s="77" customFormat="1" ht="12.75" customHeight="1" x14ac:dyDescent="0.15">
      <c r="A831" s="66" t="s">
        <v>22</v>
      </c>
      <c r="B831" s="67" t="s">
        <v>49</v>
      </c>
      <c r="C831" s="89" t="s">
        <v>45</v>
      </c>
      <c r="D831" s="71" t="s">
        <v>137</v>
      </c>
      <c r="E831" s="71" t="s">
        <v>60</v>
      </c>
      <c r="F831" s="123"/>
      <c r="G831" s="73"/>
      <c r="H831" s="152">
        <v>7.3</v>
      </c>
      <c r="I831" s="71" t="s">
        <v>42</v>
      </c>
      <c r="J831" s="67"/>
      <c r="K831" s="72"/>
      <c r="L831" s="74"/>
      <c r="M831" s="75"/>
      <c r="N831" s="75"/>
      <c r="O831" s="76"/>
      <c r="P831" s="75"/>
      <c r="Q831" s="75"/>
      <c r="R831" s="75"/>
      <c r="S831" s="75"/>
      <c r="T831" s="75"/>
      <c r="U831" s="75"/>
      <c r="V831" s="75"/>
    </row>
    <row r="832" spans="1:22" s="77" customFormat="1" ht="12.75" customHeight="1" x14ac:dyDescent="0.15">
      <c r="A832" s="66" t="s">
        <v>22</v>
      </c>
      <c r="B832" s="67" t="s">
        <v>49</v>
      </c>
      <c r="C832" s="68" t="s">
        <v>45</v>
      </c>
      <c r="D832" s="69" t="s">
        <v>138</v>
      </c>
      <c r="E832" s="69" t="s">
        <v>51</v>
      </c>
      <c r="F832" s="122"/>
      <c r="G832" s="73"/>
      <c r="H832" s="152">
        <v>37.5</v>
      </c>
      <c r="I832" s="71" t="s">
        <v>42</v>
      </c>
      <c r="J832" s="67"/>
      <c r="K832" s="72"/>
      <c r="L832" s="74"/>
      <c r="M832" s="75"/>
      <c r="N832" s="75"/>
      <c r="O832" s="76"/>
      <c r="P832" s="75"/>
      <c r="Q832" s="75"/>
      <c r="R832" s="75"/>
      <c r="S832" s="75"/>
      <c r="T832" s="75"/>
      <c r="U832" s="75"/>
      <c r="V832" s="75"/>
    </row>
    <row r="833" spans="1:22" s="77" customFormat="1" ht="12.75" customHeight="1" x14ac:dyDescent="0.15">
      <c r="A833" s="66" t="s">
        <v>22</v>
      </c>
      <c r="B833" s="67" t="s">
        <v>299</v>
      </c>
      <c r="C833" s="68" t="s">
        <v>45</v>
      </c>
      <c r="D833" s="71" t="s">
        <v>139</v>
      </c>
      <c r="E833" s="71" t="s">
        <v>185</v>
      </c>
      <c r="F833" s="123"/>
      <c r="G833" s="134"/>
      <c r="H833" s="152">
        <v>45.14</v>
      </c>
      <c r="I833" s="71" t="s">
        <v>42</v>
      </c>
      <c r="J833" s="67"/>
      <c r="K833" s="72"/>
      <c r="L833" s="74"/>
      <c r="M833" s="75"/>
      <c r="N833" s="75"/>
      <c r="O833" s="76"/>
      <c r="P833" s="75"/>
      <c r="Q833" s="75"/>
      <c r="R833" s="75"/>
      <c r="S833" s="75"/>
      <c r="T833" s="75"/>
      <c r="U833" s="75"/>
      <c r="V833" s="75"/>
    </row>
    <row r="834" spans="1:22" s="77" customFormat="1" ht="12.75" customHeight="1" x14ac:dyDescent="0.15">
      <c r="A834" s="66" t="s">
        <v>22</v>
      </c>
      <c r="B834" s="67" t="s">
        <v>299</v>
      </c>
      <c r="C834" s="68" t="s">
        <v>45</v>
      </c>
      <c r="D834" s="71" t="s">
        <v>141</v>
      </c>
      <c r="E834" s="71" t="s">
        <v>185</v>
      </c>
      <c r="F834" s="123"/>
      <c r="G834" s="134"/>
      <c r="H834" s="152">
        <v>57.9</v>
      </c>
      <c r="I834" s="71" t="s">
        <v>42</v>
      </c>
      <c r="J834" s="67"/>
      <c r="K834" s="72"/>
      <c r="L834" s="74"/>
      <c r="M834" s="75"/>
      <c r="N834" s="75"/>
      <c r="O834" s="76"/>
      <c r="P834" s="75"/>
      <c r="Q834" s="75"/>
      <c r="R834" s="75"/>
      <c r="S834" s="75"/>
      <c r="T834" s="75"/>
      <c r="U834" s="75"/>
      <c r="V834" s="75"/>
    </row>
    <row r="835" spans="1:22" s="77" customFormat="1" ht="12.75" customHeight="1" x14ac:dyDescent="0.15">
      <c r="A835" s="66" t="s">
        <v>22</v>
      </c>
      <c r="B835" s="67" t="s">
        <v>299</v>
      </c>
      <c r="C835" s="68" t="s">
        <v>45</v>
      </c>
      <c r="D835" s="69" t="s">
        <v>145</v>
      </c>
      <c r="E835" s="86" t="s">
        <v>260</v>
      </c>
      <c r="F835" s="122"/>
      <c r="G835" s="136"/>
      <c r="H835" s="152">
        <v>11.86</v>
      </c>
      <c r="I835" s="71" t="s">
        <v>181</v>
      </c>
      <c r="J835" s="67"/>
      <c r="K835" s="72"/>
      <c r="L835" s="74"/>
      <c r="M835" s="75"/>
      <c r="N835" s="75"/>
      <c r="O835" s="76"/>
      <c r="P835" s="75"/>
      <c r="Q835" s="75"/>
      <c r="R835" s="75"/>
      <c r="S835" s="75"/>
      <c r="T835" s="75"/>
      <c r="U835" s="75"/>
      <c r="V835" s="75"/>
    </row>
    <row r="836" spans="1:22" s="77" customFormat="1" ht="12.75" customHeight="1" x14ac:dyDescent="0.15">
      <c r="A836" s="66" t="s">
        <v>22</v>
      </c>
      <c r="B836" s="67" t="s">
        <v>299</v>
      </c>
      <c r="C836" s="68" t="s">
        <v>45</v>
      </c>
      <c r="D836" s="71" t="s">
        <v>146</v>
      </c>
      <c r="E836" s="71" t="s">
        <v>47</v>
      </c>
      <c r="F836" s="122"/>
      <c r="G836" s="136"/>
      <c r="H836" s="152">
        <v>15.1</v>
      </c>
      <c r="I836" s="71" t="s">
        <v>181</v>
      </c>
      <c r="J836" s="67"/>
      <c r="K836" s="72"/>
      <c r="L836" s="74"/>
      <c r="M836" s="75"/>
      <c r="N836" s="75"/>
      <c r="O836" s="76"/>
      <c r="P836" s="75"/>
      <c r="Q836" s="75"/>
      <c r="R836" s="75"/>
      <c r="S836" s="75"/>
      <c r="T836" s="75"/>
      <c r="U836" s="75"/>
      <c r="V836" s="75"/>
    </row>
    <row r="837" spans="1:22" s="77" customFormat="1" ht="12.75" customHeight="1" x14ac:dyDescent="0.15">
      <c r="A837" s="66" t="s">
        <v>22</v>
      </c>
      <c r="B837" s="67" t="s">
        <v>595</v>
      </c>
      <c r="C837" s="68" t="s">
        <v>45</v>
      </c>
      <c r="D837" s="71" t="s">
        <v>147</v>
      </c>
      <c r="E837" s="71" t="s">
        <v>312</v>
      </c>
      <c r="F837" s="124"/>
      <c r="G837" s="135"/>
      <c r="H837" s="152">
        <v>126</v>
      </c>
      <c r="I837" s="71" t="s">
        <v>42</v>
      </c>
      <c r="J837" s="67"/>
      <c r="K837" s="72"/>
      <c r="L837" s="74"/>
      <c r="M837" s="75"/>
      <c r="N837" s="75"/>
      <c r="O837" s="76"/>
      <c r="P837" s="75"/>
      <c r="Q837" s="75"/>
      <c r="R837" s="75"/>
      <c r="S837" s="75"/>
      <c r="T837" s="75"/>
      <c r="U837" s="75"/>
      <c r="V837" s="75"/>
    </row>
    <row r="838" spans="1:22" s="77" customFormat="1" ht="12.75" customHeight="1" x14ac:dyDescent="0.15">
      <c r="A838" s="66" t="s">
        <v>22</v>
      </c>
      <c r="B838" s="67" t="s">
        <v>595</v>
      </c>
      <c r="C838" s="68" t="s">
        <v>45</v>
      </c>
      <c r="D838" s="71" t="s">
        <v>148</v>
      </c>
      <c r="E838" s="71" t="s">
        <v>312</v>
      </c>
      <c r="F838" s="123"/>
      <c r="G838" s="133"/>
      <c r="H838" s="152">
        <v>55.85</v>
      </c>
      <c r="I838" s="71" t="s">
        <v>42</v>
      </c>
      <c r="J838" s="67"/>
      <c r="K838" s="72"/>
      <c r="L838" s="74"/>
      <c r="M838" s="75"/>
      <c r="N838" s="75"/>
      <c r="O838" s="76"/>
      <c r="P838" s="75"/>
      <c r="Q838" s="75"/>
      <c r="R838" s="75"/>
      <c r="S838" s="75"/>
      <c r="T838" s="75"/>
      <c r="U838" s="75"/>
      <c r="V838" s="75"/>
    </row>
    <row r="839" spans="1:22" s="77" customFormat="1" ht="12.75" customHeight="1" x14ac:dyDescent="0.15">
      <c r="A839" s="66" t="s">
        <v>22</v>
      </c>
      <c r="B839" s="67" t="s">
        <v>299</v>
      </c>
      <c r="C839" s="68" t="s">
        <v>45</v>
      </c>
      <c r="D839" s="71" t="s">
        <v>149</v>
      </c>
      <c r="E839" s="71" t="s">
        <v>74</v>
      </c>
      <c r="F839" s="123"/>
      <c r="G839" s="132">
        <v>1.2</v>
      </c>
      <c r="H839" s="132"/>
      <c r="I839" s="71" t="s">
        <v>42</v>
      </c>
      <c r="J839" s="67"/>
      <c r="K839" s="72"/>
      <c r="L839" s="74"/>
      <c r="M839" s="75"/>
      <c r="N839" s="75"/>
      <c r="O839" s="76"/>
      <c r="P839" s="75"/>
      <c r="Q839" s="75"/>
      <c r="R839" s="75"/>
      <c r="S839" s="75"/>
      <c r="T839" s="75"/>
      <c r="U839" s="75"/>
      <c r="V839" s="75"/>
    </row>
    <row r="840" spans="1:22" s="77" customFormat="1" ht="12.75" customHeight="1" x14ac:dyDescent="0.15">
      <c r="A840" s="66" t="s">
        <v>22</v>
      </c>
      <c r="B840" s="67" t="s">
        <v>299</v>
      </c>
      <c r="C840" s="68" t="s">
        <v>45</v>
      </c>
      <c r="D840" s="71" t="s">
        <v>150</v>
      </c>
      <c r="E840" s="71" t="s">
        <v>159</v>
      </c>
      <c r="F840" s="123"/>
      <c r="G840" s="133"/>
      <c r="H840" s="152">
        <v>21.16</v>
      </c>
      <c r="I840" s="71" t="s">
        <v>42</v>
      </c>
      <c r="J840" s="67"/>
      <c r="K840" s="72"/>
      <c r="L840" s="74"/>
      <c r="M840" s="75"/>
      <c r="N840" s="75"/>
      <c r="O840" s="76"/>
      <c r="P840" s="75"/>
      <c r="Q840" s="75"/>
      <c r="R840" s="75"/>
      <c r="S840" s="75"/>
      <c r="T840" s="75"/>
      <c r="U840" s="75"/>
      <c r="V840" s="75"/>
    </row>
    <row r="841" spans="1:22" s="77" customFormat="1" ht="12.75" customHeight="1" x14ac:dyDescent="0.15">
      <c r="A841" s="66" t="s">
        <v>22</v>
      </c>
      <c r="B841" s="67" t="s">
        <v>299</v>
      </c>
      <c r="C841" s="68" t="s">
        <v>45</v>
      </c>
      <c r="D841" s="71" t="s">
        <v>151</v>
      </c>
      <c r="E841" s="71" t="s">
        <v>159</v>
      </c>
      <c r="F841" s="123"/>
      <c r="G841" s="73"/>
      <c r="H841" s="152">
        <v>10.8</v>
      </c>
      <c r="I841" s="71" t="s">
        <v>42</v>
      </c>
      <c r="J841" s="67"/>
      <c r="K841" s="72"/>
      <c r="L841" s="74"/>
      <c r="M841" s="75"/>
      <c r="N841" s="75"/>
      <c r="O841" s="76"/>
      <c r="P841" s="75"/>
      <c r="Q841" s="75"/>
      <c r="R841" s="75"/>
      <c r="S841" s="75"/>
      <c r="T841" s="75"/>
      <c r="U841" s="75"/>
      <c r="V841" s="75"/>
    </row>
    <row r="842" spans="1:22" s="77" customFormat="1" ht="12.75" customHeight="1" x14ac:dyDescent="0.15">
      <c r="A842" s="66" t="s">
        <v>22</v>
      </c>
      <c r="B842" s="67" t="s">
        <v>299</v>
      </c>
      <c r="C842" s="68" t="s">
        <v>45</v>
      </c>
      <c r="D842" s="71" t="s">
        <v>152</v>
      </c>
      <c r="E842" s="71" t="s">
        <v>41</v>
      </c>
      <c r="F842" s="123"/>
      <c r="G842" s="113"/>
      <c r="H842" s="152">
        <v>105.8</v>
      </c>
      <c r="I842" s="71" t="s">
        <v>42</v>
      </c>
      <c r="J842" s="67"/>
      <c r="K842" s="72"/>
      <c r="L842" s="74"/>
      <c r="M842" s="75"/>
      <c r="N842" s="75"/>
      <c r="O842" s="76"/>
      <c r="P842" s="75"/>
      <c r="Q842" s="75"/>
      <c r="R842" s="75"/>
      <c r="S842" s="75"/>
      <c r="T842" s="75"/>
      <c r="U842" s="75"/>
      <c r="V842" s="75"/>
    </row>
    <row r="843" spans="1:22" s="77" customFormat="1" ht="12.75" customHeight="1" x14ac:dyDescent="0.15">
      <c r="A843" s="66" t="s">
        <v>22</v>
      </c>
      <c r="B843" s="67" t="s">
        <v>299</v>
      </c>
      <c r="C843" s="89" t="s">
        <v>45</v>
      </c>
      <c r="D843" s="71" t="s">
        <v>152</v>
      </c>
      <c r="E843" s="71" t="s">
        <v>41</v>
      </c>
      <c r="F843" s="123"/>
      <c r="G843" s="134"/>
      <c r="H843" s="152">
        <v>18</v>
      </c>
      <c r="I843" s="71" t="s">
        <v>83</v>
      </c>
      <c r="J843" s="67"/>
      <c r="K843" s="72"/>
      <c r="L843" s="74"/>
      <c r="M843" s="75"/>
      <c r="N843" s="75"/>
      <c r="O843" s="76"/>
      <c r="P843" s="75"/>
      <c r="Q843" s="75"/>
      <c r="R843" s="75"/>
      <c r="S843" s="75"/>
      <c r="T843" s="75"/>
      <c r="U843" s="75"/>
      <c r="V843" s="75"/>
    </row>
    <row r="844" spans="1:22" s="77" customFormat="1" ht="12.75" customHeight="1" x14ac:dyDescent="0.15">
      <c r="A844" s="66" t="s">
        <v>22</v>
      </c>
      <c r="B844" s="67" t="s">
        <v>299</v>
      </c>
      <c r="C844" s="68" t="s">
        <v>45</v>
      </c>
      <c r="D844" s="71" t="s">
        <v>153</v>
      </c>
      <c r="E844" s="71" t="s">
        <v>103</v>
      </c>
      <c r="F844" s="123"/>
      <c r="G844" s="134"/>
      <c r="H844" s="152">
        <v>10.5</v>
      </c>
      <c r="I844" s="71" t="s">
        <v>104</v>
      </c>
      <c r="J844" s="67"/>
      <c r="K844" s="72"/>
      <c r="L844" s="74"/>
      <c r="M844" s="75"/>
      <c r="N844" s="75"/>
      <c r="O844" s="76"/>
      <c r="P844" s="75"/>
      <c r="Q844" s="75"/>
      <c r="R844" s="75"/>
      <c r="S844" s="75"/>
      <c r="T844" s="75"/>
      <c r="U844" s="75"/>
      <c r="V844" s="75"/>
    </row>
    <row r="845" spans="1:22" s="77" customFormat="1" ht="12.75" customHeight="1" x14ac:dyDescent="0.15">
      <c r="A845" s="66" t="s">
        <v>22</v>
      </c>
      <c r="B845" s="67" t="s">
        <v>299</v>
      </c>
      <c r="C845" s="68" t="s">
        <v>45</v>
      </c>
      <c r="D845" s="69" t="s">
        <v>154</v>
      </c>
      <c r="E845" s="69" t="s">
        <v>103</v>
      </c>
      <c r="F845" s="122"/>
      <c r="G845" s="136"/>
      <c r="H845" s="152">
        <v>10.5</v>
      </c>
      <c r="I845" s="71" t="s">
        <v>181</v>
      </c>
      <c r="J845" s="67"/>
      <c r="K845" s="72"/>
      <c r="L845" s="74"/>
      <c r="M845" s="75"/>
      <c r="N845" s="75"/>
      <c r="O845" s="76"/>
      <c r="P845" s="75"/>
      <c r="Q845" s="75"/>
      <c r="R845" s="75"/>
      <c r="S845" s="75"/>
      <c r="T845" s="75"/>
      <c r="U845" s="75"/>
      <c r="V845" s="75"/>
    </row>
    <row r="846" spans="1:22" s="77" customFormat="1" ht="12.75" customHeight="1" x14ac:dyDescent="0.15">
      <c r="A846" s="66" t="s">
        <v>22</v>
      </c>
      <c r="B846" s="67" t="s">
        <v>299</v>
      </c>
      <c r="C846" s="68" t="s">
        <v>45</v>
      </c>
      <c r="D846" s="69" t="s">
        <v>107</v>
      </c>
      <c r="E846" s="86" t="s">
        <v>74</v>
      </c>
      <c r="F846" s="123"/>
      <c r="G846" s="136">
        <v>1.3</v>
      </c>
      <c r="H846" s="136"/>
      <c r="I846" s="71" t="s">
        <v>181</v>
      </c>
      <c r="J846" s="67"/>
      <c r="K846" s="72"/>
      <c r="L846" s="74"/>
      <c r="M846" s="75"/>
      <c r="N846" s="75"/>
      <c r="O846" s="76"/>
      <c r="P846" s="75"/>
      <c r="Q846" s="75"/>
      <c r="R846" s="75"/>
      <c r="S846" s="75"/>
      <c r="T846" s="75"/>
      <c r="U846" s="75"/>
      <c r="V846" s="75"/>
    </row>
    <row r="847" spans="1:22" s="77" customFormat="1" ht="12.75" customHeight="1" x14ac:dyDescent="0.15">
      <c r="A847" s="66" t="s">
        <v>22</v>
      </c>
      <c r="B847" s="67" t="s">
        <v>299</v>
      </c>
      <c r="C847" s="68" t="s">
        <v>45</v>
      </c>
      <c r="D847" s="71" t="s">
        <v>100</v>
      </c>
      <c r="E847" s="71" t="s">
        <v>103</v>
      </c>
      <c r="F847" s="123"/>
      <c r="G847" s="73"/>
      <c r="H847" s="152">
        <v>6.54</v>
      </c>
      <c r="I847" s="71" t="s">
        <v>181</v>
      </c>
      <c r="J847" s="67"/>
      <c r="K847" s="72"/>
      <c r="L847" s="74"/>
      <c r="M847" s="75"/>
      <c r="N847" s="75"/>
      <c r="O847" s="76"/>
      <c r="P847" s="75"/>
      <c r="Q847" s="75"/>
      <c r="R847" s="75"/>
      <c r="S847" s="75"/>
      <c r="T847" s="75"/>
      <c r="U847" s="75"/>
      <c r="V847" s="75"/>
    </row>
    <row r="848" spans="1:22" s="77" customFormat="1" ht="12.75" customHeight="1" x14ac:dyDescent="0.15">
      <c r="A848" s="66" t="s">
        <v>22</v>
      </c>
      <c r="B848" s="67" t="s">
        <v>299</v>
      </c>
      <c r="C848" s="68" t="s">
        <v>45</v>
      </c>
      <c r="D848" s="71" t="s">
        <v>155</v>
      </c>
      <c r="E848" s="71" t="s">
        <v>185</v>
      </c>
      <c r="F848" s="123"/>
      <c r="G848" s="73"/>
      <c r="H848" s="152">
        <v>4.7</v>
      </c>
      <c r="I848" s="71" t="s">
        <v>181</v>
      </c>
      <c r="J848" s="67"/>
      <c r="K848" s="72"/>
      <c r="L848" s="74"/>
      <c r="M848" s="75"/>
      <c r="N848" s="75"/>
      <c r="O848" s="76"/>
      <c r="P848" s="75"/>
      <c r="Q848" s="75"/>
      <c r="R848" s="75"/>
      <c r="S848" s="75"/>
      <c r="T848" s="75"/>
      <c r="U848" s="75"/>
      <c r="V848" s="75"/>
    </row>
    <row r="849" spans="1:22" s="77" customFormat="1" ht="12.75" customHeight="1" x14ac:dyDescent="0.15">
      <c r="A849" s="66" t="s">
        <v>22</v>
      </c>
      <c r="B849" s="67" t="s">
        <v>299</v>
      </c>
      <c r="C849" s="68" t="s">
        <v>45</v>
      </c>
      <c r="D849" s="71" t="s">
        <v>155</v>
      </c>
      <c r="E849" s="71" t="s">
        <v>185</v>
      </c>
      <c r="F849" s="123"/>
      <c r="G849" s="113"/>
      <c r="H849" s="152">
        <v>62.6</v>
      </c>
      <c r="I849" s="71" t="s">
        <v>42</v>
      </c>
      <c r="J849" s="67"/>
      <c r="K849" s="72"/>
      <c r="L849" s="74"/>
      <c r="M849" s="75"/>
      <c r="N849" s="75"/>
      <c r="O849" s="76"/>
      <c r="P849" s="75"/>
      <c r="Q849" s="75"/>
      <c r="R849" s="75"/>
      <c r="S849" s="75"/>
      <c r="T849" s="75"/>
      <c r="U849" s="75"/>
      <c r="V849" s="75"/>
    </row>
    <row r="850" spans="1:22" s="77" customFormat="1" ht="12.75" customHeight="1" x14ac:dyDescent="0.15">
      <c r="A850" s="66" t="s">
        <v>22</v>
      </c>
      <c r="B850" s="67" t="s">
        <v>299</v>
      </c>
      <c r="C850" s="68" t="s">
        <v>45</v>
      </c>
      <c r="D850" s="69" t="s">
        <v>105</v>
      </c>
      <c r="E850" s="69" t="s">
        <v>74</v>
      </c>
      <c r="F850" s="123"/>
      <c r="G850" s="136">
        <v>1.5</v>
      </c>
      <c r="H850" s="136"/>
      <c r="I850" s="71" t="s">
        <v>198</v>
      </c>
      <c r="J850" s="67"/>
      <c r="K850" s="72"/>
      <c r="L850" s="74"/>
      <c r="M850" s="75"/>
      <c r="N850" s="75"/>
      <c r="O850" s="76"/>
      <c r="P850" s="75"/>
      <c r="Q850" s="75"/>
      <c r="R850" s="75"/>
      <c r="S850" s="75"/>
      <c r="T850" s="75"/>
      <c r="U850" s="75"/>
      <c r="V850" s="75"/>
    </row>
    <row r="851" spans="1:22" s="77" customFormat="1" ht="12.75" customHeight="1" x14ac:dyDescent="0.15">
      <c r="A851" s="66" t="s">
        <v>22</v>
      </c>
      <c r="B851" s="67" t="s">
        <v>299</v>
      </c>
      <c r="C851" s="68" t="s">
        <v>45</v>
      </c>
      <c r="D851" s="71" t="s">
        <v>102</v>
      </c>
      <c r="E851" s="71" t="s">
        <v>41</v>
      </c>
      <c r="F851" s="126"/>
      <c r="G851" s="133"/>
      <c r="H851" s="152">
        <v>35.67</v>
      </c>
      <c r="I851" s="71" t="s">
        <v>42</v>
      </c>
      <c r="J851" s="67"/>
      <c r="K851" s="72"/>
      <c r="L851" s="74"/>
      <c r="M851" s="75"/>
      <c r="N851" s="75"/>
      <c r="O851" s="76"/>
      <c r="P851" s="75"/>
      <c r="Q851" s="75"/>
      <c r="R851" s="75"/>
      <c r="S851" s="75"/>
      <c r="T851" s="75"/>
      <c r="U851" s="75"/>
      <c r="V851" s="75"/>
    </row>
    <row r="852" spans="1:22" s="77" customFormat="1" ht="12.75" customHeight="1" x14ac:dyDescent="0.15">
      <c r="A852" s="66" t="s">
        <v>22</v>
      </c>
      <c r="B852" s="67" t="s">
        <v>299</v>
      </c>
      <c r="C852" s="89" t="s">
        <v>45</v>
      </c>
      <c r="D852" s="71" t="s">
        <v>102</v>
      </c>
      <c r="E852" s="71" t="s">
        <v>41</v>
      </c>
      <c r="F852" s="123"/>
      <c r="G852" s="123"/>
      <c r="H852" s="152">
        <v>15.8</v>
      </c>
      <c r="I852" s="71" t="s">
        <v>83</v>
      </c>
      <c r="J852" s="67"/>
      <c r="K852" s="72"/>
      <c r="L852" s="74"/>
      <c r="M852" s="75"/>
      <c r="N852" s="75"/>
      <c r="O852" s="76"/>
      <c r="P852" s="75"/>
      <c r="Q852" s="75"/>
      <c r="R852" s="75"/>
      <c r="S852" s="75"/>
      <c r="T852" s="75"/>
      <c r="U852" s="75"/>
      <c r="V852" s="75"/>
    </row>
    <row r="853" spans="1:22" s="77" customFormat="1" ht="12.75" customHeight="1" x14ac:dyDescent="0.15">
      <c r="A853" s="66" t="s">
        <v>22</v>
      </c>
      <c r="B853" s="67" t="s">
        <v>299</v>
      </c>
      <c r="C853" s="68" t="s">
        <v>45</v>
      </c>
      <c r="D853" s="71" t="s">
        <v>98</v>
      </c>
      <c r="E853" s="71" t="s">
        <v>47</v>
      </c>
      <c r="F853" s="123"/>
      <c r="G853" s="133"/>
      <c r="H853" s="152">
        <v>5.95</v>
      </c>
      <c r="I853" s="71" t="s">
        <v>42</v>
      </c>
      <c r="J853" s="67"/>
      <c r="K853" s="72"/>
      <c r="L853" s="74"/>
      <c r="M853" s="75"/>
      <c r="N853" s="75"/>
      <c r="O853" s="76"/>
      <c r="P853" s="75"/>
      <c r="Q853" s="75"/>
      <c r="R853" s="75"/>
      <c r="S853" s="75"/>
      <c r="T853" s="75"/>
      <c r="U853" s="75"/>
      <c r="V853" s="75"/>
    </row>
    <row r="854" spans="1:22" s="77" customFormat="1" ht="12.75" customHeight="1" x14ac:dyDescent="0.15">
      <c r="A854" s="66" t="s">
        <v>22</v>
      </c>
      <c r="B854" s="67" t="s">
        <v>299</v>
      </c>
      <c r="C854" s="68" t="s">
        <v>45</v>
      </c>
      <c r="D854" s="71" t="s">
        <v>94</v>
      </c>
      <c r="E854" s="71" t="s">
        <v>161</v>
      </c>
      <c r="F854" s="123"/>
      <c r="G854" s="133"/>
      <c r="H854" s="152">
        <v>4.5</v>
      </c>
      <c r="I854" s="71" t="s">
        <v>42</v>
      </c>
      <c r="J854" s="67"/>
      <c r="K854" s="72"/>
      <c r="L854" s="74"/>
      <c r="M854" s="75"/>
      <c r="N854" s="75"/>
      <c r="O854" s="76"/>
      <c r="P854" s="75"/>
      <c r="Q854" s="75"/>
      <c r="R854" s="75"/>
      <c r="S854" s="75"/>
      <c r="T854" s="75"/>
      <c r="U854" s="75"/>
      <c r="V854" s="75"/>
    </row>
    <row r="855" spans="1:22" s="77" customFormat="1" ht="12.75" customHeight="1" x14ac:dyDescent="0.15">
      <c r="A855" s="66" t="s">
        <v>22</v>
      </c>
      <c r="B855" s="67" t="s">
        <v>299</v>
      </c>
      <c r="C855" s="68" t="s">
        <v>45</v>
      </c>
      <c r="D855" s="69" t="s">
        <v>94</v>
      </c>
      <c r="E855" s="69" t="s">
        <v>161</v>
      </c>
      <c r="F855" s="122"/>
      <c r="G855" s="122"/>
      <c r="H855" s="152">
        <v>45.4</v>
      </c>
      <c r="I855" s="71" t="s">
        <v>198</v>
      </c>
      <c r="J855" s="67"/>
      <c r="K855" s="72"/>
      <c r="L855" s="74"/>
      <c r="M855" s="75"/>
      <c r="N855" s="75"/>
      <c r="O855" s="76"/>
      <c r="P855" s="75"/>
      <c r="Q855" s="75"/>
      <c r="R855" s="75"/>
      <c r="S855" s="75"/>
      <c r="T855" s="75"/>
      <c r="U855" s="75"/>
      <c r="V855" s="75"/>
    </row>
    <row r="856" spans="1:22" s="77" customFormat="1" ht="12.75" customHeight="1" x14ac:dyDescent="0.15">
      <c r="A856" s="66" t="s">
        <v>22</v>
      </c>
      <c r="B856" s="67" t="s">
        <v>299</v>
      </c>
      <c r="C856" s="68" t="s">
        <v>45</v>
      </c>
      <c r="D856" s="71" t="s">
        <v>156</v>
      </c>
      <c r="E856" s="71" t="s">
        <v>74</v>
      </c>
      <c r="F856" s="123"/>
      <c r="G856" s="132">
        <v>2.08</v>
      </c>
      <c r="H856" s="132"/>
      <c r="I856" s="71" t="s">
        <v>42</v>
      </c>
      <c r="J856" s="67"/>
      <c r="K856" s="72"/>
      <c r="L856" s="74"/>
      <c r="M856" s="75"/>
      <c r="N856" s="75"/>
      <c r="O856" s="76"/>
      <c r="P856" s="75"/>
      <c r="Q856" s="75"/>
      <c r="R856" s="75"/>
      <c r="S856" s="75"/>
      <c r="T856" s="75"/>
      <c r="U856" s="75"/>
      <c r="V856" s="75"/>
    </row>
    <row r="857" spans="1:22" s="77" customFormat="1" ht="12.75" customHeight="1" x14ac:dyDescent="0.15">
      <c r="A857" s="66" t="s">
        <v>22</v>
      </c>
      <c r="B857" s="67" t="s">
        <v>299</v>
      </c>
      <c r="C857" s="68" t="s">
        <v>45</v>
      </c>
      <c r="D857" s="71" t="s">
        <v>106</v>
      </c>
      <c r="E857" s="71" t="s">
        <v>47</v>
      </c>
      <c r="F857" s="123"/>
      <c r="G857" s="123"/>
      <c r="H857" s="152">
        <v>19.600000000000001</v>
      </c>
      <c r="I857" s="71" t="s">
        <v>198</v>
      </c>
      <c r="J857" s="67"/>
      <c r="K857" s="72"/>
      <c r="L857" s="74"/>
      <c r="M857" s="75"/>
      <c r="N857" s="75"/>
      <c r="O857" s="76"/>
      <c r="P857" s="75"/>
      <c r="Q857" s="75"/>
      <c r="R857" s="75"/>
      <c r="S857" s="75"/>
      <c r="T857" s="75"/>
      <c r="U857" s="75"/>
      <c r="V857" s="75"/>
    </row>
    <row r="858" spans="1:22" s="77" customFormat="1" ht="12.75" customHeight="1" x14ac:dyDescent="0.15">
      <c r="A858" s="66" t="s">
        <v>22</v>
      </c>
      <c r="B858" s="67" t="s">
        <v>299</v>
      </c>
      <c r="C858" s="68" t="s">
        <v>45</v>
      </c>
      <c r="D858" s="71" t="s">
        <v>108</v>
      </c>
      <c r="E858" s="71" t="s">
        <v>74</v>
      </c>
      <c r="F858" s="148"/>
      <c r="G858" s="123">
        <v>9.5</v>
      </c>
      <c r="H858" s="123"/>
      <c r="I858" s="71" t="s">
        <v>42</v>
      </c>
      <c r="J858" s="67"/>
      <c r="K858" s="72"/>
      <c r="L858" s="74"/>
      <c r="M858" s="75"/>
      <c r="N858" s="75"/>
      <c r="O858" s="76"/>
      <c r="P858" s="75"/>
      <c r="Q858" s="75"/>
      <c r="R858" s="75"/>
      <c r="S858" s="75"/>
      <c r="T858" s="75"/>
      <c r="U858" s="75"/>
      <c r="V858" s="75"/>
    </row>
    <row r="859" spans="1:22" s="77" customFormat="1" ht="12.75" customHeight="1" x14ac:dyDescent="0.15">
      <c r="A859" s="66" t="s">
        <v>22</v>
      </c>
      <c r="B859" s="67" t="s">
        <v>299</v>
      </c>
      <c r="C859" s="68" t="s">
        <v>45</v>
      </c>
      <c r="D859" s="71" t="s">
        <v>160</v>
      </c>
      <c r="E859" s="71" t="s">
        <v>47</v>
      </c>
      <c r="F859" s="123"/>
      <c r="G859" s="123"/>
      <c r="H859" s="152">
        <v>15.6</v>
      </c>
      <c r="I859" s="71" t="s">
        <v>198</v>
      </c>
      <c r="J859" s="67"/>
      <c r="K859" s="72"/>
      <c r="L859" s="74"/>
      <c r="M859" s="75"/>
      <c r="N859" s="75"/>
      <c r="O859" s="76"/>
      <c r="P859" s="75"/>
      <c r="Q859" s="75"/>
      <c r="R859" s="75"/>
      <c r="S859" s="75"/>
      <c r="T859" s="75"/>
      <c r="U859" s="75"/>
      <c r="V859" s="75"/>
    </row>
    <row r="860" spans="1:22" s="77" customFormat="1" ht="12.75" customHeight="1" x14ac:dyDescent="0.15">
      <c r="A860" s="66" t="s">
        <v>22</v>
      </c>
      <c r="B860" s="67" t="s">
        <v>299</v>
      </c>
      <c r="C860" s="68" t="s">
        <v>45</v>
      </c>
      <c r="D860" s="69" t="s">
        <v>162</v>
      </c>
      <c r="E860" s="69" t="s">
        <v>47</v>
      </c>
      <c r="F860" s="122"/>
      <c r="G860" s="122"/>
      <c r="H860" s="152">
        <v>19.5</v>
      </c>
      <c r="I860" s="71" t="s">
        <v>42</v>
      </c>
      <c r="J860" s="67"/>
      <c r="K860" s="72"/>
      <c r="L860" s="74"/>
      <c r="M860" s="75"/>
      <c r="N860" s="75"/>
      <c r="O860" s="76"/>
      <c r="P860" s="75"/>
      <c r="Q860" s="75"/>
      <c r="R860" s="75"/>
      <c r="S860" s="75"/>
      <c r="T860" s="75"/>
      <c r="U860" s="75"/>
      <c r="V860" s="75"/>
    </row>
    <row r="861" spans="1:22" s="77" customFormat="1" ht="12.75" customHeight="1" x14ac:dyDescent="0.15">
      <c r="A861" s="66" t="s">
        <v>22</v>
      </c>
      <c r="B861" s="67" t="s">
        <v>299</v>
      </c>
      <c r="C861" s="68" t="s">
        <v>45</v>
      </c>
      <c r="D861" s="69" t="s">
        <v>117</v>
      </c>
      <c r="E861" s="69" t="s">
        <v>47</v>
      </c>
      <c r="F861" s="122"/>
      <c r="G861" s="122"/>
      <c r="H861" s="152">
        <v>8.3699999999999992</v>
      </c>
      <c r="I861" s="71" t="s">
        <v>42</v>
      </c>
      <c r="J861" s="67"/>
      <c r="K861" s="72"/>
      <c r="L861" s="74"/>
      <c r="M861" s="75"/>
      <c r="N861" s="75"/>
      <c r="O861" s="76"/>
      <c r="P861" s="75"/>
      <c r="Q861" s="75"/>
      <c r="R861" s="75"/>
      <c r="S861" s="75"/>
      <c r="T861" s="75"/>
      <c r="U861" s="75"/>
      <c r="V861" s="75"/>
    </row>
    <row r="862" spans="1:22" s="77" customFormat="1" ht="12.75" customHeight="1" x14ac:dyDescent="0.15">
      <c r="A862" s="66" t="s">
        <v>22</v>
      </c>
      <c r="B862" s="67" t="s">
        <v>299</v>
      </c>
      <c r="C862" s="68" t="s">
        <v>39</v>
      </c>
      <c r="D862" s="71" t="s">
        <v>209</v>
      </c>
      <c r="E862" s="71" t="s">
        <v>41</v>
      </c>
      <c r="F862" s="123"/>
      <c r="G862" s="132"/>
      <c r="H862" s="152">
        <v>5.6</v>
      </c>
      <c r="I862" s="71" t="s">
        <v>42</v>
      </c>
      <c r="J862" s="67"/>
      <c r="K862" s="72"/>
      <c r="L862" s="74"/>
      <c r="M862" s="75"/>
      <c r="N862" s="75"/>
      <c r="O862" s="76"/>
      <c r="P862" s="75"/>
      <c r="Q862" s="75"/>
      <c r="R862" s="75"/>
      <c r="S862" s="75"/>
      <c r="T862" s="75"/>
      <c r="U862" s="75"/>
      <c r="V862" s="75"/>
    </row>
    <row r="863" spans="1:22" s="77" customFormat="1" ht="12.75" customHeight="1" x14ac:dyDescent="0.15">
      <c r="A863" s="66" t="s">
        <v>22</v>
      </c>
      <c r="B863" s="67" t="s">
        <v>299</v>
      </c>
      <c r="C863" s="68" t="s">
        <v>39</v>
      </c>
      <c r="D863" s="71" t="s">
        <v>209</v>
      </c>
      <c r="E863" s="71" t="s">
        <v>41</v>
      </c>
      <c r="F863" s="123"/>
      <c r="G863" s="123"/>
      <c r="H863" s="152">
        <v>15.75</v>
      </c>
      <c r="I863" s="71" t="s">
        <v>42</v>
      </c>
      <c r="J863" s="67"/>
      <c r="K863" s="72"/>
      <c r="L863" s="74"/>
      <c r="M863" s="75"/>
      <c r="N863" s="75"/>
      <c r="O863" s="76"/>
      <c r="P863" s="75"/>
      <c r="Q863" s="75"/>
      <c r="R863" s="75"/>
      <c r="S863" s="75"/>
      <c r="T863" s="75"/>
      <c r="U863" s="75"/>
      <c r="V863" s="75"/>
    </row>
    <row r="864" spans="1:22" s="77" customFormat="1" ht="12.75" customHeight="1" x14ac:dyDescent="0.15">
      <c r="A864" s="66" t="s">
        <v>22</v>
      </c>
      <c r="B864" s="67" t="s">
        <v>299</v>
      </c>
      <c r="C864" s="68" t="s">
        <v>39</v>
      </c>
      <c r="D864" s="71" t="s">
        <v>211</v>
      </c>
      <c r="E864" s="71" t="s">
        <v>185</v>
      </c>
      <c r="F864" s="123"/>
      <c r="G864" s="123"/>
      <c r="H864" s="152">
        <v>50.35</v>
      </c>
      <c r="I864" s="71" t="s">
        <v>42</v>
      </c>
      <c r="J864" s="67"/>
      <c r="K864" s="72"/>
      <c r="L864" s="74"/>
      <c r="M864" s="75"/>
      <c r="N864" s="75"/>
      <c r="O864" s="76"/>
      <c r="P864" s="75"/>
      <c r="Q864" s="75"/>
      <c r="R864" s="75"/>
      <c r="S864" s="75"/>
      <c r="T864" s="75"/>
      <c r="U864" s="75"/>
      <c r="V864" s="75"/>
    </row>
    <row r="865" spans="1:22" s="77" customFormat="1" ht="12.75" customHeight="1" x14ac:dyDescent="0.15">
      <c r="A865" s="66" t="s">
        <v>22</v>
      </c>
      <c r="B865" s="67" t="s">
        <v>299</v>
      </c>
      <c r="C865" s="68" t="s">
        <v>39</v>
      </c>
      <c r="D865" s="71" t="s">
        <v>268</v>
      </c>
      <c r="E865" s="71" t="s">
        <v>185</v>
      </c>
      <c r="F865" s="123"/>
      <c r="G865" s="123"/>
      <c r="H865" s="152">
        <v>58.4</v>
      </c>
      <c r="I865" s="71" t="s">
        <v>42</v>
      </c>
      <c r="J865" s="67"/>
      <c r="K865" s="72"/>
      <c r="L865" s="74"/>
      <c r="M865" s="75"/>
      <c r="N865" s="75"/>
      <c r="O865" s="76"/>
      <c r="P865" s="75"/>
      <c r="Q865" s="75"/>
      <c r="R865" s="75"/>
      <c r="S865" s="75"/>
      <c r="T865" s="75"/>
      <c r="U865" s="75"/>
      <c r="V865" s="75"/>
    </row>
    <row r="866" spans="1:22" s="77" customFormat="1" ht="12.75" customHeight="1" x14ac:dyDescent="0.15">
      <c r="A866" s="66" t="s">
        <v>22</v>
      </c>
      <c r="B866" s="67" t="s">
        <v>299</v>
      </c>
      <c r="C866" s="68" t="s">
        <v>39</v>
      </c>
      <c r="D866" s="71" t="s">
        <v>270</v>
      </c>
      <c r="E866" s="71" t="s">
        <v>185</v>
      </c>
      <c r="F866" s="123"/>
      <c r="G866" s="123"/>
      <c r="H866" s="152">
        <v>45.24</v>
      </c>
      <c r="I866" s="71" t="s">
        <v>42</v>
      </c>
      <c r="J866" s="67"/>
      <c r="K866" s="72"/>
      <c r="L866" s="74"/>
      <c r="M866" s="75"/>
      <c r="N866" s="75"/>
      <c r="O866" s="76"/>
      <c r="P866" s="75"/>
      <c r="Q866" s="75"/>
      <c r="R866" s="75"/>
      <c r="S866" s="75"/>
      <c r="T866" s="75"/>
      <c r="U866" s="75"/>
      <c r="V866" s="75"/>
    </row>
    <row r="867" spans="1:22" s="77" customFormat="1" ht="12.75" customHeight="1" x14ac:dyDescent="0.15">
      <c r="A867" s="66" t="s">
        <v>22</v>
      </c>
      <c r="B867" s="67" t="s">
        <v>299</v>
      </c>
      <c r="C867" s="68" t="s">
        <v>39</v>
      </c>
      <c r="D867" s="71" t="s">
        <v>272</v>
      </c>
      <c r="E867" s="71" t="s">
        <v>185</v>
      </c>
      <c r="F867" s="123"/>
      <c r="G867" s="123"/>
      <c r="H867" s="152">
        <v>45.3</v>
      </c>
      <c r="I867" s="71" t="s">
        <v>42</v>
      </c>
      <c r="J867" s="67"/>
      <c r="K867" s="72"/>
      <c r="L867" s="74"/>
      <c r="M867" s="75"/>
      <c r="N867" s="75"/>
      <c r="O867" s="76"/>
      <c r="P867" s="75"/>
      <c r="Q867" s="75"/>
      <c r="R867" s="75"/>
      <c r="S867" s="75"/>
      <c r="T867" s="75"/>
      <c r="U867" s="75"/>
      <c r="V867" s="75"/>
    </row>
    <row r="868" spans="1:22" s="77" customFormat="1" ht="12.75" customHeight="1" x14ac:dyDescent="0.15">
      <c r="A868" s="66" t="s">
        <v>22</v>
      </c>
      <c r="B868" s="67" t="s">
        <v>299</v>
      </c>
      <c r="C868" s="68" t="s">
        <v>39</v>
      </c>
      <c r="D868" s="90" t="s">
        <v>273</v>
      </c>
      <c r="E868" s="71" t="s">
        <v>269</v>
      </c>
      <c r="F868" s="123"/>
      <c r="G868" s="123"/>
      <c r="H868" s="152">
        <v>25.7</v>
      </c>
      <c r="I868" s="71" t="s">
        <v>42</v>
      </c>
      <c r="J868" s="67"/>
      <c r="K868" s="72"/>
      <c r="L868" s="74"/>
      <c r="M868" s="75"/>
      <c r="N868" s="75"/>
      <c r="O868" s="76"/>
      <c r="P868" s="75"/>
      <c r="Q868" s="75"/>
      <c r="R868" s="75"/>
      <c r="S868" s="75"/>
      <c r="T868" s="75"/>
      <c r="U868" s="75"/>
      <c r="V868" s="75"/>
    </row>
    <row r="869" spans="1:22" s="77" customFormat="1" ht="12.75" customHeight="1" x14ac:dyDescent="0.15">
      <c r="A869" s="66" t="s">
        <v>22</v>
      </c>
      <c r="B869" s="67" t="s">
        <v>299</v>
      </c>
      <c r="C869" s="68" t="s">
        <v>39</v>
      </c>
      <c r="D869" s="71" t="s">
        <v>275</v>
      </c>
      <c r="E869" s="71" t="s">
        <v>185</v>
      </c>
      <c r="F869" s="123"/>
      <c r="G869" s="123"/>
      <c r="H869" s="152">
        <v>41.11</v>
      </c>
      <c r="I869" s="71" t="s">
        <v>42</v>
      </c>
      <c r="J869" s="67"/>
      <c r="K869" s="72"/>
      <c r="L869" s="74"/>
      <c r="M869" s="75"/>
      <c r="N869" s="75"/>
      <c r="O869" s="76"/>
      <c r="P869" s="75"/>
      <c r="Q869" s="75"/>
      <c r="R869" s="75"/>
      <c r="S869" s="75"/>
      <c r="T869" s="75"/>
      <c r="U869" s="75"/>
      <c r="V869" s="75"/>
    </row>
    <row r="870" spans="1:22" s="77" customFormat="1" ht="12.75" customHeight="1" x14ac:dyDescent="0.15">
      <c r="A870" s="66" t="s">
        <v>22</v>
      </c>
      <c r="B870" s="67" t="s">
        <v>299</v>
      </c>
      <c r="C870" s="68" t="s">
        <v>39</v>
      </c>
      <c r="D870" s="71" t="s">
        <v>275</v>
      </c>
      <c r="E870" s="71" t="s">
        <v>314</v>
      </c>
      <c r="F870" s="123"/>
      <c r="G870" s="123">
        <v>0.85</v>
      </c>
      <c r="H870" s="123"/>
      <c r="I870" s="71" t="s">
        <v>42</v>
      </c>
      <c r="J870" s="67"/>
      <c r="K870" s="72"/>
      <c r="L870" s="74"/>
      <c r="M870" s="75"/>
      <c r="N870" s="75"/>
      <c r="O870" s="76"/>
      <c r="P870" s="75"/>
      <c r="Q870" s="75"/>
      <c r="R870" s="75"/>
      <c r="S870" s="75"/>
      <c r="T870" s="75"/>
      <c r="U870" s="75"/>
      <c r="V870" s="75"/>
    </row>
    <row r="871" spans="1:22" s="77" customFormat="1" ht="12.75" customHeight="1" x14ac:dyDescent="0.15">
      <c r="A871" s="66" t="s">
        <v>22</v>
      </c>
      <c r="B871" s="67" t="s">
        <v>299</v>
      </c>
      <c r="C871" s="68" t="s">
        <v>39</v>
      </c>
      <c r="D871" s="71" t="s">
        <v>212</v>
      </c>
      <c r="E871" s="71" t="s">
        <v>74</v>
      </c>
      <c r="F871" s="123"/>
      <c r="G871" s="123">
        <v>3.45</v>
      </c>
      <c r="H871" s="123"/>
      <c r="I871" s="71" t="s">
        <v>42</v>
      </c>
      <c r="J871" s="67"/>
      <c r="K871" s="72"/>
      <c r="L871" s="74"/>
      <c r="M871" s="75"/>
      <c r="N871" s="75"/>
      <c r="O871" s="76"/>
      <c r="P871" s="75"/>
      <c r="Q871" s="75"/>
      <c r="R871" s="75"/>
      <c r="S871" s="75"/>
      <c r="T871" s="75"/>
      <c r="U871" s="75"/>
      <c r="V871" s="75"/>
    </row>
    <row r="872" spans="1:22" s="77" customFormat="1" ht="12.75" customHeight="1" x14ac:dyDescent="0.15">
      <c r="A872" s="66" t="s">
        <v>22</v>
      </c>
      <c r="B872" s="67" t="s">
        <v>299</v>
      </c>
      <c r="C872" s="68" t="s">
        <v>39</v>
      </c>
      <c r="D872" s="71" t="s">
        <v>215</v>
      </c>
      <c r="E872" s="71" t="s">
        <v>127</v>
      </c>
      <c r="F872" s="123"/>
      <c r="G872" s="123">
        <v>4.3</v>
      </c>
      <c r="H872" s="123"/>
      <c r="I872" s="71" t="s">
        <v>96</v>
      </c>
      <c r="J872" s="67"/>
      <c r="K872" s="72"/>
      <c r="L872" s="74"/>
      <c r="M872" s="75"/>
      <c r="N872" s="75"/>
      <c r="O872" s="76"/>
      <c r="P872" s="75"/>
      <c r="Q872" s="75"/>
      <c r="R872" s="75"/>
      <c r="S872" s="75"/>
      <c r="T872" s="75"/>
      <c r="U872" s="75"/>
      <c r="V872" s="75"/>
    </row>
    <row r="873" spans="1:22" s="77" customFormat="1" ht="12.75" customHeight="1" x14ac:dyDescent="0.15">
      <c r="A873" s="66" t="s">
        <v>22</v>
      </c>
      <c r="B873" s="67" t="s">
        <v>299</v>
      </c>
      <c r="C873" s="68" t="s">
        <v>39</v>
      </c>
      <c r="D873" s="71" t="s">
        <v>217</v>
      </c>
      <c r="E873" s="71" t="s">
        <v>185</v>
      </c>
      <c r="F873" s="123"/>
      <c r="G873" s="123"/>
      <c r="H873" s="152">
        <v>56.8</v>
      </c>
      <c r="I873" s="71" t="s">
        <v>42</v>
      </c>
      <c r="J873" s="67"/>
      <c r="K873" s="72"/>
      <c r="L873" s="74"/>
      <c r="M873" s="75"/>
      <c r="N873" s="75"/>
      <c r="O873" s="76"/>
      <c r="P873" s="75"/>
      <c r="Q873" s="75"/>
      <c r="R873" s="75"/>
      <c r="S873" s="75"/>
      <c r="T873" s="75"/>
      <c r="U873" s="75"/>
      <c r="V873" s="75"/>
    </row>
    <row r="874" spans="1:22" s="77" customFormat="1" ht="12.75" customHeight="1" x14ac:dyDescent="0.15">
      <c r="A874" s="66" t="s">
        <v>22</v>
      </c>
      <c r="B874" s="67" t="s">
        <v>299</v>
      </c>
      <c r="C874" s="68" t="s">
        <v>39</v>
      </c>
      <c r="D874" s="71" t="s">
        <v>218</v>
      </c>
      <c r="E874" s="71" t="s">
        <v>231</v>
      </c>
      <c r="F874" s="123"/>
      <c r="G874" s="123">
        <v>1.9</v>
      </c>
      <c r="H874" s="123"/>
      <c r="I874" s="71" t="s">
        <v>42</v>
      </c>
      <c r="J874" s="67"/>
      <c r="K874" s="72"/>
      <c r="L874" s="74"/>
      <c r="M874" s="75"/>
      <c r="N874" s="75"/>
      <c r="O874" s="76"/>
      <c r="P874" s="75"/>
      <c r="Q874" s="75"/>
      <c r="R874" s="75"/>
      <c r="S874" s="75"/>
      <c r="T874" s="75"/>
      <c r="U874" s="75"/>
      <c r="V874" s="75"/>
    </row>
    <row r="875" spans="1:22" s="77" customFormat="1" ht="12.75" customHeight="1" x14ac:dyDescent="0.15">
      <c r="A875" s="66" t="s">
        <v>22</v>
      </c>
      <c r="B875" s="67" t="s">
        <v>299</v>
      </c>
      <c r="C875" s="68" t="s">
        <v>39</v>
      </c>
      <c r="D875" s="71" t="s">
        <v>219</v>
      </c>
      <c r="E875" s="71" t="s">
        <v>80</v>
      </c>
      <c r="F875" s="123"/>
      <c r="G875" s="123">
        <v>0.8</v>
      </c>
      <c r="H875" s="123"/>
      <c r="I875" s="71" t="s">
        <v>42</v>
      </c>
      <c r="J875" s="67"/>
      <c r="K875" s="72"/>
      <c r="L875" s="74"/>
      <c r="M875" s="75"/>
      <c r="N875" s="75"/>
      <c r="O875" s="76"/>
      <c r="P875" s="75"/>
      <c r="Q875" s="75"/>
      <c r="R875" s="75"/>
      <c r="S875" s="75"/>
      <c r="T875" s="75"/>
      <c r="U875" s="75"/>
      <c r="V875" s="75"/>
    </row>
    <row r="876" spans="1:22" s="77" customFormat="1" ht="12.75" customHeight="1" x14ac:dyDescent="0.15">
      <c r="A876" s="66" t="s">
        <v>22</v>
      </c>
      <c r="B876" s="67" t="s">
        <v>299</v>
      </c>
      <c r="C876" s="68" t="s">
        <v>39</v>
      </c>
      <c r="D876" s="71" t="s">
        <v>220</v>
      </c>
      <c r="E876" s="71" t="s">
        <v>103</v>
      </c>
      <c r="F876" s="123"/>
      <c r="G876" s="132"/>
      <c r="H876" s="152">
        <v>4.4400000000000004</v>
      </c>
      <c r="I876" s="71" t="s">
        <v>181</v>
      </c>
      <c r="J876" s="114"/>
      <c r="K876" s="72"/>
      <c r="L876" s="74"/>
      <c r="M876" s="75"/>
      <c r="N876" s="75"/>
      <c r="O876" s="76"/>
      <c r="P876" s="75"/>
      <c r="Q876" s="75"/>
      <c r="R876" s="75"/>
      <c r="S876" s="75"/>
      <c r="T876" s="75"/>
      <c r="U876" s="75"/>
      <c r="V876" s="75"/>
    </row>
    <row r="877" spans="1:22" s="77" customFormat="1" ht="12.75" customHeight="1" x14ac:dyDescent="0.15">
      <c r="A877" s="66" t="s">
        <v>22</v>
      </c>
      <c r="B877" s="67" t="s">
        <v>299</v>
      </c>
      <c r="C877" s="68" t="s">
        <v>39</v>
      </c>
      <c r="D877" s="90" t="s">
        <v>221</v>
      </c>
      <c r="E877" s="71" t="s">
        <v>41</v>
      </c>
      <c r="F877" s="123"/>
      <c r="G877" s="132"/>
      <c r="H877" s="152">
        <v>6</v>
      </c>
      <c r="I877" s="71" t="s">
        <v>42</v>
      </c>
      <c r="J877" s="67"/>
      <c r="K877" s="72"/>
      <c r="L877" s="74"/>
      <c r="M877" s="75"/>
      <c r="N877" s="75"/>
      <c r="O877" s="76"/>
      <c r="P877" s="75"/>
      <c r="Q877" s="75"/>
      <c r="R877" s="75"/>
      <c r="S877" s="75"/>
      <c r="T877" s="75"/>
      <c r="U877" s="75"/>
      <c r="V877" s="75"/>
    </row>
    <row r="878" spans="1:22" s="77" customFormat="1" ht="12.75" customHeight="1" x14ac:dyDescent="0.15">
      <c r="A878" s="66" t="s">
        <v>22</v>
      </c>
      <c r="B878" s="67" t="s">
        <v>299</v>
      </c>
      <c r="C878" s="68" t="s">
        <v>39</v>
      </c>
      <c r="D878" s="71" t="s">
        <v>221</v>
      </c>
      <c r="E878" s="71" t="s">
        <v>41</v>
      </c>
      <c r="F878" s="123"/>
      <c r="G878" s="132"/>
      <c r="H878" s="152">
        <v>10</v>
      </c>
      <c r="I878" s="71" t="s">
        <v>42</v>
      </c>
      <c r="J878" s="67"/>
      <c r="K878" s="72"/>
      <c r="L878" s="74"/>
      <c r="M878" s="75"/>
      <c r="N878" s="75"/>
      <c r="O878" s="76"/>
      <c r="P878" s="75"/>
      <c r="Q878" s="75"/>
      <c r="R878" s="75"/>
      <c r="S878" s="75"/>
      <c r="T878" s="75"/>
      <c r="U878" s="75"/>
      <c r="V878" s="75"/>
    </row>
    <row r="879" spans="1:22" s="77" customFormat="1" ht="12.75" customHeight="1" x14ac:dyDescent="0.15">
      <c r="A879" s="66" t="s">
        <v>22</v>
      </c>
      <c r="B879" s="67" t="s">
        <v>299</v>
      </c>
      <c r="C879" s="68" t="s">
        <v>39</v>
      </c>
      <c r="D879" s="71" t="s">
        <v>221</v>
      </c>
      <c r="E879" s="71" t="s">
        <v>41</v>
      </c>
      <c r="F879" s="123"/>
      <c r="G879" s="123"/>
      <c r="H879" s="152">
        <v>20.100000000000001</v>
      </c>
      <c r="I879" s="71" t="s">
        <v>42</v>
      </c>
      <c r="J879" s="67"/>
      <c r="K879" s="72"/>
      <c r="L879" s="74"/>
      <c r="M879" s="75"/>
      <c r="N879" s="75"/>
      <c r="O879" s="76"/>
      <c r="P879" s="75"/>
      <c r="Q879" s="75"/>
      <c r="R879" s="75"/>
      <c r="S879" s="75"/>
      <c r="T879" s="75"/>
      <c r="U879" s="75"/>
      <c r="V879" s="75"/>
    </row>
    <row r="880" spans="1:22" s="77" customFormat="1" ht="12.75" customHeight="1" x14ac:dyDescent="0.15">
      <c r="A880" s="66" t="s">
        <v>22</v>
      </c>
      <c r="B880" s="67" t="s">
        <v>299</v>
      </c>
      <c r="C880" s="68" t="s">
        <v>39</v>
      </c>
      <c r="D880" s="71" t="s">
        <v>279</v>
      </c>
      <c r="E880" s="71" t="s">
        <v>78</v>
      </c>
      <c r="F880" s="123"/>
      <c r="G880" s="132"/>
      <c r="H880" s="152">
        <v>1.23</v>
      </c>
      <c r="I880" s="71" t="s">
        <v>181</v>
      </c>
      <c r="J880" s="67"/>
      <c r="K880" s="72"/>
      <c r="L880" s="74"/>
      <c r="M880" s="75"/>
      <c r="N880" s="75"/>
      <c r="O880" s="76"/>
      <c r="P880" s="75"/>
      <c r="Q880" s="75"/>
      <c r="R880" s="75"/>
      <c r="S880" s="75"/>
      <c r="T880" s="75"/>
      <c r="U880" s="75"/>
      <c r="V880" s="75"/>
    </row>
    <row r="881" spans="1:22" s="77" customFormat="1" ht="12.75" customHeight="1" x14ac:dyDescent="0.15">
      <c r="A881" s="66" t="s">
        <v>22</v>
      </c>
      <c r="B881" s="67" t="s">
        <v>299</v>
      </c>
      <c r="C881" s="68" t="s">
        <v>39</v>
      </c>
      <c r="D881" s="71" t="s">
        <v>280</v>
      </c>
      <c r="E881" s="71" t="s">
        <v>41</v>
      </c>
      <c r="F881" s="123"/>
      <c r="G881" s="123"/>
      <c r="H881" s="152">
        <v>129.30000000000001</v>
      </c>
      <c r="I881" s="71" t="s">
        <v>42</v>
      </c>
      <c r="J881" s="67"/>
      <c r="K881" s="72"/>
      <c r="L881" s="74"/>
      <c r="M881" s="75"/>
      <c r="N881" s="75"/>
      <c r="O881" s="76"/>
      <c r="P881" s="75"/>
      <c r="Q881" s="75"/>
      <c r="R881" s="75"/>
      <c r="S881" s="75"/>
      <c r="T881" s="75"/>
      <c r="U881" s="75"/>
      <c r="V881" s="75"/>
    </row>
    <row r="882" spans="1:22" s="77" customFormat="1" ht="12.75" customHeight="1" x14ac:dyDescent="0.15">
      <c r="A882" s="66" t="s">
        <v>22</v>
      </c>
      <c r="B882" s="67" t="s">
        <v>299</v>
      </c>
      <c r="C882" s="68" t="s">
        <v>39</v>
      </c>
      <c r="D882" s="69" t="s">
        <v>281</v>
      </c>
      <c r="E882" s="69" t="s">
        <v>185</v>
      </c>
      <c r="F882" s="122"/>
      <c r="G882" s="122"/>
      <c r="H882" s="152">
        <v>57</v>
      </c>
      <c r="I882" s="71" t="s">
        <v>42</v>
      </c>
      <c r="J882" s="67"/>
      <c r="K882" s="72"/>
      <c r="L882" s="74"/>
      <c r="M882" s="75"/>
      <c r="N882" s="75"/>
      <c r="O882" s="76"/>
      <c r="P882" s="75"/>
      <c r="Q882" s="75"/>
      <c r="R882" s="75"/>
      <c r="S882" s="75"/>
      <c r="T882" s="75"/>
      <c r="U882" s="75"/>
      <c r="V882" s="75"/>
    </row>
    <row r="883" spans="1:22" s="77" customFormat="1" ht="12.75" customHeight="1" x14ac:dyDescent="0.15">
      <c r="A883" s="66" t="s">
        <v>22</v>
      </c>
      <c r="B883" s="67" t="s">
        <v>299</v>
      </c>
      <c r="C883" s="68" t="s">
        <v>39</v>
      </c>
      <c r="D883" s="71" t="s">
        <v>282</v>
      </c>
      <c r="E883" s="71" t="s">
        <v>185</v>
      </c>
      <c r="F883" s="123"/>
      <c r="G883" s="123"/>
      <c r="H883" s="152">
        <v>60.85</v>
      </c>
      <c r="I883" s="71" t="s">
        <v>42</v>
      </c>
      <c r="J883" s="67"/>
      <c r="K883" s="72"/>
      <c r="L883" s="74"/>
      <c r="M883" s="75"/>
      <c r="N883" s="75"/>
      <c r="O883" s="76"/>
      <c r="P883" s="75"/>
      <c r="Q883" s="75"/>
      <c r="R883" s="75"/>
      <c r="S883" s="75"/>
      <c r="T883" s="75"/>
      <c r="U883" s="75"/>
      <c r="V883" s="75"/>
    </row>
    <row r="884" spans="1:22" s="77" customFormat="1" ht="12.75" customHeight="1" x14ac:dyDescent="0.15">
      <c r="A884" s="66" t="s">
        <v>22</v>
      </c>
      <c r="B884" s="67" t="s">
        <v>299</v>
      </c>
      <c r="C884" s="68" t="s">
        <v>39</v>
      </c>
      <c r="D884" s="71" t="s">
        <v>283</v>
      </c>
      <c r="E884" s="71" t="s">
        <v>185</v>
      </c>
      <c r="F884" s="123"/>
      <c r="G884" s="123"/>
      <c r="H884" s="152">
        <v>60</v>
      </c>
      <c r="I884" s="71" t="s">
        <v>42</v>
      </c>
      <c r="J884" s="67"/>
      <c r="K884" s="72"/>
      <c r="L884" s="74"/>
      <c r="M884" s="75"/>
      <c r="N884" s="75"/>
      <c r="O884" s="76"/>
      <c r="P884" s="75"/>
      <c r="Q884" s="75"/>
      <c r="R884" s="75"/>
      <c r="S884" s="75"/>
      <c r="T884" s="75"/>
      <c r="U884" s="75"/>
      <c r="V884" s="75"/>
    </row>
    <row r="885" spans="1:22" s="77" customFormat="1" ht="12.75" customHeight="1" x14ac:dyDescent="0.15">
      <c r="A885" s="66" t="s">
        <v>22</v>
      </c>
      <c r="B885" s="67" t="s">
        <v>299</v>
      </c>
      <c r="C885" s="68" t="s">
        <v>39</v>
      </c>
      <c r="D885" s="69" t="s">
        <v>284</v>
      </c>
      <c r="E885" s="69" t="s">
        <v>596</v>
      </c>
      <c r="F885" s="122"/>
      <c r="G885" s="122"/>
      <c r="H885" s="152">
        <v>22.83</v>
      </c>
      <c r="I885" s="71" t="s">
        <v>198</v>
      </c>
      <c r="J885" s="67"/>
      <c r="K885" s="72"/>
      <c r="L885" s="74"/>
      <c r="M885" s="75"/>
      <c r="N885" s="75"/>
      <c r="O885" s="76"/>
      <c r="P885" s="75"/>
      <c r="Q885" s="75"/>
      <c r="R885" s="75"/>
      <c r="S885" s="75"/>
      <c r="T885" s="75"/>
      <c r="U885" s="75"/>
      <c r="V885" s="75"/>
    </row>
    <row r="886" spans="1:22" s="77" customFormat="1" ht="12.75" customHeight="1" x14ac:dyDescent="0.15">
      <c r="A886" s="66" t="s">
        <v>22</v>
      </c>
      <c r="B886" s="67" t="s">
        <v>299</v>
      </c>
      <c r="C886" s="68" t="s">
        <v>39</v>
      </c>
      <c r="D886" s="71" t="s">
        <v>285</v>
      </c>
      <c r="E886" s="71" t="s">
        <v>103</v>
      </c>
      <c r="F886" s="123"/>
      <c r="G886" s="132"/>
      <c r="H886" s="152">
        <v>10.9</v>
      </c>
      <c r="I886" s="71" t="s">
        <v>181</v>
      </c>
      <c r="J886" s="67"/>
      <c r="K886" s="72"/>
      <c r="L886" s="74"/>
      <c r="M886" s="75"/>
      <c r="N886" s="75"/>
      <c r="O886" s="76"/>
      <c r="P886" s="75"/>
      <c r="Q886" s="75"/>
      <c r="R886" s="75"/>
      <c r="S886" s="75"/>
      <c r="T886" s="75"/>
      <c r="U886" s="75"/>
      <c r="V886" s="75"/>
    </row>
    <row r="887" spans="1:22" s="77" customFormat="1" ht="12.75" customHeight="1" x14ac:dyDescent="0.15">
      <c r="A887" s="66" t="s">
        <v>22</v>
      </c>
      <c r="B887" s="67" t="s">
        <v>299</v>
      </c>
      <c r="C887" s="68" t="s">
        <v>39</v>
      </c>
      <c r="D887" s="71" t="s">
        <v>287</v>
      </c>
      <c r="E887" s="71" t="s">
        <v>103</v>
      </c>
      <c r="F887" s="123"/>
      <c r="G887" s="123"/>
      <c r="H887" s="152">
        <v>12.5</v>
      </c>
      <c r="I887" s="71" t="s">
        <v>104</v>
      </c>
      <c r="J887" s="67"/>
      <c r="K887" s="72"/>
      <c r="L887" s="74"/>
      <c r="M887" s="75"/>
      <c r="N887" s="75"/>
      <c r="O887" s="76"/>
      <c r="P887" s="75"/>
      <c r="Q887" s="75"/>
      <c r="R887" s="75"/>
      <c r="S887" s="75"/>
      <c r="T887" s="75"/>
      <c r="U887" s="75"/>
      <c r="V887" s="75"/>
    </row>
    <row r="888" spans="1:22" s="77" customFormat="1" ht="12.75" customHeight="1" x14ac:dyDescent="0.15">
      <c r="A888" s="66" t="s">
        <v>22</v>
      </c>
      <c r="B888" s="67" t="s">
        <v>299</v>
      </c>
      <c r="C888" s="68" t="s">
        <v>39</v>
      </c>
      <c r="D888" s="71" t="s">
        <v>288</v>
      </c>
      <c r="E888" s="71" t="s">
        <v>103</v>
      </c>
      <c r="F888" s="123"/>
      <c r="G888" s="123"/>
      <c r="H888" s="152">
        <v>9</v>
      </c>
      <c r="I888" s="71" t="s">
        <v>104</v>
      </c>
      <c r="J888" s="67"/>
      <c r="K888" s="72"/>
      <c r="L888" s="74"/>
      <c r="M888" s="75"/>
      <c r="N888" s="75"/>
      <c r="O888" s="76"/>
      <c r="P888" s="75"/>
      <c r="Q888" s="75"/>
      <c r="R888" s="75"/>
      <c r="S888" s="75"/>
      <c r="T888" s="75"/>
      <c r="U888" s="75"/>
      <c r="V888" s="75"/>
    </row>
    <row r="889" spans="1:22" s="77" customFormat="1" ht="12.75" customHeight="1" x14ac:dyDescent="0.15">
      <c r="A889" s="66" t="s">
        <v>22</v>
      </c>
      <c r="B889" s="67" t="s">
        <v>299</v>
      </c>
      <c r="C889" s="95" t="s">
        <v>597</v>
      </c>
      <c r="D889" s="71" t="s">
        <v>598</v>
      </c>
      <c r="E889" s="71" t="s">
        <v>185</v>
      </c>
      <c r="F889" s="123"/>
      <c r="G889" s="132"/>
      <c r="H889" s="152">
        <v>68</v>
      </c>
      <c r="I889" s="71" t="s">
        <v>42</v>
      </c>
      <c r="J889" s="67"/>
      <c r="K889" s="72"/>
      <c r="L889" s="74"/>
      <c r="M889" s="75"/>
      <c r="N889" s="75"/>
      <c r="O889" s="76"/>
      <c r="P889" s="75"/>
      <c r="Q889" s="75"/>
      <c r="R889" s="75"/>
      <c r="S889" s="75"/>
      <c r="T889" s="75"/>
      <c r="U889" s="75"/>
      <c r="V889" s="75"/>
    </row>
    <row r="890" spans="1:22" s="77" customFormat="1" ht="12.75" customHeight="1" x14ac:dyDescent="0.15">
      <c r="A890" s="66" t="s">
        <v>22</v>
      </c>
      <c r="B890" s="67" t="s">
        <v>299</v>
      </c>
      <c r="C890" s="95" t="s">
        <v>597</v>
      </c>
      <c r="D890" s="71" t="s">
        <v>599</v>
      </c>
      <c r="E890" s="71" t="s">
        <v>383</v>
      </c>
      <c r="F890" s="123"/>
      <c r="G890" s="138">
        <v>160</v>
      </c>
      <c r="H890" s="138"/>
      <c r="I890" s="71" t="s">
        <v>96</v>
      </c>
      <c r="J890" s="67"/>
      <c r="K890" s="72"/>
      <c r="L890" s="74"/>
      <c r="M890" s="75"/>
      <c r="N890" s="75"/>
      <c r="O890" s="76"/>
      <c r="P890" s="75"/>
      <c r="Q890" s="75"/>
      <c r="R890" s="75"/>
      <c r="S890" s="75"/>
      <c r="T890" s="75"/>
      <c r="U890" s="75"/>
      <c r="V890" s="75"/>
    </row>
    <row r="891" spans="1:22" s="237" customFormat="1" ht="12.75" customHeight="1" x14ac:dyDescent="0.2">
      <c r="A891" s="224"/>
      <c r="B891" s="225"/>
      <c r="C891" s="254"/>
      <c r="D891" s="247"/>
      <c r="E891" s="247"/>
      <c r="F891" s="250">
        <f>SUM(F823:F890)</f>
        <v>0</v>
      </c>
      <c r="G891" s="268"/>
      <c r="H891" s="268"/>
      <c r="I891" s="247"/>
      <c r="J891" s="225"/>
      <c r="K891" s="229"/>
      <c r="L891" s="234"/>
      <c r="M891" s="235"/>
      <c r="N891" s="235"/>
      <c r="O891" s="236"/>
      <c r="P891" s="235">
        <f>SUM(P823:P890)</f>
        <v>0</v>
      </c>
      <c r="Q891" s="235">
        <f t="shared" ref="Q891:U891" si="411">SUM(Q823:Q890)</f>
        <v>0</v>
      </c>
      <c r="R891" s="235">
        <f t="shared" si="411"/>
        <v>0</v>
      </c>
      <c r="S891" s="235">
        <f t="shared" si="411"/>
        <v>0</v>
      </c>
      <c r="T891" s="235">
        <f t="shared" si="411"/>
        <v>0</v>
      </c>
      <c r="U891" s="235">
        <f t="shared" si="411"/>
        <v>0</v>
      </c>
      <c r="V891" s="235"/>
    </row>
    <row r="892" spans="1:22" s="77" customFormat="1" ht="12.75" customHeight="1" x14ac:dyDescent="0.15">
      <c r="A892" s="66" t="s">
        <v>600</v>
      </c>
      <c r="B892" s="67" t="s">
        <v>299</v>
      </c>
      <c r="C892" s="68" t="s">
        <v>45</v>
      </c>
      <c r="D892" s="71" t="s">
        <v>122</v>
      </c>
      <c r="E892" s="71" t="s">
        <v>190</v>
      </c>
      <c r="F892" s="123"/>
      <c r="G892" s="132"/>
      <c r="H892" s="152">
        <v>21.5</v>
      </c>
      <c r="I892" s="71" t="s">
        <v>181</v>
      </c>
      <c r="J892" s="67"/>
      <c r="K892" s="72"/>
      <c r="L892" s="74"/>
      <c r="M892" s="75"/>
      <c r="N892" s="75"/>
      <c r="O892" s="76"/>
      <c r="P892" s="75"/>
      <c r="Q892" s="75"/>
      <c r="R892" s="75"/>
      <c r="S892" s="75"/>
      <c r="T892" s="75"/>
      <c r="U892" s="75"/>
      <c r="V892" s="75"/>
    </row>
    <row r="893" spans="1:22" s="77" customFormat="1" ht="12.75" customHeight="1" x14ac:dyDescent="0.15">
      <c r="A893" s="66" t="s">
        <v>600</v>
      </c>
      <c r="B893" s="67" t="s">
        <v>299</v>
      </c>
      <c r="C893" s="68" t="s">
        <v>45</v>
      </c>
      <c r="D893" s="69" t="s">
        <v>124</v>
      </c>
      <c r="E893" s="86" t="s">
        <v>601</v>
      </c>
      <c r="F893" s="122"/>
      <c r="G893" s="122"/>
      <c r="H893" s="152">
        <v>5.5</v>
      </c>
      <c r="I893" s="71" t="s">
        <v>181</v>
      </c>
      <c r="J893" s="67"/>
      <c r="K893" s="72"/>
      <c r="L893" s="74"/>
      <c r="M893" s="75"/>
      <c r="N893" s="75"/>
      <c r="O893" s="76"/>
      <c r="P893" s="75"/>
      <c r="Q893" s="75"/>
      <c r="R893" s="75"/>
      <c r="S893" s="75"/>
      <c r="T893" s="75"/>
      <c r="U893" s="75"/>
      <c r="V893" s="75"/>
    </row>
    <row r="894" spans="1:22" s="77" customFormat="1" ht="12.75" customHeight="1" x14ac:dyDescent="0.15">
      <c r="A894" s="66" t="s">
        <v>600</v>
      </c>
      <c r="B894" s="67" t="s">
        <v>299</v>
      </c>
      <c r="C894" s="68" t="s">
        <v>45</v>
      </c>
      <c r="D894" s="71" t="s">
        <v>126</v>
      </c>
      <c r="E894" s="71" t="s">
        <v>602</v>
      </c>
      <c r="F894" s="123"/>
      <c r="G894" s="132"/>
      <c r="H894" s="152">
        <v>30</v>
      </c>
      <c r="I894" s="71" t="s">
        <v>181</v>
      </c>
      <c r="J894" s="67"/>
      <c r="K894" s="72"/>
      <c r="L894" s="74"/>
      <c r="M894" s="75"/>
      <c r="N894" s="75"/>
      <c r="O894" s="76"/>
      <c r="P894" s="75"/>
      <c r="Q894" s="75"/>
      <c r="R894" s="75"/>
      <c r="S894" s="75"/>
      <c r="T894" s="75"/>
      <c r="U894" s="75"/>
      <c r="V894" s="75"/>
    </row>
    <row r="895" spans="1:22" s="77" customFormat="1" ht="12.75" customHeight="1" x14ac:dyDescent="0.15">
      <c r="A895" s="66" t="s">
        <v>600</v>
      </c>
      <c r="B895" s="67" t="s">
        <v>299</v>
      </c>
      <c r="C895" s="68" t="s">
        <v>45</v>
      </c>
      <c r="D895" s="71" t="s">
        <v>129</v>
      </c>
      <c r="E895" s="71" t="s">
        <v>78</v>
      </c>
      <c r="F895" s="122"/>
      <c r="G895" s="122"/>
      <c r="H895" s="152">
        <v>1.1299999999999999</v>
      </c>
      <c r="I895" s="71" t="s">
        <v>181</v>
      </c>
      <c r="J895" s="67"/>
      <c r="K895" s="72"/>
      <c r="L895" s="74"/>
      <c r="M895" s="75"/>
      <c r="N895" s="75"/>
      <c r="O895" s="76"/>
      <c r="P895" s="75"/>
      <c r="Q895" s="75"/>
      <c r="R895" s="75"/>
      <c r="S895" s="75"/>
      <c r="T895" s="75"/>
      <c r="U895" s="75"/>
      <c r="V895" s="75"/>
    </row>
    <row r="896" spans="1:22" s="77" customFormat="1" ht="12.75" customHeight="1" x14ac:dyDescent="0.15">
      <c r="A896" s="66" t="s">
        <v>600</v>
      </c>
      <c r="B896" s="67" t="s">
        <v>299</v>
      </c>
      <c r="C896" s="68" t="s">
        <v>45</v>
      </c>
      <c r="D896" s="69" t="s">
        <v>130</v>
      </c>
      <c r="E896" s="69" t="s">
        <v>603</v>
      </c>
      <c r="F896" s="122"/>
      <c r="G896" s="136"/>
      <c r="H896" s="152">
        <v>19.600000000000001</v>
      </c>
      <c r="I896" s="71" t="s">
        <v>181</v>
      </c>
      <c r="J896" s="67"/>
      <c r="K896" s="72"/>
      <c r="L896" s="74"/>
      <c r="M896" s="75"/>
      <c r="N896" s="75"/>
      <c r="O896" s="76"/>
      <c r="P896" s="75"/>
      <c r="Q896" s="75"/>
      <c r="R896" s="75"/>
      <c r="S896" s="75"/>
      <c r="T896" s="75"/>
      <c r="U896" s="75"/>
      <c r="V896" s="75"/>
    </row>
    <row r="897" spans="1:22" s="77" customFormat="1" ht="12.75" customHeight="1" x14ac:dyDescent="0.15">
      <c r="A897" s="66" t="s">
        <v>600</v>
      </c>
      <c r="B897" s="67" t="s">
        <v>299</v>
      </c>
      <c r="C897" s="68" t="s">
        <v>45</v>
      </c>
      <c r="D897" s="71" t="s">
        <v>132</v>
      </c>
      <c r="E897" s="71" t="s">
        <v>604</v>
      </c>
      <c r="F897" s="123"/>
      <c r="G897" s="73"/>
      <c r="H897" s="152">
        <v>25.8</v>
      </c>
      <c r="I897" s="71" t="s">
        <v>181</v>
      </c>
      <c r="J897" s="67"/>
      <c r="K897" s="72"/>
      <c r="L897" s="74"/>
      <c r="M897" s="75"/>
      <c r="N897" s="75"/>
      <c r="O897" s="76"/>
      <c r="P897" s="75"/>
      <c r="Q897" s="75"/>
      <c r="R897" s="75"/>
      <c r="S897" s="75"/>
      <c r="T897" s="75"/>
      <c r="U897" s="75"/>
      <c r="V897" s="75"/>
    </row>
    <row r="898" spans="1:22" s="77" customFormat="1" ht="12.75" customHeight="1" x14ac:dyDescent="0.15">
      <c r="A898" s="66" t="s">
        <v>600</v>
      </c>
      <c r="B898" s="67" t="s">
        <v>299</v>
      </c>
      <c r="C898" s="68" t="s">
        <v>45</v>
      </c>
      <c r="D898" s="69" t="s">
        <v>134</v>
      </c>
      <c r="E898" s="86" t="s">
        <v>603</v>
      </c>
      <c r="F898" s="122"/>
      <c r="G898" s="136"/>
      <c r="H898" s="152">
        <v>19.600000000000001</v>
      </c>
      <c r="I898" s="71" t="s">
        <v>181</v>
      </c>
      <c r="J898" s="67"/>
      <c r="K898" s="72"/>
      <c r="L898" s="74"/>
      <c r="M898" s="75"/>
      <c r="N898" s="75"/>
      <c r="O898" s="76"/>
      <c r="P898" s="75"/>
      <c r="Q898" s="75"/>
      <c r="R898" s="75"/>
      <c r="S898" s="75"/>
      <c r="T898" s="75"/>
      <c r="U898" s="75"/>
      <c r="V898" s="75"/>
    </row>
    <row r="899" spans="1:22" s="77" customFormat="1" ht="12.75" customHeight="1" x14ac:dyDescent="0.15">
      <c r="A899" s="66" t="s">
        <v>600</v>
      </c>
      <c r="B899" s="67" t="s">
        <v>299</v>
      </c>
      <c r="C899" s="68" t="s">
        <v>45</v>
      </c>
      <c r="D899" s="71" t="s">
        <v>136</v>
      </c>
      <c r="E899" s="71" t="s">
        <v>78</v>
      </c>
      <c r="F899" s="123"/>
      <c r="G899" s="73"/>
      <c r="H899" s="152">
        <v>1.2</v>
      </c>
      <c r="I899" s="71" t="s">
        <v>181</v>
      </c>
      <c r="J899" s="67"/>
      <c r="K899" s="72"/>
      <c r="L899" s="74"/>
      <c r="M899" s="75"/>
      <c r="N899" s="75"/>
      <c r="O899" s="76"/>
      <c r="P899" s="75"/>
      <c r="Q899" s="75"/>
      <c r="R899" s="75"/>
      <c r="S899" s="75"/>
      <c r="T899" s="75"/>
      <c r="U899" s="75"/>
      <c r="V899" s="75"/>
    </row>
    <row r="900" spans="1:22" s="77" customFormat="1" ht="12.75" customHeight="1" x14ac:dyDescent="0.15">
      <c r="A900" s="66" t="s">
        <v>600</v>
      </c>
      <c r="B900" s="67" t="s">
        <v>299</v>
      </c>
      <c r="C900" s="68" t="s">
        <v>45</v>
      </c>
      <c r="D900" s="71" t="s">
        <v>137</v>
      </c>
      <c r="E900" s="71" t="s">
        <v>328</v>
      </c>
      <c r="F900" s="123"/>
      <c r="G900" s="73"/>
      <c r="H900" s="152">
        <v>252.7</v>
      </c>
      <c r="I900" s="71" t="s">
        <v>605</v>
      </c>
      <c r="J900" s="67"/>
      <c r="K900" s="72"/>
      <c r="L900" s="74"/>
      <c r="M900" s="75"/>
      <c r="N900" s="75"/>
      <c r="O900" s="76"/>
      <c r="P900" s="75"/>
      <c r="Q900" s="75"/>
      <c r="R900" s="75"/>
      <c r="S900" s="75"/>
      <c r="T900" s="75"/>
      <c r="U900" s="75"/>
      <c r="V900" s="75"/>
    </row>
    <row r="901" spans="1:22" s="77" customFormat="1" ht="12.75" customHeight="1" x14ac:dyDescent="0.15">
      <c r="A901" s="66" t="s">
        <v>600</v>
      </c>
      <c r="B901" s="67" t="s">
        <v>299</v>
      </c>
      <c r="C901" s="68" t="s">
        <v>45</v>
      </c>
      <c r="D901" s="90" t="s">
        <v>138</v>
      </c>
      <c r="E901" s="71" t="s">
        <v>329</v>
      </c>
      <c r="F901" s="123"/>
      <c r="G901" s="73"/>
      <c r="H901" s="152">
        <v>32.5</v>
      </c>
      <c r="I901" s="71" t="s">
        <v>605</v>
      </c>
      <c r="J901" s="67"/>
      <c r="K901" s="72"/>
      <c r="L901" s="74"/>
      <c r="M901" s="75"/>
      <c r="N901" s="75"/>
      <c r="O901" s="76"/>
      <c r="P901" s="75"/>
      <c r="Q901" s="75"/>
      <c r="R901" s="75"/>
      <c r="S901" s="75"/>
      <c r="T901" s="75"/>
      <c r="U901" s="75"/>
      <c r="V901" s="75"/>
    </row>
    <row r="902" spans="1:22" s="77" customFormat="1" ht="12.75" customHeight="1" x14ac:dyDescent="0.15">
      <c r="A902" s="66" t="s">
        <v>600</v>
      </c>
      <c r="B902" s="67" t="s">
        <v>299</v>
      </c>
      <c r="C902" s="68" t="s">
        <v>45</v>
      </c>
      <c r="D902" s="71" t="s">
        <v>139</v>
      </c>
      <c r="E902" s="71" t="s">
        <v>80</v>
      </c>
      <c r="F902" s="123"/>
      <c r="G902" s="137">
        <v>1.4</v>
      </c>
      <c r="H902" s="137"/>
      <c r="I902" s="71" t="s">
        <v>181</v>
      </c>
      <c r="J902" s="67"/>
      <c r="K902" s="72"/>
      <c r="L902" s="74"/>
      <c r="M902" s="75"/>
      <c r="N902" s="75"/>
      <c r="O902" s="76"/>
      <c r="P902" s="75"/>
      <c r="Q902" s="75"/>
      <c r="R902" s="75"/>
      <c r="S902" s="75"/>
      <c r="T902" s="75"/>
      <c r="U902" s="75"/>
      <c r="V902" s="75"/>
    </row>
    <row r="903" spans="1:22" s="77" customFormat="1" ht="12.75" customHeight="1" x14ac:dyDescent="0.15">
      <c r="A903" s="66" t="s">
        <v>600</v>
      </c>
      <c r="B903" s="67" t="s">
        <v>299</v>
      </c>
      <c r="C903" s="68" t="s">
        <v>45</v>
      </c>
      <c r="D903" s="71" t="s">
        <v>141</v>
      </c>
      <c r="E903" s="71" t="s">
        <v>80</v>
      </c>
      <c r="F903" s="123"/>
      <c r="G903" s="137">
        <v>5.8</v>
      </c>
      <c r="H903" s="137"/>
      <c r="I903" s="71" t="s">
        <v>181</v>
      </c>
      <c r="J903" s="67"/>
      <c r="K903" s="72"/>
      <c r="L903" s="74"/>
      <c r="M903" s="75"/>
      <c r="N903" s="75"/>
      <c r="O903" s="76"/>
      <c r="P903" s="75"/>
      <c r="Q903" s="75"/>
      <c r="R903" s="75"/>
      <c r="S903" s="75"/>
      <c r="T903" s="75"/>
      <c r="U903" s="75"/>
      <c r="V903" s="75"/>
    </row>
    <row r="904" spans="1:22" s="77" customFormat="1" ht="12.75" customHeight="1" x14ac:dyDescent="0.15">
      <c r="A904" s="66" t="s">
        <v>600</v>
      </c>
      <c r="B904" s="67" t="s">
        <v>299</v>
      </c>
      <c r="C904" s="89" t="s">
        <v>45</v>
      </c>
      <c r="D904" s="71" t="s">
        <v>145</v>
      </c>
      <c r="E904" s="71" t="s">
        <v>127</v>
      </c>
      <c r="F904" s="123"/>
      <c r="G904" s="137">
        <v>7.4</v>
      </c>
      <c r="H904" s="137"/>
      <c r="I904" s="71" t="s">
        <v>96</v>
      </c>
      <c r="J904" s="67"/>
      <c r="K904" s="72"/>
      <c r="L904" s="74"/>
      <c r="M904" s="75"/>
      <c r="N904" s="75"/>
      <c r="O904" s="76"/>
      <c r="P904" s="75"/>
      <c r="Q904" s="75"/>
      <c r="R904" s="75"/>
      <c r="S904" s="75"/>
      <c r="T904" s="75"/>
      <c r="U904" s="75"/>
      <c r="V904" s="75"/>
    </row>
    <row r="905" spans="1:22" s="77" customFormat="1" ht="12.75" customHeight="1" x14ac:dyDescent="0.15">
      <c r="A905" s="66" t="s">
        <v>600</v>
      </c>
      <c r="B905" s="67" t="s">
        <v>299</v>
      </c>
      <c r="C905" s="68" t="s">
        <v>45</v>
      </c>
      <c r="D905" s="71" t="s">
        <v>146</v>
      </c>
      <c r="E905" s="71" t="s">
        <v>606</v>
      </c>
      <c r="F905" s="123"/>
      <c r="G905" s="137">
        <v>1.5</v>
      </c>
      <c r="H905" s="137"/>
      <c r="I905" s="71" t="s">
        <v>96</v>
      </c>
      <c r="J905" s="67"/>
      <c r="K905" s="72"/>
      <c r="L905" s="74"/>
      <c r="M905" s="75"/>
      <c r="N905" s="75"/>
      <c r="O905" s="76"/>
      <c r="P905" s="75"/>
      <c r="Q905" s="75"/>
      <c r="R905" s="75"/>
      <c r="S905" s="75"/>
      <c r="T905" s="75"/>
      <c r="U905" s="75"/>
      <c r="V905" s="75"/>
    </row>
    <row r="906" spans="1:22" s="77" customFormat="1" ht="12.75" customHeight="1" x14ac:dyDescent="0.15">
      <c r="A906" s="66" t="s">
        <v>600</v>
      </c>
      <c r="B906" s="67" t="s">
        <v>299</v>
      </c>
      <c r="C906" s="89" t="s">
        <v>45</v>
      </c>
      <c r="D906" s="71" t="s">
        <v>147</v>
      </c>
      <c r="E906" s="71" t="s">
        <v>246</v>
      </c>
      <c r="F906" s="123"/>
      <c r="G906" s="137">
        <v>0.5</v>
      </c>
      <c r="H906" s="137"/>
      <c r="I906" s="71" t="s">
        <v>96</v>
      </c>
      <c r="J906" s="67"/>
      <c r="K906" s="72"/>
      <c r="L906" s="74"/>
      <c r="M906" s="75"/>
      <c r="N906" s="75"/>
      <c r="O906" s="76"/>
      <c r="P906" s="75"/>
      <c r="Q906" s="75"/>
      <c r="R906" s="75"/>
      <c r="S906" s="75"/>
      <c r="T906" s="75"/>
      <c r="U906" s="75"/>
      <c r="V906" s="75"/>
    </row>
    <row r="907" spans="1:22" s="237" customFormat="1" ht="12.75" customHeight="1" x14ac:dyDescent="0.2">
      <c r="A907" s="224"/>
      <c r="B907" s="225"/>
      <c r="C907" s="269"/>
      <c r="D907" s="247"/>
      <c r="E907" s="247"/>
      <c r="F907" s="250">
        <f>SUM(F892:F906)</f>
        <v>0</v>
      </c>
      <c r="G907" s="270"/>
      <c r="H907" s="270"/>
      <c r="I907" s="247"/>
      <c r="J907" s="225"/>
      <c r="K907" s="229"/>
      <c r="L907" s="234"/>
      <c r="M907" s="235"/>
      <c r="N907" s="235"/>
      <c r="O907" s="236"/>
      <c r="P907" s="235">
        <f>SUM(P892:P906)</f>
        <v>0</v>
      </c>
      <c r="Q907" s="235">
        <f t="shared" ref="Q907:U907" si="412">SUM(Q892:Q906)</f>
        <v>0</v>
      </c>
      <c r="R907" s="235">
        <f t="shared" si="412"/>
        <v>0</v>
      </c>
      <c r="S907" s="235">
        <f t="shared" si="412"/>
        <v>0</v>
      </c>
      <c r="T907" s="235">
        <f t="shared" si="412"/>
        <v>0</v>
      </c>
      <c r="U907" s="235">
        <f t="shared" si="412"/>
        <v>0</v>
      </c>
      <c r="V907" s="235"/>
    </row>
  </sheetData>
  <autoFilter ref="A1:V907"/>
  <pageMargins left="0.70866141732283472" right="0.70866141732283472" top="0.74803149606299213" bottom="0.74803149606299213" header="0.31496062992125984" footer="0.31496062992125984"/>
  <pageSetup paperSize="8" scale="31" fitToHeight="0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30"/>
  <sheetViews>
    <sheetView zoomScale="90" zoomScaleNormal="90" workbookViewId="0">
      <selection activeCell="C26" sqref="C26"/>
    </sheetView>
  </sheetViews>
  <sheetFormatPr defaultColWidth="3.5" defaultRowHeight="15" x14ac:dyDescent="0.2"/>
  <cols>
    <col min="1" max="1" width="6.125" style="155" bestFit="1" customWidth="1"/>
    <col min="2" max="2" width="40" style="155" customWidth="1"/>
    <col min="3" max="3" width="17.25" style="155" customWidth="1"/>
    <col min="4" max="4" width="35.25" style="155" customWidth="1"/>
    <col min="5" max="5" width="34.25" style="155" customWidth="1"/>
    <col min="6" max="6" width="29" style="155" customWidth="1"/>
    <col min="7" max="7" width="38.625" style="155" customWidth="1"/>
    <col min="8" max="228" width="8" style="155" customWidth="1"/>
    <col min="229" max="236" width="3.5" style="155"/>
    <col min="237" max="237" width="31.875" style="155" customWidth="1"/>
    <col min="238" max="238" width="23.375" style="155" customWidth="1"/>
    <col min="239" max="239" width="31.25" style="155" customWidth="1"/>
    <col min="240" max="240" width="16.375" style="155" customWidth="1"/>
    <col min="241" max="241" width="11.75" style="155" customWidth="1"/>
    <col min="242" max="242" width="15.125" style="155" customWidth="1"/>
    <col min="243" max="243" width="14.5" style="155" customWidth="1"/>
    <col min="244" max="244" width="13.75" style="155" customWidth="1"/>
    <col min="245" max="245" width="17.375" style="155" customWidth="1"/>
    <col min="246" max="484" width="8" style="155" customWidth="1"/>
    <col min="485" max="492" width="3.5" style="155"/>
    <col min="493" max="493" width="31.875" style="155" customWidth="1"/>
    <col min="494" max="494" width="23.375" style="155" customWidth="1"/>
    <col min="495" max="495" width="31.25" style="155" customWidth="1"/>
    <col min="496" max="496" width="16.375" style="155" customWidth="1"/>
    <col min="497" max="497" width="11.75" style="155" customWidth="1"/>
    <col min="498" max="498" width="15.125" style="155" customWidth="1"/>
    <col min="499" max="499" width="14.5" style="155" customWidth="1"/>
    <col min="500" max="500" width="13.75" style="155" customWidth="1"/>
    <col min="501" max="501" width="17.375" style="155" customWidth="1"/>
    <col min="502" max="740" width="8" style="155" customWidth="1"/>
    <col min="741" max="748" width="3.5" style="155"/>
    <col min="749" max="749" width="31.875" style="155" customWidth="1"/>
    <col min="750" max="750" width="23.375" style="155" customWidth="1"/>
    <col min="751" max="751" width="31.25" style="155" customWidth="1"/>
    <col min="752" max="752" width="16.375" style="155" customWidth="1"/>
    <col min="753" max="753" width="11.75" style="155" customWidth="1"/>
    <col min="754" max="754" width="15.125" style="155" customWidth="1"/>
    <col min="755" max="755" width="14.5" style="155" customWidth="1"/>
    <col min="756" max="756" width="13.75" style="155" customWidth="1"/>
    <col min="757" max="757" width="17.375" style="155" customWidth="1"/>
    <col min="758" max="996" width="8" style="155" customWidth="1"/>
    <col min="997" max="1004" width="3.5" style="155"/>
    <col min="1005" max="1005" width="31.875" style="155" customWidth="1"/>
    <col min="1006" max="1006" width="23.375" style="155" customWidth="1"/>
    <col min="1007" max="1007" width="31.25" style="155" customWidth="1"/>
    <col min="1008" max="1008" width="16.375" style="155" customWidth="1"/>
    <col min="1009" max="1009" width="11.75" style="155" customWidth="1"/>
    <col min="1010" max="1010" width="15.125" style="155" customWidth="1"/>
    <col min="1011" max="1011" width="14.5" style="155" customWidth="1"/>
    <col min="1012" max="1012" width="13.75" style="155" customWidth="1"/>
    <col min="1013" max="1013" width="17.375" style="155" customWidth="1"/>
    <col min="1014" max="1252" width="8" style="155" customWidth="1"/>
    <col min="1253" max="1260" width="3.5" style="155"/>
    <col min="1261" max="1261" width="31.875" style="155" customWidth="1"/>
    <col min="1262" max="1262" width="23.375" style="155" customWidth="1"/>
    <col min="1263" max="1263" width="31.25" style="155" customWidth="1"/>
    <col min="1264" max="1264" width="16.375" style="155" customWidth="1"/>
    <col min="1265" max="1265" width="11.75" style="155" customWidth="1"/>
    <col min="1266" max="1266" width="15.125" style="155" customWidth="1"/>
    <col min="1267" max="1267" width="14.5" style="155" customWidth="1"/>
    <col min="1268" max="1268" width="13.75" style="155" customWidth="1"/>
    <col min="1269" max="1269" width="17.375" style="155" customWidth="1"/>
    <col min="1270" max="1508" width="8" style="155" customWidth="1"/>
    <col min="1509" max="1516" width="3.5" style="155"/>
    <col min="1517" max="1517" width="31.875" style="155" customWidth="1"/>
    <col min="1518" max="1518" width="23.375" style="155" customWidth="1"/>
    <col min="1519" max="1519" width="31.25" style="155" customWidth="1"/>
    <col min="1520" max="1520" width="16.375" style="155" customWidth="1"/>
    <col min="1521" max="1521" width="11.75" style="155" customWidth="1"/>
    <col min="1522" max="1522" width="15.125" style="155" customWidth="1"/>
    <col min="1523" max="1523" width="14.5" style="155" customWidth="1"/>
    <col min="1524" max="1524" width="13.75" style="155" customWidth="1"/>
    <col min="1525" max="1525" width="17.375" style="155" customWidth="1"/>
    <col min="1526" max="1764" width="8" style="155" customWidth="1"/>
    <col min="1765" max="1772" width="3.5" style="155"/>
    <col min="1773" max="1773" width="31.875" style="155" customWidth="1"/>
    <col min="1774" max="1774" width="23.375" style="155" customWidth="1"/>
    <col min="1775" max="1775" width="31.25" style="155" customWidth="1"/>
    <col min="1776" max="1776" width="16.375" style="155" customWidth="1"/>
    <col min="1777" max="1777" width="11.75" style="155" customWidth="1"/>
    <col min="1778" max="1778" width="15.125" style="155" customWidth="1"/>
    <col min="1779" max="1779" width="14.5" style="155" customWidth="1"/>
    <col min="1780" max="1780" width="13.75" style="155" customWidth="1"/>
    <col min="1781" max="1781" width="17.375" style="155" customWidth="1"/>
    <col min="1782" max="2020" width="8" style="155" customWidth="1"/>
    <col min="2021" max="2028" width="3.5" style="155"/>
    <col min="2029" max="2029" width="31.875" style="155" customWidth="1"/>
    <col min="2030" max="2030" width="23.375" style="155" customWidth="1"/>
    <col min="2031" max="2031" width="31.25" style="155" customWidth="1"/>
    <col min="2032" max="2032" width="16.375" style="155" customWidth="1"/>
    <col min="2033" max="2033" width="11.75" style="155" customWidth="1"/>
    <col min="2034" max="2034" width="15.125" style="155" customWidth="1"/>
    <col min="2035" max="2035" width="14.5" style="155" customWidth="1"/>
    <col min="2036" max="2036" width="13.75" style="155" customWidth="1"/>
    <col min="2037" max="2037" width="17.375" style="155" customWidth="1"/>
    <col min="2038" max="2276" width="8" style="155" customWidth="1"/>
    <col min="2277" max="2284" width="3.5" style="155"/>
    <col min="2285" max="2285" width="31.875" style="155" customWidth="1"/>
    <col min="2286" max="2286" width="23.375" style="155" customWidth="1"/>
    <col min="2287" max="2287" width="31.25" style="155" customWidth="1"/>
    <col min="2288" max="2288" width="16.375" style="155" customWidth="1"/>
    <col min="2289" max="2289" width="11.75" style="155" customWidth="1"/>
    <col min="2290" max="2290" width="15.125" style="155" customWidth="1"/>
    <col min="2291" max="2291" width="14.5" style="155" customWidth="1"/>
    <col min="2292" max="2292" width="13.75" style="155" customWidth="1"/>
    <col min="2293" max="2293" width="17.375" style="155" customWidth="1"/>
    <col min="2294" max="2532" width="8" style="155" customWidth="1"/>
    <col min="2533" max="2540" width="3.5" style="155"/>
    <col min="2541" max="2541" width="31.875" style="155" customWidth="1"/>
    <col min="2542" max="2542" width="23.375" style="155" customWidth="1"/>
    <col min="2543" max="2543" width="31.25" style="155" customWidth="1"/>
    <col min="2544" max="2544" width="16.375" style="155" customWidth="1"/>
    <col min="2545" max="2545" width="11.75" style="155" customWidth="1"/>
    <col min="2546" max="2546" width="15.125" style="155" customWidth="1"/>
    <col min="2547" max="2547" width="14.5" style="155" customWidth="1"/>
    <col min="2548" max="2548" width="13.75" style="155" customWidth="1"/>
    <col min="2549" max="2549" width="17.375" style="155" customWidth="1"/>
    <col min="2550" max="2788" width="8" style="155" customWidth="1"/>
    <col min="2789" max="2796" width="3.5" style="155"/>
    <col min="2797" max="2797" width="31.875" style="155" customWidth="1"/>
    <col min="2798" max="2798" width="23.375" style="155" customWidth="1"/>
    <col min="2799" max="2799" width="31.25" style="155" customWidth="1"/>
    <col min="2800" max="2800" width="16.375" style="155" customWidth="1"/>
    <col min="2801" max="2801" width="11.75" style="155" customWidth="1"/>
    <col min="2802" max="2802" width="15.125" style="155" customWidth="1"/>
    <col min="2803" max="2803" width="14.5" style="155" customWidth="1"/>
    <col min="2804" max="2804" width="13.75" style="155" customWidth="1"/>
    <col min="2805" max="2805" width="17.375" style="155" customWidth="1"/>
    <col min="2806" max="3044" width="8" style="155" customWidth="1"/>
    <col min="3045" max="3052" width="3.5" style="155"/>
    <col min="3053" max="3053" width="31.875" style="155" customWidth="1"/>
    <col min="3054" max="3054" width="23.375" style="155" customWidth="1"/>
    <col min="3055" max="3055" width="31.25" style="155" customWidth="1"/>
    <col min="3056" max="3056" width="16.375" style="155" customWidth="1"/>
    <col min="3057" max="3057" width="11.75" style="155" customWidth="1"/>
    <col min="3058" max="3058" width="15.125" style="155" customWidth="1"/>
    <col min="3059" max="3059" width="14.5" style="155" customWidth="1"/>
    <col min="3060" max="3060" width="13.75" style="155" customWidth="1"/>
    <col min="3061" max="3061" width="17.375" style="155" customWidth="1"/>
    <col min="3062" max="3300" width="8" style="155" customWidth="1"/>
    <col min="3301" max="3308" width="3.5" style="155"/>
    <col min="3309" max="3309" width="31.875" style="155" customWidth="1"/>
    <col min="3310" max="3310" width="23.375" style="155" customWidth="1"/>
    <col min="3311" max="3311" width="31.25" style="155" customWidth="1"/>
    <col min="3312" max="3312" width="16.375" style="155" customWidth="1"/>
    <col min="3313" max="3313" width="11.75" style="155" customWidth="1"/>
    <col min="3314" max="3314" width="15.125" style="155" customWidth="1"/>
    <col min="3315" max="3315" width="14.5" style="155" customWidth="1"/>
    <col min="3316" max="3316" width="13.75" style="155" customWidth="1"/>
    <col min="3317" max="3317" width="17.375" style="155" customWidth="1"/>
    <col min="3318" max="3556" width="8" style="155" customWidth="1"/>
    <col min="3557" max="3564" width="3.5" style="155"/>
    <col min="3565" max="3565" width="31.875" style="155" customWidth="1"/>
    <col min="3566" max="3566" width="23.375" style="155" customWidth="1"/>
    <col min="3567" max="3567" width="31.25" style="155" customWidth="1"/>
    <col min="3568" max="3568" width="16.375" style="155" customWidth="1"/>
    <col min="3569" max="3569" width="11.75" style="155" customWidth="1"/>
    <col min="3570" max="3570" width="15.125" style="155" customWidth="1"/>
    <col min="3571" max="3571" width="14.5" style="155" customWidth="1"/>
    <col min="3572" max="3572" width="13.75" style="155" customWidth="1"/>
    <col min="3573" max="3573" width="17.375" style="155" customWidth="1"/>
    <col min="3574" max="3812" width="8" style="155" customWidth="1"/>
    <col min="3813" max="3820" width="3.5" style="155"/>
    <col min="3821" max="3821" width="31.875" style="155" customWidth="1"/>
    <col min="3822" max="3822" width="23.375" style="155" customWidth="1"/>
    <col min="3823" max="3823" width="31.25" style="155" customWidth="1"/>
    <col min="3824" max="3824" width="16.375" style="155" customWidth="1"/>
    <col min="3825" max="3825" width="11.75" style="155" customWidth="1"/>
    <col min="3826" max="3826" width="15.125" style="155" customWidth="1"/>
    <col min="3827" max="3827" width="14.5" style="155" customWidth="1"/>
    <col min="3828" max="3828" width="13.75" style="155" customWidth="1"/>
    <col min="3829" max="3829" width="17.375" style="155" customWidth="1"/>
    <col min="3830" max="4068" width="8" style="155" customWidth="1"/>
    <col min="4069" max="4076" width="3.5" style="155"/>
    <col min="4077" max="4077" width="31.875" style="155" customWidth="1"/>
    <col min="4078" max="4078" width="23.375" style="155" customWidth="1"/>
    <col min="4079" max="4079" width="31.25" style="155" customWidth="1"/>
    <col min="4080" max="4080" width="16.375" style="155" customWidth="1"/>
    <col min="4081" max="4081" width="11.75" style="155" customWidth="1"/>
    <col min="4082" max="4082" width="15.125" style="155" customWidth="1"/>
    <col min="4083" max="4083" width="14.5" style="155" customWidth="1"/>
    <col min="4084" max="4084" width="13.75" style="155" customWidth="1"/>
    <col min="4085" max="4085" width="17.375" style="155" customWidth="1"/>
    <col min="4086" max="4324" width="8" style="155" customWidth="1"/>
    <col min="4325" max="4332" width="3.5" style="155"/>
    <col min="4333" max="4333" width="31.875" style="155" customWidth="1"/>
    <col min="4334" max="4334" width="23.375" style="155" customWidth="1"/>
    <col min="4335" max="4335" width="31.25" style="155" customWidth="1"/>
    <col min="4336" max="4336" width="16.375" style="155" customWidth="1"/>
    <col min="4337" max="4337" width="11.75" style="155" customWidth="1"/>
    <col min="4338" max="4338" width="15.125" style="155" customWidth="1"/>
    <col min="4339" max="4339" width="14.5" style="155" customWidth="1"/>
    <col min="4340" max="4340" width="13.75" style="155" customWidth="1"/>
    <col min="4341" max="4341" width="17.375" style="155" customWidth="1"/>
    <col min="4342" max="4580" width="8" style="155" customWidth="1"/>
    <col min="4581" max="4588" width="3.5" style="155"/>
    <col min="4589" max="4589" width="31.875" style="155" customWidth="1"/>
    <col min="4590" max="4590" width="23.375" style="155" customWidth="1"/>
    <col min="4591" max="4591" width="31.25" style="155" customWidth="1"/>
    <col min="4592" max="4592" width="16.375" style="155" customWidth="1"/>
    <col min="4593" max="4593" width="11.75" style="155" customWidth="1"/>
    <col min="4594" max="4594" width="15.125" style="155" customWidth="1"/>
    <col min="4595" max="4595" width="14.5" style="155" customWidth="1"/>
    <col min="4596" max="4596" width="13.75" style="155" customWidth="1"/>
    <col min="4597" max="4597" width="17.375" style="155" customWidth="1"/>
    <col min="4598" max="4836" width="8" style="155" customWidth="1"/>
    <col min="4837" max="4844" width="3.5" style="155"/>
    <col min="4845" max="4845" width="31.875" style="155" customWidth="1"/>
    <col min="4846" max="4846" width="23.375" style="155" customWidth="1"/>
    <col min="4847" max="4847" width="31.25" style="155" customWidth="1"/>
    <col min="4848" max="4848" width="16.375" style="155" customWidth="1"/>
    <col min="4849" max="4849" width="11.75" style="155" customWidth="1"/>
    <col min="4850" max="4850" width="15.125" style="155" customWidth="1"/>
    <col min="4851" max="4851" width="14.5" style="155" customWidth="1"/>
    <col min="4852" max="4852" width="13.75" style="155" customWidth="1"/>
    <col min="4853" max="4853" width="17.375" style="155" customWidth="1"/>
    <col min="4854" max="5092" width="8" style="155" customWidth="1"/>
    <col min="5093" max="5100" width="3.5" style="155"/>
    <col min="5101" max="5101" width="31.875" style="155" customWidth="1"/>
    <col min="5102" max="5102" width="23.375" style="155" customWidth="1"/>
    <col min="5103" max="5103" width="31.25" style="155" customWidth="1"/>
    <col min="5104" max="5104" width="16.375" style="155" customWidth="1"/>
    <col min="5105" max="5105" width="11.75" style="155" customWidth="1"/>
    <col min="5106" max="5106" width="15.125" style="155" customWidth="1"/>
    <col min="5107" max="5107" width="14.5" style="155" customWidth="1"/>
    <col min="5108" max="5108" width="13.75" style="155" customWidth="1"/>
    <col min="5109" max="5109" width="17.375" style="155" customWidth="1"/>
    <col min="5110" max="5348" width="8" style="155" customWidth="1"/>
    <col min="5349" max="5356" width="3.5" style="155"/>
    <col min="5357" max="5357" width="31.875" style="155" customWidth="1"/>
    <col min="5358" max="5358" width="23.375" style="155" customWidth="1"/>
    <col min="5359" max="5359" width="31.25" style="155" customWidth="1"/>
    <col min="5360" max="5360" width="16.375" style="155" customWidth="1"/>
    <col min="5361" max="5361" width="11.75" style="155" customWidth="1"/>
    <col min="5362" max="5362" width="15.125" style="155" customWidth="1"/>
    <col min="5363" max="5363" width="14.5" style="155" customWidth="1"/>
    <col min="5364" max="5364" width="13.75" style="155" customWidth="1"/>
    <col min="5365" max="5365" width="17.375" style="155" customWidth="1"/>
    <col min="5366" max="5604" width="8" style="155" customWidth="1"/>
    <col min="5605" max="5612" width="3.5" style="155"/>
    <col min="5613" max="5613" width="31.875" style="155" customWidth="1"/>
    <col min="5614" max="5614" width="23.375" style="155" customWidth="1"/>
    <col min="5615" max="5615" width="31.25" style="155" customWidth="1"/>
    <col min="5616" max="5616" width="16.375" style="155" customWidth="1"/>
    <col min="5617" max="5617" width="11.75" style="155" customWidth="1"/>
    <col min="5618" max="5618" width="15.125" style="155" customWidth="1"/>
    <col min="5619" max="5619" width="14.5" style="155" customWidth="1"/>
    <col min="5620" max="5620" width="13.75" style="155" customWidth="1"/>
    <col min="5621" max="5621" width="17.375" style="155" customWidth="1"/>
    <col min="5622" max="5860" width="8" style="155" customWidth="1"/>
    <col min="5861" max="5868" width="3.5" style="155"/>
    <col min="5869" max="5869" width="31.875" style="155" customWidth="1"/>
    <col min="5870" max="5870" width="23.375" style="155" customWidth="1"/>
    <col min="5871" max="5871" width="31.25" style="155" customWidth="1"/>
    <col min="5872" max="5872" width="16.375" style="155" customWidth="1"/>
    <col min="5873" max="5873" width="11.75" style="155" customWidth="1"/>
    <col min="5874" max="5874" width="15.125" style="155" customWidth="1"/>
    <col min="5875" max="5875" width="14.5" style="155" customWidth="1"/>
    <col min="5876" max="5876" width="13.75" style="155" customWidth="1"/>
    <col min="5877" max="5877" width="17.375" style="155" customWidth="1"/>
    <col min="5878" max="6116" width="8" style="155" customWidth="1"/>
    <col min="6117" max="6124" width="3.5" style="155"/>
    <col min="6125" max="6125" width="31.875" style="155" customWidth="1"/>
    <col min="6126" max="6126" width="23.375" style="155" customWidth="1"/>
    <col min="6127" max="6127" width="31.25" style="155" customWidth="1"/>
    <col min="6128" max="6128" width="16.375" style="155" customWidth="1"/>
    <col min="6129" max="6129" width="11.75" style="155" customWidth="1"/>
    <col min="6130" max="6130" width="15.125" style="155" customWidth="1"/>
    <col min="6131" max="6131" width="14.5" style="155" customWidth="1"/>
    <col min="6132" max="6132" width="13.75" style="155" customWidth="1"/>
    <col min="6133" max="6133" width="17.375" style="155" customWidth="1"/>
    <col min="6134" max="6372" width="8" style="155" customWidth="1"/>
    <col min="6373" max="6380" width="3.5" style="155"/>
    <col min="6381" max="6381" width="31.875" style="155" customWidth="1"/>
    <col min="6382" max="6382" width="23.375" style="155" customWidth="1"/>
    <col min="6383" max="6383" width="31.25" style="155" customWidth="1"/>
    <col min="6384" max="6384" width="16.375" style="155" customWidth="1"/>
    <col min="6385" max="6385" width="11.75" style="155" customWidth="1"/>
    <col min="6386" max="6386" width="15.125" style="155" customWidth="1"/>
    <col min="6387" max="6387" width="14.5" style="155" customWidth="1"/>
    <col min="6388" max="6388" width="13.75" style="155" customWidth="1"/>
    <col min="6389" max="6389" width="17.375" style="155" customWidth="1"/>
    <col min="6390" max="6628" width="8" style="155" customWidth="1"/>
    <col min="6629" max="6636" width="3.5" style="155"/>
    <col min="6637" max="6637" width="31.875" style="155" customWidth="1"/>
    <col min="6638" max="6638" width="23.375" style="155" customWidth="1"/>
    <col min="6639" max="6639" width="31.25" style="155" customWidth="1"/>
    <col min="6640" max="6640" width="16.375" style="155" customWidth="1"/>
    <col min="6641" max="6641" width="11.75" style="155" customWidth="1"/>
    <col min="6642" max="6642" width="15.125" style="155" customWidth="1"/>
    <col min="6643" max="6643" width="14.5" style="155" customWidth="1"/>
    <col min="6644" max="6644" width="13.75" style="155" customWidth="1"/>
    <col min="6645" max="6645" width="17.375" style="155" customWidth="1"/>
    <col min="6646" max="6884" width="8" style="155" customWidth="1"/>
    <col min="6885" max="6892" width="3.5" style="155"/>
    <col min="6893" max="6893" width="31.875" style="155" customWidth="1"/>
    <col min="6894" max="6894" width="23.375" style="155" customWidth="1"/>
    <col min="6895" max="6895" width="31.25" style="155" customWidth="1"/>
    <col min="6896" max="6896" width="16.375" style="155" customWidth="1"/>
    <col min="6897" max="6897" width="11.75" style="155" customWidth="1"/>
    <col min="6898" max="6898" width="15.125" style="155" customWidth="1"/>
    <col min="6899" max="6899" width="14.5" style="155" customWidth="1"/>
    <col min="6900" max="6900" width="13.75" style="155" customWidth="1"/>
    <col min="6901" max="6901" width="17.375" style="155" customWidth="1"/>
    <col min="6902" max="7140" width="8" style="155" customWidth="1"/>
    <col min="7141" max="7148" width="3.5" style="155"/>
    <col min="7149" max="7149" width="31.875" style="155" customWidth="1"/>
    <col min="7150" max="7150" width="23.375" style="155" customWidth="1"/>
    <col min="7151" max="7151" width="31.25" style="155" customWidth="1"/>
    <col min="7152" max="7152" width="16.375" style="155" customWidth="1"/>
    <col min="7153" max="7153" width="11.75" style="155" customWidth="1"/>
    <col min="7154" max="7154" width="15.125" style="155" customWidth="1"/>
    <col min="7155" max="7155" width="14.5" style="155" customWidth="1"/>
    <col min="7156" max="7156" width="13.75" style="155" customWidth="1"/>
    <col min="7157" max="7157" width="17.375" style="155" customWidth="1"/>
    <col min="7158" max="7396" width="8" style="155" customWidth="1"/>
    <col min="7397" max="7404" width="3.5" style="155"/>
    <col min="7405" max="7405" width="31.875" style="155" customWidth="1"/>
    <col min="7406" max="7406" width="23.375" style="155" customWidth="1"/>
    <col min="7407" max="7407" width="31.25" style="155" customWidth="1"/>
    <col min="7408" max="7408" width="16.375" style="155" customWidth="1"/>
    <col min="7409" max="7409" width="11.75" style="155" customWidth="1"/>
    <col min="7410" max="7410" width="15.125" style="155" customWidth="1"/>
    <col min="7411" max="7411" width="14.5" style="155" customWidth="1"/>
    <col min="7412" max="7412" width="13.75" style="155" customWidth="1"/>
    <col min="7413" max="7413" width="17.375" style="155" customWidth="1"/>
    <col min="7414" max="7652" width="8" style="155" customWidth="1"/>
    <col min="7653" max="7660" width="3.5" style="155"/>
    <col min="7661" max="7661" width="31.875" style="155" customWidth="1"/>
    <col min="7662" max="7662" width="23.375" style="155" customWidth="1"/>
    <col min="7663" max="7663" width="31.25" style="155" customWidth="1"/>
    <col min="7664" max="7664" width="16.375" style="155" customWidth="1"/>
    <col min="7665" max="7665" width="11.75" style="155" customWidth="1"/>
    <col min="7666" max="7666" width="15.125" style="155" customWidth="1"/>
    <col min="7667" max="7667" width="14.5" style="155" customWidth="1"/>
    <col min="7668" max="7668" width="13.75" style="155" customWidth="1"/>
    <col min="7669" max="7669" width="17.375" style="155" customWidth="1"/>
    <col min="7670" max="7908" width="8" style="155" customWidth="1"/>
    <col min="7909" max="7916" width="3.5" style="155"/>
    <col min="7917" max="7917" width="31.875" style="155" customWidth="1"/>
    <col min="7918" max="7918" width="23.375" style="155" customWidth="1"/>
    <col min="7919" max="7919" width="31.25" style="155" customWidth="1"/>
    <col min="7920" max="7920" width="16.375" style="155" customWidth="1"/>
    <col min="7921" max="7921" width="11.75" style="155" customWidth="1"/>
    <col min="7922" max="7922" width="15.125" style="155" customWidth="1"/>
    <col min="7923" max="7923" width="14.5" style="155" customWidth="1"/>
    <col min="7924" max="7924" width="13.75" style="155" customWidth="1"/>
    <col min="7925" max="7925" width="17.375" style="155" customWidth="1"/>
    <col min="7926" max="8164" width="8" style="155" customWidth="1"/>
    <col min="8165" max="8172" width="3.5" style="155"/>
    <col min="8173" max="8173" width="31.875" style="155" customWidth="1"/>
    <col min="8174" max="8174" width="23.375" style="155" customWidth="1"/>
    <col min="8175" max="8175" width="31.25" style="155" customWidth="1"/>
    <col min="8176" max="8176" width="16.375" style="155" customWidth="1"/>
    <col min="8177" max="8177" width="11.75" style="155" customWidth="1"/>
    <col min="8178" max="8178" width="15.125" style="155" customWidth="1"/>
    <col min="8179" max="8179" width="14.5" style="155" customWidth="1"/>
    <col min="8180" max="8180" width="13.75" style="155" customWidth="1"/>
    <col min="8181" max="8181" width="17.375" style="155" customWidth="1"/>
    <col min="8182" max="8420" width="8" style="155" customWidth="1"/>
    <col min="8421" max="8428" width="3.5" style="155"/>
    <col min="8429" max="8429" width="31.875" style="155" customWidth="1"/>
    <col min="8430" max="8430" width="23.375" style="155" customWidth="1"/>
    <col min="8431" max="8431" width="31.25" style="155" customWidth="1"/>
    <col min="8432" max="8432" width="16.375" style="155" customWidth="1"/>
    <col min="8433" max="8433" width="11.75" style="155" customWidth="1"/>
    <col min="8434" max="8434" width="15.125" style="155" customWidth="1"/>
    <col min="8435" max="8435" width="14.5" style="155" customWidth="1"/>
    <col min="8436" max="8436" width="13.75" style="155" customWidth="1"/>
    <col min="8437" max="8437" width="17.375" style="155" customWidth="1"/>
    <col min="8438" max="8676" width="8" style="155" customWidth="1"/>
    <col min="8677" max="8684" width="3.5" style="155"/>
    <col min="8685" max="8685" width="31.875" style="155" customWidth="1"/>
    <col min="8686" max="8686" width="23.375" style="155" customWidth="1"/>
    <col min="8687" max="8687" width="31.25" style="155" customWidth="1"/>
    <col min="8688" max="8688" width="16.375" style="155" customWidth="1"/>
    <col min="8689" max="8689" width="11.75" style="155" customWidth="1"/>
    <col min="8690" max="8690" width="15.125" style="155" customWidth="1"/>
    <col min="8691" max="8691" width="14.5" style="155" customWidth="1"/>
    <col min="8692" max="8692" width="13.75" style="155" customWidth="1"/>
    <col min="8693" max="8693" width="17.375" style="155" customWidth="1"/>
    <col min="8694" max="8932" width="8" style="155" customWidth="1"/>
    <col min="8933" max="8940" width="3.5" style="155"/>
    <col min="8941" max="8941" width="31.875" style="155" customWidth="1"/>
    <col min="8942" max="8942" width="23.375" style="155" customWidth="1"/>
    <col min="8943" max="8943" width="31.25" style="155" customWidth="1"/>
    <col min="8944" max="8944" width="16.375" style="155" customWidth="1"/>
    <col min="8945" max="8945" width="11.75" style="155" customWidth="1"/>
    <col min="8946" max="8946" width="15.125" style="155" customWidth="1"/>
    <col min="8947" max="8947" width="14.5" style="155" customWidth="1"/>
    <col min="8948" max="8948" width="13.75" style="155" customWidth="1"/>
    <col min="8949" max="8949" width="17.375" style="155" customWidth="1"/>
    <col min="8950" max="9188" width="8" style="155" customWidth="1"/>
    <col min="9189" max="9196" width="3.5" style="155"/>
    <col min="9197" max="9197" width="31.875" style="155" customWidth="1"/>
    <col min="9198" max="9198" width="23.375" style="155" customWidth="1"/>
    <col min="9199" max="9199" width="31.25" style="155" customWidth="1"/>
    <col min="9200" max="9200" width="16.375" style="155" customWidth="1"/>
    <col min="9201" max="9201" width="11.75" style="155" customWidth="1"/>
    <col min="9202" max="9202" width="15.125" style="155" customWidth="1"/>
    <col min="9203" max="9203" width="14.5" style="155" customWidth="1"/>
    <col min="9204" max="9204" width="13.75" style="155" customWidth="1"/>
    <col min="9205" max="9205" width="17.375" style="155" customWidth="1"/>
    <col min="9206" max="9444" width="8" style="155" customWidth="1"/>
    <col min="9445" max="9452" width="3.5" style="155"/>
    <col min="9453" max="9453" width="31.875" style="155" customWidth="1"/>
    <col min="9454" max="9454" width="23.375" style="155" customWidth="1"/>
    <col min="9455" max="9455" width="31.25" style="155" customWidth="1"/>
    <col min="9456" max="9456" width="16.375" style="155" customWidth="1"/>
    <col min="9457" max="9457" width="11.75" style="155" customWidth="1"/>
    <col min="9458" max="9458" width="15.125" style="155" customWidth="1"/>
    <col min="9459" max="9459" width="14.5" style="155" customWidth="1"/>
    <col min="9460" max="9460" width="13.75" style="155" customWidth="1"/>
    <col min="9461" max="9461" width="17.375" style="155" customWidth="1"/>
    <col min="9462" max="9700" width="8" style="155" customWidth="1"/>
    <col min="9701" max="9708" width="3.5" style="155"/>
    <col min="9709" max="9709" width="31.875" style="155" customWidth="1"/>
    <col min="9710" max="9710" width="23.375" style="155" customWidth="1"/>
    <col min="9711" max="9711" width="31.25" style="155" customWidth="1"/>
    <col min="9712" max="9712" width="16.375" style="155" customWidth="1"/>
    <col min="9713" max="9713" width="11.75" style="155" customWidth="1"/>
    <col min="9714" max="9714" width="15.125" style="155" customWidth="1"/>
    <col min="9715" max="9715" width="14.5" style="155" customWidth="1"/>
    <col min="9716" max="9716" width="13.75" style="155" customWidth="1"/>
    <col min="9717" max="9717" width="17.375" style="155" customWidth="1"/>
    <col min="9718" max="9956" width="8" style="155" customWidth="1"/>
    <col min="9957" max="9964" width="3.5" style="155"/>
    <col min="9965" max="9965" width="31.875" style="155" customWidth="1"/>
    <col min="9966" max="9966" width="23.375" style="155" customWidth="1"/>
    <col min="9967" max="9967" width="31.25" style="155" customWidth="1"/>
    <col min="9968" max="9968" width="16.375" style="155" customWidth="1"/>
    <col min="9969" max="9969" width="11.75" style="155" customWidth="1"/>
    <col min="9970" max="9970" width="15.125" style="155" customWidth="1"/>
    <col min="9971" max="9971" width="14.5" style="155" customWidth="1"/>
    <col min="9972" max="9972" width="13.75" style="155" customWidth="1"/>
    <col min="9973" max="9973" width="17.375" style="155" customWidth="1"/>
    <col min="9974" max="10212" width="8" style="155" customWidth="1"/>
    <col min="10213" max="10220" width="3.5" style="155"/>
    <col min="10221" max="10221" width="31.875" style="155" customWidth="1"/>
    <col min="10222" max="10222" width="23.375" style="155" customWidth="1"/>
    <col min="10223" max="10223" width="31.25" style="155" customWidth="1"/>
    <col min="10224" max="10224" width="16.375" style="155" customWidth="1"/>
    <col min="10225" max="10225" width="11.75" style="155" customWidth="1"/>
    <col min="10226" max="10226" width="15.125" style="155" customWidth="1"/>
    <col min="10227" max="10227" width="14.5" style="155" customWidth="1"/>
    <col min="10228" max="10228" width="13.75" style="155" customWidth="1"/>
    <col min="10229" max="10229" width="17.375" style="155" customWidth="1"/>
    <col min="10230" max="10468" width="8" style="155" customWidth="1"/>
    <col min="10469" max="10476" width="3.5" style="155"/>
    <col min="10477" max="10477" width="31.875" style="155" customWidth="1"/>
    <col min="10478" max="10478" width="23.375" style="155" customWidth="1"/>
    <col min="10479" max="10479" width="31.25" style="155" customWidth="1"/>
    <col min="10480" max="10480" width="16.375" style="155" customWidth="1"/>
    <col min="10481" max="10481" width="11.75" style="155" customWidth="1"/>
    <col min="10482" max="10482" width="15.125" style="155" customWidth="1"/>
    <col min="10483" max="10483" width="14.5" style="155" customWidth="1"/>
    <col min="10484" max="10484" width="13.75" style="155" customWidth="1"/>
    <col min="10485" max="10485" width="17.375" style="155" customWidth="1"/>
    <col min="10486" max="10724" width="8" style="155" customWidth="1"/>
    <col min="10725" max="10732" width="3.5" style="155"/>
    <col min="10733" max="10733" width="31.875" style="155" customWidth="1"/>
    <col min="10734" max="10734" width="23.375" style="155" customWidth="1"/>
    <col min="10735" max="10735" width="31.25" style="155" customWidth="1"/>
    <col min="10736" max="10736" width="16.375" style="155" customWidth="1"/>
    <col min="10737" max="10737" width="11.75" style="155" customWidth="1"/>
    <col min="10738" max="10738" width="15.125" style="155" customWidth="1"/>
    <col min="10739" max="10739" width="14.5" style="155" customWidth="1"/>
    <col min="10740" max="10740" width="13.75" style="155" customWidth="1"/>
    <col min="10741" max="10741" width="17.375" style="155" customWidth="1"/>
    <col min="10742" max="10980" width="8" style="155" customWidth="1"/>
    <col min="10981" max="10988" width="3.5" style="155"/>
    <col min="10989" max="10989" width="31.875" style="155" customWidth="1"/>
    <col min="10990" max="10990" width="23.375" style="155" customWidth="1"/>
    <col min="10991" max="10991" width="31.25" style="155" customWidth="1"/>
    <col min="10992" max="10992" width="16.375" style="155" customWidth="1"/>
    <col min="10993" max="10993" width="11.75" style="155" customWidth="1"/>
    <col min="10994" max="10994" width="15.125" style="155" customWidth="1"/>
    <col min="10995" max="10995" width="14.5" style="155" customWidth="1"/>
    <col min="10996" max="10996" width="13.75" style="155" customWidth="1"/>
    <col min="10997" max="10997" width="17.375" style="155" customWidth="1"/>
    <col min="10998" max="11236" width="8" style="155" customWidth="1"/>
    <col min="11237" max="11244" width="3.5" style="155"/>
    <col min="11245" max="11245" width="31.875" style="155" customWidth="1"/>
    <col min="11246" max="11246" width="23.375" style="155" customWidth="1"/>
    <col min="11247" max="11247" width="31.25" style="155" customWidth="1"/>
    <col min="11248" max="11248" width="16.375" style="155" customWidth="1"/>
    <col min="11249" max="11249" width="11.75" style="155" customWidth="1"/>
    <col min="11250" max="11250" width="15.125" style="155" customWidth="1"/>
    <col min="11251" max="11251" width="14.5" style="155" customWidth="1"/>
    <col min="11252" max="11252" width="13.75" style="155" customWidth="1"/>
    <col min="11253" max="11253" width="17.375" style="155" customWidth="1"/>
    <col min="11254" max="11492" width="8" style="155" customWidth="1"/>
    <col min="11493" max="11500" width="3.5" style="155"/>
    <col min="11501" max="11501" width="31.875" style="155" customWidth="1"/>
    <col min="11502" max="11502" width="23.375" style="155" customWidth="1"/>
    <col min="11503" max="11503" width="31.25" style="155" customWidth="1"/>
    <col min="11504" max="11504" width="16.375" style="155" customWidth="1"/>
    <col min="11505" max="11505" width="11.75" style="155" customWidth="1"/>
    <col min="11506" max="11506" width="15.125" style="155" customWidth="1"/>
    <col min="11507" max="11507" width="14.5" style="155" customWidth="1"/>
    <col min="11508" max="11508" width="13.75" style="155" customWidth="1"/>
    <col min="11509" max="11509" width="17.375" style="155" customWidth="1"/>
    <col min="11510" max="11748" width="8" style="155" customWidth="1"/>
    <col min="11749" max="11756" width="3.5" style="155"/>
    <col min="11757" max="11757" width="31.875" style="155" customWidth="1"/>
    <col min="11758" max="11758" width="23.375" style="155" customWidth="1"/>
    <col min="11759" max="11759" width="31.25" style="155" customWidth="1"/>
    <col min="11760" max="11760" width="16.375" style="155" customWidth="1"/>
    <col min="11761" max="11761" width="11.75" style="155" customWidth="1"/>
    <col min="11762" max="11762" width="15.125" style="155" customWidth="1"/>
    <col min="11763" max="11763" width="14.5" style="155" customWidth="1"/>
    <col min="11764" max="11764" width="13.75" style="155" customWidth="1"/>
    <col min="11765" max="11765" width="17.375" style="155" customWidth="1"/>
    <col min="11766" max="12004" width="8" style="155" customWidth="1"/>
    <col min="12005" max="12012" width="3.5" style="155"/>
    <col min="12013" max="12013" width="31.875" style="155" customWidth="1"/>
    <col min="12014" max="12014" width="23.375" style="155" customWidth="1"/>
    <col min="12015" max="12015" width="31.25" style="155" customWidth="1"/>
    <col min="12016" max="12016" width="16.375" style="155" customWidth="1"/>
    <col min="12017" max="12017" width="11.75" style="155" customWidth="1"/>
    <col min="12018" max="12018" width="15.125" style="155" customWidth="1"/>
    <col min="12019" max="12019" width="14.5" style="155" customWidth="1"/>
    <col min="12020" max="12020" width="13.75" style="155" customWidth="1"/>
    <col min="12021" max="12021" width="17.375" style="155" customWidth="1"/>
    <col min="12022" max="12260" width="8" style="155" customWidth="1"/>
    <col min="12261" max="12268" width="3.5" style="155"/>
    <col min="12269" max="12269" width="31.875" style="155" customWidth="1"/>
    <col min="12270" max="12270" width="23.375" style="155" customWidth="1"/>
    <col min="12271" max="12271" width="31.25" style="155" customWidth="1"/>
    <col min="12272" max="12272" width="16.375" style="155" customWidth="1"/>
    <col min="12273" max="12273" width="11.75" style="155" customWidth="1"/>
    <col min="12274" max="12274" width="15.125" style="155" customWidth="1"/>
    <col min="12275" max="12275" width="14.5" style="155" customWidth="1"/>
    <col min="12276" max="12276" width="13.75" style="155" customWidth="1"/>
    <col min="12277" max="12277" width="17.375" style="155" customWidth="1"/>
    <col min="12278" max="12516" width="8" style="155" customWidth="1"/>
    <col min="12517" max="12524" width="3.5" style="155"/>
    <col min="12525" max="12525" width="31.875" style="155" customWidth="1"/>
    <col min="12526" max="12526" width="23.375" style="155" customWidth="1"/>
    <col min="12527" max="12527" width="31.25" style="155" customWidth="1"/>
    <col min="12528" max="12528" width="16.375" style="155" customWidth="1"/>
    <col min="12529" max="12529" width="11.75" style="155" customWidth="1"/>
    <col min="12530" max="12530" width="15.125" style="155" customWidth="1"/>
    <col min="12531" max="12531" width="14.5" style="155" customWidth="1"/>
    <col min="12532" max="12532" width="13.75" style="155" customWidth="1"/>
    <col min="12533" max="12533" width="17.375" style="155" customWidth="1"/>
    <col min="12534" max="12772" width="8" style="155" customWidth="1"/>
    <col min="12773" max="12780" width="3.5" style="155"/>
    <col min="12781" max="12781" width="31.875" style="155" customWidth="1"/>
    <col min="12782" max="12782" width="23.375" style="155" customWidth="1"/>
    <col min="12783" max="12783" width="31.25" style="155" customWidth="1"/>
    <col min="12784" max="12784" width="16.375" style="155" customWidth="1"/>
    <col min="12785" max="12785" width="11.75" style="155" customWidth="1"/>
    <col min="12786" max="12786" width="15.125" style="155" customWidth="1"/>
    <col min="12787" max="12787" width="14.5" style="155" customWidth="1"/>
    <col min="12788" max="12788" width="13.75" style="155" customWidth="1"/>
    <col min="12789" max="12789" width="17.375" style="155" customWidth="1"/>
    <col min="12790" max="13028" width="8" style="155" customWidth="1"/>
    <col min="13029" max="13036" width="3.5" style="155"/>
    <col min="13037" max="13037" width="31.875" style="155" customWidth="1"/>
    <col min="13038" max="13038" width="23.375" style="155" customWidth="1"/>
    <col min="13039" max="13039" width="31.25" style="155" customWidth="1"/>
    <col min="13040" max="13040" width="16.375" style="155" customWidth="1"/>
    <col min="13041" max="13041" width="11.75" style="155" customWidth="1"/>
    <col min="13042" max="13042" width="15.125" style="155" customWidth="1"/>
    <col min="13043" max="13043" width="14.5" style="155" customWidth="1"/>
    <col min="13044" max="13044" width="13.75" style="155" customWidth="1"/>
    <col min="13045" max="13045" width="17.375" style="155" customWidth="1"/>
    <col min="13046" max="13284" width="8" style="155" customWidth="1"/>
    <col min="13285" max="13292" width="3.5" style="155"/>
    <col min="13293" max="13293" width="31.875" style="155" customWidth="1"/>
    <col min="13294" max="13294" width="23.375" style="155" customWidth="1"/>
    <col min="13295" max="13295" width="31.25" style="155" customWidth="1"/>
    <col min="13296" max="13296" width="16.375" style="155" customWidth="1"/>
    <col min="13297" max="13297" width="11.75" style="155" customWidth="1"/>
    <col min="13298" max="13298" width="15.125" style="155" customWidth="1"/>
    <col min="13299" max="13299" width="14.5" style="155" customWidth="1"/>
    <col min="13300" max="13300" width="13.75" style="155" customWidth="1"/>
    <col min="13301" max="13301" width="17.375" style="155" customWidth="1"/>
    <col min="13302" max="13540" width="8" style="155" customWidth="1"/>
    <col min="13541" max="13548" width="3.5" style="155"/>
    <col min="13549" max="13549" width="31.875" style="155" customWidth="1"/>
    <col min="13550" max="13550" width="23.375" style="155" customWidth="1"/>
    <col min="13551" max="13551" width="31.25" style="155" customWidth="1"/>
    <col min="13552" max="13552" width="16.375" style="155" customWidth="1"/>
    <col min="13553" max="13553" width="11.75" style="155" customWidth="1"/>
    <col min="13554" max="13554" width="15.125" style="155" customWidth="1"/>
    <col min="13555" max="13555" width="14.5" style="155" customWidth="1"/>
    <col min="13556" max="13556" width="13.75" style="155" customWidth="1"/>
    <col min="13557" max="13557" width="17.375" style="155" customWidth="1"/>
    <col min="13558" max="13796" width="8" style="155" customWidth="1"/>
    <col min="13797" max="13804" width="3.5" style="155"/>
    <col min="13805" max="13805" width="31.875" style="155" customWidth="1"/>
    <col min="13806" max="13806" width="23.375" style="155" customWidth="1"/>
    <col min="13807" max="13807" width="31.25" style="155" customWidth="1"/>
    <col min="13808" max="13808" width="16.375" style="155" customWidth="1"/>
    <col min="13809" max="13809" width="11.75" style="155" customWidth="1"/>
    <col min="13810" max="13810" width="15.125" style="155" customWidth="1"/>
    <col min="13811" max="13811" width="14.5" style="155" customWidth="1"/>
    <col min="13812" max="13812" width="13.75" style="155" customWidth="1"/>
    <col min="13813" max="13813" width="17.375" style="155" customWidth="1"/>
    <col min="13814" max="14052" width="8" style="155" customWidth="1"/>
    <col min="14053" max="14060" width="3.5" style="155"/>
    <col min="14061" max="14061" width="31.875" style="155" customWidth="1"/>
    <col min="14062" max="14062" width="23.375" style="155" customWidth="1"/>
    <col min="14063" max="14063" width="31.25" style="155" customWidth="1"/>
    <col min="14064" max="14064" width="16.375" style="155" customWidth="1"/>
    <col min="14065" max="14065" width="11.75" style="155" customWidth="1"/>
    <col min="14066" max="14066" width="15.125" style="155" customWidth="1"/>
    <col min="14067" max="14067" width="14.5" style="155" customWidth="1"/>
    <col min="14068" max="14068" width="13.75" style="155" customWidth="1"/>
    <col min="14069" max="14069" width="17.375" style="155" customWidth="1"/>
    <col min="14070" max="14308" width="8" style="155" customWidth="1"/>
    <col min="14309" max="14316" width="3.5" style="155"/>
    <col min="14317" max="14317" width="31.875" style="155" customWidth="1"/>
    <col min="14318" max="14318" width="23.375" style="155" customWidth="1"/>
    <col min="14319" max="14319" width="31.25" style="155" customWidth="1"/>
    <col min="14320" max="14320" width="16.375" style="155" customWidth="1"/>
    <col min="14321" max="14321" width="11.75" style="155" customWidth="1"/>
    <col min="14322" max="14322" width="15.125" style="155" customWidth="1"/>
    <col min="14323" max="14323" width="14.5" style="155" customWidth="1"/>
    <col min="14324" max="14324" width="13.75" style="155" customWidth="1"/>
    <col min="14325" max="14325" width="17.375" style="155" customWidth="1"/>
    <col min="14326" max="14564" width="8" style="155" customWidth="1"/>
    <col min="14565" max="14572" width="3.5" style="155"/>
    <col min="14573" max="14573" width="31.875" style="155" customWidth="1"/>
    <col min="14574" max="14574" width="23.375" style="155" customWidth="1"/>
    <col min="14575" max="14575" width="31.25" style="155" customWidth="1"/>
    <col min="14576" max="14576" width="16.375" style="155" customWidth="1"/>
    <col min="14577" max="14577" width="11.75" style="155" customWidth="1"/>
    <col min="14578" max="14578" width="15.125" style="155" customWidth="1"/>
    <col min="14579" max="14579" width="14.5" style="155" customWidth="1"/>
    <col min="14580" max="14580" width="13.75" style="155" customWidth="1"/>
    <col min="14581" max="14581" width="17.375" style="155" customWidth="1"/>
    <col min="14582" max="14820" width="8" style="155" customWidth="1"/>
    <col min="14821" max="14828" width="3.5" style="155"/>
    <col min="14829" max="14829" width="31.875" style="155" customWidth="1"/>
    <col min="14830" max="14830" width="23.375" style="155" customWidth="1"/>
    <col min="14831" max="14831" width="31.25" style="155" customWidth="1"/>
    <col min="14832" max="14832" width="16.375" style="155" customWidth="1"/>
    <col min="14833" max="14833" width="11.75" style="155" customWidth="1"/>
    <col min="14834" max="14834" width="15.125" style="155" customWidth="1"/>
    <col min="14835" max="14835" width="14.5" style="155" customWidth="1"/>
    <col min="14836" max="14836" width="13.75" style="155" customWidth="1"/>
    <col min="14837" max="14837" width="17.375" style="155" customWidth="1"/>
    <col min="14838" max="15076" width="8" style="155" customWidth="1"/>
    <col min="15077" max="15084" width="3.5" style="155"/>
    <col min="15085" max="15085" width="31.875" style="155" customWidth="1"/>
    <col min="15086" max="15086" width="23.375" style="155" customWidth="1"/>
    <col min="15087" max="15087" width="31.25" style="155" customWidth="1"/>
    <col min="15088" max="15088" width="16.375" style="155" customWidth="1"/>
    <col min="15089" max="15089" width="11.75" style="155" customWidth="1"/>
    <col min="15090" max="15090" width="15.125" style="155" customWidth="1"/>
    <col min="15091" max="15091" width="14.5" style="155" customWidth="1"/>
    <col min="15092" max="15092" width="13.75" style="155" customWidth="1"/>
    <col min="15093" max="15093" width="17.375" style="155" customWidth="1"/>
    <col min="15094" max="15332" width="8" style="155" customWidth="1"/>
    <col min="15333" max="15340" width="3.5" style="155"/>
    <col min="15341" max="15341" width="31.875" style="155" customWidth="1"/>
    <col min="15342" max="15342" width="23.375" style="155" customWidth="1"/>
    <col min="15343" max="15343" width="31.25" style="155" customWidth="1"/>
    <col min="15344" max="15344" width="16.375" style="155" customWidth="1"/>
    <col min="15345" max="15345" width="11.75" style="155" customWidth="1"/>
    <col min="15346" max="15346" width="15.125" style="155" customWidth="1"/>
    <col min="15347" max="15347" width="14.5" style="155" customWidth="1"/>
    <col min="15348" max="15348" width="13.75" style="155" customWidth="1"/>
    <col min="15349" max="15349" width="17.375" style="155" customWidth="1"/>
    <col min="15350" max="15588" width="8" style="155" customWidth="1"/>
    <col min="15589" max="15596" width="3.5" style="155"/>
    <col min="15597" max="15597" width="31.875" style="155" customWidth="1"/>
    <col min="15598" max="15598" width="23.375" style="155" customWidth="1"/>
    <col min="15599" max="15599" width="31.25" style="155" customWidth="1"/>
    <col min="15600" max="15600" width="16.375" style="155" customWidth="1"/>
    <col min="15601" max="15601" width="11.75" style="155" customWidth="1"/>
    <col min="15602" max="15602" width="15.125" style="155" customWidth="1"/>
    <col min="15603" max="15603" width="14.5" style="155" customWidth="1"/>
    <col min="15604" max="15604" width="13.75" style="155" customWidth="1"/>
    <col min="15605" max="15605" width="17.375" style="155" customWidth="1"/>
    <col min="15606" max="15844" width="8" style="155" customWidth="1"/>
    <col min="15845" max="15852" width="3.5" style="155"/>
    <col min="15853" max="15853" width="31.875" style="155" customWidth="1"/>
    <col min="15854" max="15854" width="23.375" style="155" customWidth="1"/>
    <col min="15855" max="15855" width="31.25" style="155" customWidth="1"/>
    <col min="15856" max="15856" width="16.375" style="155" customWidth="1"/>
    <col min="15857" max="15857" width="11.75" style="155" customWidth="1"/>
    <col min="15858" max="15858" width="15.125" style="155" customWidth="1"/>
    <col min="15859" max="15859" width="14.5" style="155" customWidth="1"/>
    <col min="15860" max="15860" width="13.75" style="155" customWidth="1"/>
    <col min="15861" max="15861" width="17.375" style="155" customWidth="1"/>
    <col min="15862" max="16100" width="8" style="155" customWidth="1"/>
    <col min="16101" max="16108" width="3.5" style="155"/>
    <col min="16109" max="16109" width="31.875" style="155" customWidth="1"/>
    <col min="16110" max="16110" width="23.375" style="155" customWidth="1"/>
    <col min="16111" max="16111" width="31.25" style="155" customWidth="1"/>
    <col min="16112" max="16112" width="16.375" style="155" customWidth="1"/>
    <col min="16113" max="16113" width="11.75" style="155" customWidth="1"/>
    <col min="16114" max="16114" width="15.125" style="155" customWidth="1"/>
    <col min="16115" max="16115" width="14.5" style="155" customWidth="1"/>
    <col min="16116" max="16116" width="13.75" style="155" customWidth="1"/>
    <col min="16117" max="16117" width="17.375" style="155" customWidth="1"/>
    <col min="16118" max="16356" width="8" style="155" customWidth="1"/>
    <col min="16357" max="16384" width="3.5" style="155"/>
  </cols>
  <sheetData>
    <row r="1" spans="1:7" ht="21.75" customHeight="1" thickBot="1" x14ac:dyDescent="0.25">
      <c r="A1" s="294" t="s">
        <v>714</v>
      </c>
      <c r="B1" s="295"/>
      <c r="C1" s="296"/>
      <c r="D1" s="297" t="s">
        <v>739</v>
      </c>
      <c r="E1" s="298"/>
      <c r="F1" s="298"/>
      <c r="G1" s="299"/>
    </row>
    <row r="2" spans="1:7" ht="51" x14ac:dyDescent="0.2">
      <c r="A2" s="156"/>
      <c r="B2" s="285" t="s">
        <v>0</v>
      </c>
      <c r="C2" s="285" t="s">
        <v>1</v>
      </c>
      <c r="D2" s="286" t="s">
        <v>743</v>
      </c>
      <c r="E2" s="286" t="s">
        <v>744</v>
      </c>
      <c r="F2" s="286" t="s">
        <v>738</v>
      </c>
      <c r="G2" s="286" t="s">
        <v>730</v>
      </c>
    </row>
    <row r="3" spans="1:7" x14ac:dyDescent="0.2">
      <c r="A3" s="165">
        <v>1</v>
      </c>
      <c r="B3" s="283" t="s">
        <v>2</v>
      </c>
      <c r="C3" s="166">
        <f>'Ruimtestaten '!F26</f>
        <v>488.6</v>
      </c>
      <c r="D3" s="284" t="e">
        <f>'Ruimtestaten '!P26</f>
        <v>#DIV/0!</v>
      </c>
      <c r="E3" s="284">
        <f>'Ruimtestaten '!S26</f>
        <v>0</v>
      </c>
      <c r="F3" s="284">
        <f>'Ruimtestaten '!T26</f>
        <v>0</v>
      </c>
      <c r="G3" s="284" t="e">
        <f t="shared" ref="G3:G11" si="0">SUM(D3:F3)</f>
        <v>#DIV/0!</v>
      </c>
    </row>
    <row r="4" spans="1:7" x14ac:dyDescent="0.2">
      <c r="A4" s="165">
        <v>2</v>
      </c>
      <c r="B4" s="168" t="s">
        <v>3</v>
      </c>
      <c r="C4" s="166">
        <f>'Ruimtestaten '!F45</f>
        <v>347</v>
      </c>
      <c r="D4" s="167" t="e">
        <f>'Ruimtestaten '!P45</f>
        <v>#DIV/0!</v>
      </c>
      <c r="E4" s="167">
        <f>'Ruimtestaten '!S45</f>
        <v>0</v>
      </c>
      <c r="F4" s="167">
        <f>'Ruimtestaten '!T45</f>
        <v>0</v>
      </c>
      <c r="G4" s="167" t="e">
        <f t="shared" si="0"/>
        <v>#DIV/0!</v>
      </c>
    </row>
    <row r="5" spans="1:7" x14ac:dyDescent="0.2">
      <c r="A5" s="165">
        <v>3</v>
      </c>
      <c r="B5" s="169" t="s">
        <v>689</v>
      </c>
      <c r="C5" s="166">
        <f>'Ruimtestaten '!F84</f>
        <v>544.82999999999993</v>
      </c>
      <c r="D5" s="167" t="e">
        <f>'Ruimtestaten '!P84</f>
        <v>#DIV/0!</v>
      </c>
      <c r="E5" s="167">
        <f>'Ruimtestaten '!S84</f>
        <v>0</v>
      </c>
      <c r="F5" s="167">
        <f>'Ruimtestaten '!T84</f>
        <v>0</v>
      </c>
      <c r="G5" s="167" t="e">
        <f t="shared" si="0"/>
        <v>#DIV/0!</v>
      </c>
    </row>
    <row r="6" spans="1:7" x14ac:dyDescent="0.2">
      <c r="A6" s="165">
        <v>4</v>
      </c>
      <c r="B6" s="169" t="s">
        <v>5</v>
      </c>
      <c r="C6" s="166">
        <f>'Ruimtestaten '!F91</f>
        <v>186</v>
      </c>
      <c r="D6" s="167" t="e">
        <f>'Ruimtestaten '!P91</f>
        <v>#DIV/0!</v>
      </c>
      <c r="E6" s="167">
        <f>'Ruimtestaten '!S91</f>
        <v>0</v>
      </c>
      <c r="F6" s="167">
        <f>'Ruimtestaten '!T91</f>
        <v>0</v>
      </c>
      <c r="G6" s="167" t="e">
        <f t="shared" si="0"/>
        <v>#DIV/0!</v>
      </c>
    </row>
    <row r="7" spans="1:7" x14ac:dyDescent="0.2">
      <c r="A7" s="165">
        <v>5</v>
      </c>
      <c r="B7" s="169" t="s">
        <v>6</v>
      </c>
      <c r="C7" s="166">
        <f>'Ruimtestaten '!F162</f>
        <v>1181.8</v>
      </c>
      <c r="D7" s="167" t="e">
        <f>'Ruimtestaten '!P162</f>
        <v>#DIV/0!</v>
      </c>
      <c r="E7" s="167">
        <f>'Ruimtestaten '!S162</f>
        <v>0</v>
      </c>
      <c r="F7" s="167">
        <f>'Ruimtestaten '!T162</f>
        <v>0</v>
      </c>
      <c r="G7" s="167" t="e">
        <f t="shared" si="0"/>
        <v>#DIV/0!</v>
      </c>
    </row>
    <row r="8" spans="1:7" x14ac:dyDescent="0.2">
      <c r="A8" s="165">
        <v>6</v>
      </c>
      <c r="B8" s="169" t="s">
        <v>716</v>
      </c>
      <c r="C8" s="166">
        <f>'Ruimtestaten '!F257</f>
        <v>1222.8699999999997</v>
      </c>
      <c r="D8" s="167" t="e">
        <f>'Ruimtestaten '!P257</f>
        <v>#DIV/0!</v>
      </c>
      <c r="E8" s="167">
        <f>'Ruimtestaten '!S257</f>
        <v>0</v>
      </c>
      <c r="F8" s="167">
        <f>'Ruimtestaten '!T257</f>
        <v>0</v>
      </c>
      <c r="G8" s="167" t="e">
        <f t="shared" si="0"/>
        <v>#DIV/0!</v>
      </c>
    </row>
    <row r="9" spans="1:7" x14ac:dyDescent="0.2">
      <c r="A9" s="165" t="s">
        <v>8</v>
      </c>
      <c r="B9" s="169" t="s">
        <v>9</v>
      </c>
      <c r="C9" s="166">
        <f>'Ruimtestaten '!F281</f>
        <v>479.49999999999994</v>
      </c>
      <c r="D9" s="167" t="e">
        <f>'Ruimtestaten '!P281</f>
        <v>#DIV/0!</v>
      </c>
      <c r="E9" s="167">
        <f>'Ruimtestaten '!S281</f>
        <v>0</v>
      </c>
      <c r="F9" s="167">
        <f>'Ruimtestaten '!T281</f>
        <v>0</v>
      </c>
      <c r="G9" s="167" t="e">
        <f t="shared" si="0"/>
        <v>#DIV/0!</v>
      </c>
    </row>
    <row r="10" spans="1:7" x14ac:dyDescent="0.2">
      <c r="A10" s="165" t="s">
        <v>10</v>
      </c>
      <c r="B10" s="169" t="s">
        <v>11</v>
      </c>
      <c r="C10" s="166">
        <f>'Ruimtestaten '!F287</f>
        <v>122</v>
      </c>
      <c r="D10" s="167" t="e">
        <f>'Ruimtestaten '!P287</f>
        <v>#DIV/0!</v>
      </c>
      <c r="E10" s="167">
        <f>'Ruimtestaten '!S287</f>
        <v>0</v>
      </c>
      <c r="F10" s="167">
        <f>'Ruimtestaten '!T287</f>
        <v>0</v>
      </c>
      <c r="G10" s="167" t="e">
        <f t="shared" si="0"/>
        <v>#DIV/0!</v>
      </c>
    </row>
    <row r="11" spans="1:7" x14ac:dyDescent="0.2">
      <c r="A11" s="165">
        <v>7</v>
      </c>
      <c r="B11" s="169" t="s">
        <v>12</v>
      </c>
      <c r="C11" s="166">
        <f>'Ruimtestaten '!F333</f>
        <v>984.34999999999991</v>
      </c>
      <c r="D11" s="167" t="e">
        <f>'Ruimtestaten '!P333</f>
        <v>#DIV/0!</v>
      </c>
      <c r="E11" s="167">
        <f>'Ruimtestaten '!S333</f>
        <v>0</v>
      </c>
      <c r="F11" s="167">
        <f>'Ruimtestaten '!T333</f>
        <v>0</v>
      </c>
      <c r="G11" s="167" t="e">
        <f t="shared" si="0"/>
        <v>#DIV/0!</v>
      </c>
    </row>
    <row r="12" spans="1:7" x14ac:dyDescent="0.2">
      <c r="A12" s="165">
        <v>8</v>
      </c>
      <c r="B12" s="169" t="s">
        <v>13</v>
      </c>
      <c r="C12" s="216"/>
      <c r="D12" s="217"/>
      <c r="E12" s="218"/>
      <c r="F12" s="218"/>
      <c r="G12" s="219"/>
    </row>
    <row r="13" spans="1:7" x14ac:dyDescent="0.2">
      <c r="A13" s="165">
        <v>9</v>
      </c>
      <c r="B13" s="169" t="s">
        <v>688</v>
      </c>
      <c r="C13" s="166">
        <f>'Ruimtestaten '!F520</f>
        <v>2209.8199999999993</v>
      </c>
      <c r="D13" s="167" t="e">
        <f>'Ruimtestaten '!P520</f>
        <v>#DIV/0!</v>
      </c>
      <c r="E13" s="167">
        <f>'Ruimtestaten '!S520</f>
        <v>0</v>
      </c>
      <c r="F13" s="167">
        <f>'Ruimtestaten '!T520</f>
        <v>0</v>
      </c>
      <c r="G13" s="167" t="e">
        <f t="shared" ref="G13:G19" si="1">SUM(D13:F13)</f>
        <v>#DIV/0!</v>
      </c>
    </row>
    <row r="14" spans="1:7" x14ac:dyDescent="0.2">
      <c r="A14" s="165">
        <v>10</v>
      </c>
      <c r="B14" s="169" t="s">
        <v>15</v>
      </c>
      <c r="C14" s="166">
        <f>'Ruimtestaten '!F612</f>
        <v>2122.6</v>
      </c>
      <c r="D14" s="167" t="e">
        <f>'Ruimtestaten '!P612</f>
        <v>#DIV/0!</v>
      </c>
      <c r="E14" s="167">
        <f>'Ruimtestaten '!S612</f>
        <v>0</v>
      </c>
      <c r="F14" s="167">
        <f>'Ruimtestaten '!T612</f>
        <v>0</v>
      </c>
      <c r="G14" s="167" t="e">
        <f t="shared" si="1"/>
        <v>#DIV/0!</v>
      </c>
    </row>
    <row r="15" spans="1:7" x14ac:dyDescent="0.2">
      <c r="A15" s="165">
        <v>11</v>
      </c>
      <c r="B15" s="169" t="s">
        <v>16</v>
      </c>
      <c r="C15" s="166">
        <f>'Ruimtestaten '!F659</f>
        <v>853.19999999999993</v>
      </c>
      <c r="D15" s="167" t="e">
        <f>'Ruimtestaten '!P659</f>
        <v>#DIV/0!</v>
      </c>
      <c r="E15" s="167">
        <f>'Ruimtestaten '!S659</f>
        <v>0</v>
      </c>
      <c r="F15" s="167">
        <f>'Ruimtestaten '!T659</f>
        <v>0</v>
      </c>
      <c r="G15" s="167" t="e">
        <f t="shared" si="1"/>
        <v>#DIV/0!</v>
      </c>
    </row>
    <row r="16" spans="1:7" x14ac:dyDescent="0.2">
      <c r="A16" s="165">
        <v>12</v>
      </c>
      <c r="B16" s="169" t="s">
        <v>554</v>
      </c>
      <c r="C16" s="166">
        <f>'Ruimtestaten '!F723</f>
        <v>2324.7000000000003</v>
      </c>
      <c r="D16" s="167" t="e">
        <f>'Ruimtestaten '!P723</f>
        <v>#DIV/0!</v>
      </c>
      <c r="E16" s="167">
        <f>'Ruimtestaten '!S723</f>
        <v>0</v>
      </c>
      <c r="F16" s="167">
        <f>'Ruimtestaten '!T723</f>
        <v>0</v>
      </c>
      <c r="G16" s="167" t="e">
        <f t="shared" si="1"/>
        <v>#DIV/0!</v>
      </c>
    </row>
    <row r="17" spans="1:7" x14ac:dyDescent="0.2">
      <c r="A17" s="165" t="s">
        <v>18</v>
      </c>
      <c r="B17" s="169" t="s">
        <v>19</v>
      </c>
      <c r="C17" s="166">
        <f>'Ruimtestaten '!F737</f>
        <v>372</v>
      </c>
      <c r="D17" s="167" t="e">
        <f>'Ruimtestaten '!P737</f>
        <v>#DIV/0!</v>
      </c>
      <c r="E17" s="167">
        <f>'Ruimtestaten '!S737</f>
        <v>0</v>
      </c>
      <c r="F17" s="167">
        <f>'Ruimtestaten '!T737</f>
        <v>0</v>
      </c>
      <c r="G17" s="167" t="e">
        <f t="shared" si="1"/>
        <v>#DIV/0!</v>
      </c>
    </row>
    <row r="18" spans="1:7" x14ac:dyDescent="0.2">
      <c r="A18" s="165">
        <v>13</v>
      </c>
      <c r="B18" s="169" t="s">
        <v>20</v>
      </c>
      <c r="C18" s="166">
        <f>'Ruimtestaten '!F784</f>
        <v>1386.0000000000002</v>
      </c>
      <c r="D18" s="167" t="e">
        <f>'Ruimtestaten '!P784</f>
        <v>#DIV/0!</v>
      </c>
      <c r="E18" s="167">
        <f>'Ruimtestaten '!S784</f>
        <v>0</v>
      </c>
      <c r="F18" s="167">
        <f>'Ruimtestaten '!T784</f>
        <v>0</v>
      </c>
      <c r="G18" s="167" t="e">
        <f t="shared" si="1"/>
        <v>#DIV/0!</v>
      </c>
    </row>
    <row r="19" spans="1:7" x14ac:dyDescent="0.2">
      <c r="A19" s="165">
        <v>14</v>
      </c>
      <c r="B19" s="169" t="s">
        <v>28</v>
      </c>
      <c r="C19" s="166">
        <f>'Ruimtestaten '!F822</f>
        <v>545.22000000000014</v>
      </c>
      <c r="D19" s="167" t="e">
        <f>'Ruimtestaten '!P822</f>
        <v>#DIV/0!</v>
      </c>
      <c r="E19" s="167">
        <f>'Ruimtestaten '!S822</f>
        <v>0</v>
      </c>
      <c r="F19" s="167">
        <f>'Ruimtestaten '!T822</f>
        <v>0</v>
      </c>
      <c r="G19" s="167" t="e">
        <f t="shared" si="1"/>
        <v>#DIV/0!</v>
      </c>
    </row>
    <row r="20" spans="1:7" x14ac:dyDescent="0.2">
      <c r="A20" s="165">
        <v>20</v>
      </c>
      <c r="B20" s="169" t="s">
        <v>22</v>
      </c>
      <c r="C20" s="216"/>
      <c r="D20" s="217"/>
      <c r="E20" s="218"/>
      <c r="F20" s="218"/>
      <c r="G20" s="219"/>
    </row>
    <row r="21" spans="1:7" x14ac:dyDescent="0.2">
      <c r="A21" s="165" t="s">
        <v>23</v>
      </c>
      <c r="B21" s="169" t="s">
        <v>600</v>
      </c>
      <c r="C21" s="271"/>
      <c r="D21" s="217"/>
      <c r="E21" s="218"/>
      <c r="F21" s="218"/>
      <c r="G21" s="219"/>
    </row>
    <row r="22" spans="1:7" s="276" customFormat="1" x14ac:dyDescent="0.2">
      <c r="A22" s="272"/>
      <c r="B22" s="273"/>
      <c r="C22" s="277">
        <f>SUM(C3:C21)</f>
        <v>15370.49</v>
      </c>
      <c r="D22" s="274" t="e">
        <f>SUM(D3:D19)</f>
        <v>#DIV/0!</v>
      </c>
      <c r="E22" s="274">
        <f>SUM(E3:E21)</f>
        <v>0</v>
      </c>
      <c r="F22" s="274">
        <f>SUM(F3:F21)</f>
        <v>0</v>
      </c>
      <c r="G22" s="275"/>
    </row>
    <row r="23" spans="1:7" ht="15.75" thickBot="1" x14ac:dyDescent="0.25">
      <c r="A23" s="170"/>
      <c r="B23" s="171"/>
      <c r="C23" s="172"/>
      <c r="D23" s="173"/>
    </row>
    <row r="24" spans="1:7" x14ac:dyDescent="0.2">
      <c r="A24" s="288"/>
      <c r="B24" s="289"/>
      <c r="C24" s="289"/>
      <c r="D24" s="290"/>
    </row>
    <row r="25" spans="1:7" ht="15.75" thickBot="1" x14ac:dyDescent="0.25">
      <c r="A25" s="157"/>
      <c r="B25" s="291"/>
      <c r="C25" s="291"/>
      <c r="D25" s="158"/>
    </row>
    <row r="26" spans="1:7" ht="15.75" thickBot="1" x14ac:dyDescent="0.25">
      <c r="A26" s="157"/>
      <c r="B26" s="159" t="s">
        <v>25</v>
      </c>
      <c r="C26" s="160" t="e">
        <f>SUM(G3:G21)</f>
        <v>#DIV/0!</v>
      </c>
      <c r="D26" s="158"/>
    </row>
    <row r="27" spans="1:7" ht="15.75" thickBot="1" x14ac:dyDescent="0.25">
      <c r="A27" s="161"/>
      <c r="B27" s="162" t="s">
        <v>26</v>
      </c>
      <c r="C27" s="163"/>
      <c r="D27" s="164"/>
    </row>
    <row r="30" spans="1:7" s="174" customFormat="1" ht="12.75" x14ac:dyDescent="0.2"/>
  </sheetData>
  <mergeCells count="2">
    <mergeCell ref="A1:C1"/>
    <mergeCell ref="D1:G1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A5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47" sqref="B47"/>
    </sheetView>
  </sheetViews>
  <sheetFormatPr defaultColWidth="9" defaultRowHeight="11.25" x14ac:dyDescent="0.15"/>
  <cols>
    <col min="1" max="1" width="4" style="154" bestFit="1" customWidth="1"/>
    <col min="2" max="2" width="26.125" style="154" customWidth="1"/>
    <col min="3" max="3" width="8.875" style="154" customWidth="1"/>
    <col min="4" max="4" width="11.75" style="154" customWidth="1"/>
    <col min="5" max="5" width="9.125" style="213" bestFit="1" customWidth="1"/>
    <col min="6" max="6" width="11.5" style="154" bestFit="1" customWidth="1"/>
    <col min="7" max="7" width="12.25" style="154" bestFit="1" customWidth="1"/>
    <col min="8" max="8" width="8.75" style="154" bestFit="1" customWidth="1"/>
    <col min="9" max="9" width="11.75" style="154" customWidth="1"/>
    <col min="10" max="10" width="9.125" style="154" bestFit="1" customWidth="1"/>
    <col min="11" max="12" width="13.25" style="154" customWidth="1"/>
    <col min="13" max="13" width="9.125" style="154" customWidth="1"/>
    <col min="14" max="14" width="11.875" style="154" customWidth="1"/>
    <col min="15" max="15" width="9.125" style="154" bestFit="1" customWidth="1"/>
    <col min="16" max="17" width="13.5" style="154" customWidth="1"/>
    <col min="18" max="18" width="8.75" style="154" bestFit="1" customWidth="1"/>
    <col min="19" max="19" width="12.25" style="154" customWidth="1"/>
    <col min="20" max="20" width="9.125" style="154" bestFit="1" customWidth="1"/>
    <col min="21" max="22" width="12.875" style="154" customWidth="1"/>
    <col min="23" max="23" width="9.125" style="154" customWidth="1"/>
    <col min="24" max="24" width="11.875" style="154" customWidth="1"/>
    <col min="25" max="25" width="9.125" style="154" bestFit="1" customWidth="1"/>
    <col min="26" max="26" width="12" style="154" bestFit="1" customWidth="1"/>
    <col min="27" max="27" width="12" style="154" customWidth="1"/>
    <col min="28" max="28" width="8.75" style="154" bestFit="1" customWidth="1"/>
    <col min="29" max="29" width="13.25" style="154" customWidth="1"/>
    <col min="30" max="30" width="9.125" style="154" bestFit="1" customWidth="1"/>
    <col min="31" max="32" width="13.125" style="154" customWidth="1"/>
    <col min="33" max="33" width="21.375" style="154" customWidth="1"/>
    <col min="34" max="34" width="11.375" style="154" bestFit="1" customWidth="1"/>
    <col min="35" max="35" width="9" style="154"/>
    <col min="36" max="36" width="11.375" style="154" bestFit="1" customWidth="1"/>
    <col min="37" max="37" width="10.25" style="154" customWidth="1"/>
    <col min="38" max="38" width="9" style="154"/>
    <col min="39" max="39" width="11.75" style="154" customWidth="1"/>
    <col min="40" max="40" width="9" style="154"/>
    <col min="41" max="41" width="11.375" style="154" bestFit="1" customWidth="1"/>
    <col min="42" max="42" width="11.875" style="154" customWidth="1"/>
    <col min="43" max="43" width="9" style="154"/>
    <col min="44" max="44" width="12.375" style="154" customWidth="1"/>
    <col min="45" max="45" width="9" style="154"/>
    <col min="46" max="46" width="11.375" style="154" bestFit="1" customWidth="1"/>
    <col min="47" max="47" width="11.375" style="154" customWidth="1"/>
    <col min="48" max="48" width="9" style="154"/>
    <col min="49" max="49" width="12.25" style="154" customWidth="1"/>
    <col min="50" max="50" width="9" style="154"/>
    <col min="51" max="51" width="11.375" style="154" bestFit="1" customWidth="1"/>
    <col min="52" max="52" width="11.375" style="154" customWidth="1"/>
    <col min="53" max="53" width="15.75" style="154" bestFit="1" customWidth="1"/>
    <col min="54" max="16384" width="9" style="154"/>
  </cols>
  <sheetData>
    <row r="1" spans="1:33" x14ac:dyDescent="0.15">
      <c r="C1" s="303" t="s">
        <v>721</v>
      </c>
      <c r="D1" s="304"/>
      <c r="E1" s="304"/>
      <c r="F1" s="304"/>
      <c r="G1" s="304"/>
      <c r="H1" s="304"/>
      <c r="I1" s="304"/>
      <c r="J1" s="304"/>
      <c r="K1" s="304"/>
      <c r="L1" s="305"/>
      <c r="M1" s="303" t="s">
        <v>722</v>
      </c>
      <c r="N1" s="304"/>
      <c r="O1" s="304"/>
      <c r="P1" s="304"/>
      <c r="Q1" s="304"/>
      <c r="R1" s="304"/>
      <c r="S1" s="304"/>
      <c r="T1" s="304"/>
      <c r="U1" s="304"/>
      <c r="V1" s="305"/>
      <c r="W1" s="306" t="s">
        <v>607</v>
      </c>
      <c r="X1" s="307"/>
      <c r="Y1" s="307"/>
      <c r="Z1" s="307"/>
      <c r="AA1" s="307"/>
      <c r="AB1" s="307"/>
      <c r="AC1" s="307"/>
      <c r="AD1" s="307"/>
      <c r="AE1" s="307"/>
      <c r="AF1" s="307"/>
      <c r="AG1" s="183"/>
    </row>
    <row r="2" spans="1:33" x14ac:dyDescent="0.15">
      <c r="C2" s="300" t="s">
        <v>611</v>
      </c>
      <c r="D2" s="301"/>
      <c r="E2" s="301"/>
      <c r="F2" s="301"/>
      <c r="G2" s="302"/>
      <c r="H2" s="300" t="s">
        <v>612</v>
      </c>
      <c r="I2" s="301"/>
      <c r="J2" s="301"/>
      <c r="K2" s="301"/>
      <c r="L2" s="302"/>
      <c r="M2" s="300" t="s">
        <v>611</v>
      </c>
      <c r="N2" s="301"/>
      <c r="O2" s="301"/>
      <c r="P2" s="301"/>
      <c r="Q2" s="302"/>
      <c r="R2" s="300" t="s">
        <v>612</v>
      </c>
      <c r="S2" s="301"/>
      <c r="T2" s="301"/>
      <c r="U2" s="301"/>
      <c r="V2" s="302"/>
      <c r="W2" s="300" t="s">
        <v>611</v>
      </c>
      <c r="X2" s="301"/>
      <c r="Y2" s="301"/>
      <c r="Z2" s="301"/>
      <c r="AA2" s="302"/>
      <c r="AB2" s="300" t="s">
        <v>612</v>
      </c>
      <c r="AC2" s="301"/>
      <c r="AD2" s="301"/>
      <c r="AE2" s="301"/>
      <c r="AF2" s="301"/>
      <c r="AG2" s="183"/>
    </row>
    <row r="3" spans="1:33" s="189" customFormat="1" ht="25.15" customHeight="1" x14ac:dyDescent="0.15">
      <c r="A3" s="184"/>
      <c r="B3" s="185" t="s">
        <v>0</v>
      </c>
      <c r="C3" s="185" t="s">
        <v>1</v>
      </c>
      <c r="D3" s="185" t="s">
        <v>36</v>
      </c>
      <c r="E3" s="186" t="s">
        <v>616</v>
      </c>
      <c r="F3" s="185" t="s">
        <v>617</v>
      </c>
      <c r="G3" s="185" t="s">
        <v>717</v>
      </c>
      <c r="H3" s="185" t="s">
        <v>1</v>
      </c>
      <c r="I3" s="185" t="s">
        <v>36</v>
      </c>
      <c r="J3" s="185" t="s">
        <v>616</v>
      </c>
      <c r="K3" s="185" t="s">
        <v>617</v>
      </c>
      <c r="L3" s="185" t="s">
        <v>717</v>
      </c>
      <c r="M3" s="185" t="s">
        <v>1</v>
      </c>
      <c r="N3" s="185" t="s">
        <v>36</v>
      </c>
      <c r="O3" s="185" t="s">
        <v>616</v>
      </c>
      <c r="P3" s="185" t="s">
        <v>617</v>
      </c>
      <c r="Q3" s="185" t="s">
        <v>717</v>
      </c>
      <c r="R3" s="185" t="s">
        <v>1</v>
      </c>
      <c r="S3" s="185" t="s">
        <v>36</v>
      </c>
      <c r="T3" s="185" t="s">
        <v>616</v>
      </c>
      <c r="U3" s="185" t="s">
        <v>617</v>
      </c>
      <c r="V3" s="185" t="s">
        <v>717</v>
      </c>
      <c r="W3" s="187" t="s">
        <v>1</v>
      </c>
      <c r="X3" s="185" t="s">
        <v>36</v>
      </c>
      <c r="Y3" s="185" t="s">
        <v>616</v>
      </c>
      <c r="Z3" s="185" t="s">
        <v>617</v>
      </c>
      <c r="AA3" s="185" t="s">
        <v>717</v>
      </c>
      <c r="AB3" s="187" t="s">
        <v>1</v>
      </c>
      <c r="AC3" s="185" t="s">
        <v>36</v>
      </c>
      <c r="AD3" s="185" t="s">
        <v>616</v>
      </c>
      <c r="AE3" s="185" t="s">
        <v>617</v>
      </c>
      <c r="AF3" s="185" t="s">
        <v>717</v>
      </c>
      <c r="AG3" s="188" t="s">
        <v>725</v>
      </c>
    </row>
    <row r="4" spans="1:33" x14ac:dyDescent="0.15">
      <c r="A4" s="190">
        <v>1</v>
      </c>
      <c r="B4" s="191" t="s">
        <v>2</v>
      </c>
      <c r="C4" s="192"/>
      <c r="D4" s="192"/>
      <c r="E4" s="193"/>
      <c r="F4" s="193"/>
      <c r="G4" s="193"/>
      <c r="H4" s="194">
        <v>179.8</v>
      </c>
      <c r="I4" s="194">
        <v>2</v>
      </c>
      <c r="J4" s="195"/>
      <c r="K4" s="196">
        <f t="shared" ref="K4:K11" si="0">H4*J4</f>
        <v>0</v>
      </c>
      <c r="L4" s="196">
        <f t="shared" ref="L4:L11" si="1">K4*I4</f>
        <v>0</v>
      </c>
      <c r="M4" s="192"/>
      <c r="N4" s="192"/>
      <c r="O4" s="192"/>
      <c r="P4" s="192"/>
      <c r="Q4" s="192"/>
      <c r="R4" s="194">
        <v>179.8</v>
      </c>
      <c r="S4" s="194">
        <v>2</v>
      </c>
      <c r="T4" s="195"/>
      <c r="U4" s="196">
        <f t="shared" ref="U4:U11" si="2">R4*T4</f>
        <v>0</v>
      </c>
      <c r="V4" s="196">
        <f t="shared" ref="V4:V11" si="3">U4*S4</f>
        <v>0</v>
      </c>
      <c r="W4" s="192"/>
      <c r="X4" s="192"/>
      <c r="Y4" s="192"/>
      <c r="Z4" s="192"/>
      <c r="AA4" s="192"/>
      <c r="AB4" s="194">
        <v>222.04</v>
      </c>
      <c r="AC4" s="194">
        <v>1</v>
      </c>
      <c r="AD4" s="195"/>
      <c r="AE4" s="196">
        <f t="shared" ref="AE4:AE11" si="4">AB4*AD4</f>
        <v>0</v>
      </c>
      <c r="AF4" s="194">
        <f>AE4*AC4</f>
        <v>0</v>
      </c>
      <c r="AG4" s="197">
        <f>SUM(AF4+AA4+V4+Q4+L4+G4)</f>
        <v>0</v>
      </c>
    </row>
    <row r="5" spans="1:33" x14ac:dyDescent="0.15">
      <c r="A5" s="198">
        <v>2</v>
      </c>
      <c r="B5" s="199" t="s">
        <v>3</v>
      </c>
      <c r="C5" s="192"/>
      <c r="D5" s="192"/>
      <c r="E5" s="192"/>
      <c r="F5" s="192"/>
      <c r="G5" s="192"/>
      <c r="H5" s="200">
        <v>68.31</v>
      </c>
      <c r="I5" s="200">
        <v>2</v>
      </c>
      <c r="J5" s="195"/>
      <c r="K5" s="201">
        <f t="shared" si="0"/>
        <v>0</v>
      </c>
      <c r="L5" s="201">
        <f t="shared" si="1"/>
        <v>0</v>
      </c>
      <c r="M5" s="193"/>
      <c r="N5" s="193"/>
      <c r="O5" s="193"/>
      <c r="P5" s="193"/>
      <c r="Q5" s="193"/>
      <c r="R5" s="200">
        <v>68.31</v>
      </c>
      <c r="S5" s="200">
        <v>2</v>
      </c>
      <c r="T5" s="195"/>
      <c r="U5" s="201">
        <f t="shared" si="2"/>
        <v>0</v>
      </c>
      <c r="V5" s="201">
        <f t="shared" si="3"/>
        <v>0</v>
      </c>
      <c r="W5" s="192"/>
      <c r="X5" s="192"/>
      <c r="Y5" s="193"/>
      <c r="Z5" s="193"/>
      <c r="AA5" s="193"/>
      <c r="AB5" s="200">
        <v>85.2</v>
      </c>
      <c r="AC5" s="200">
        <v>1</v>
      </c>
      <c r="AD5" s="195"/>
      <c r="AE5" s="201">
        <f t="shared" si="4"/>
        <v>0</v>
      </c>
      <c r="AF5" s="200">
        <f>AE5*AC5</f>
        <v>0</v>
      </c>
      <c r="AG5" s="197">
        <f t="shared" ref="AG5:AG21" si="5">SUM(AF5+AA5+V5+Q5+L5+G5)</f>
        <v>0</v>
      </c>
    </row>
    <row r="6" spans="1:33" x14ac:dyDescent="0.15">
      <c r="A6" s="198">
        <v>3</v>
      </c>
      <c r="B6" s="199" t="s">
        <v>4</v>
      </c>
      <c r="C6" s="192"/>
      <c r="D6" s="192"/>
      <c r="E6" s="193"/>
      <c r="F6" s="193"/>
      <c r="G6" s="193"/>
      <c r="H6" s="194">
        <v>198.26</v>
      </c>
      <c r="I6" s="194">
        <v>2</v>
      </c>
      <c r="J6" s="195"/>
      <c r="K6" s="196">
        <f t="shared" si="0"/>
        <v>0</v>
      </c>
      <c r="L6" s="196">
        <f t="shared" si="1"/>
        <v>0</v>
      </c>
      <c r="M6" s="193"/>
      <c r="N6" s="193"/>
      <c r="O6" s="193"/>
      <c r="P6" s="193"/>
      <c r="Q6" s="193"/>
      <c r="R6" s="194">
        <v>198.26</v>
      </c>
      <c r="S6" s="194">
        <v>2</v>
      </c>
      <c r="T6" s="195"/>
      <c r="U6" s="196">
        <f t="shared" si="2"/>
        <v>0</v>
      </c>
      <c r="V6" s="196">
        <f t="shared" si="3"/>
        <v>0</v>
      </c>
      <c r="W6" s="192"/>
      <c r="X6" s="192"/>
      <c r="Y6" s="192"/>
      <c r="Z6" s="192"/>
      <c r="AA6" s="192"/>
      <c r="AB6" s="194">
        <v>89.17</v>
      </c>
      <c r="AC6" s="194">
        <v>1</v>
      </c>
      <c r="AD6" s="195"/>
      <c r="AE6" s="196">
        <f t="shared" si="4"/>
        <v>0</v>
      </c>
      <c r="AF6" s="194">
        <f>AE6*AC6</f>
        <v>0</v>
      </c>
      <c r="AG6" s="197">
        <f t="shared" si="5"/>
        <v>0</v>
      </c>
    </row>
    <row r="7" spans="1:33" x14ac:dyDescent="0.15">
      <c r="A7" s="198" t="s">
        <v>707</v>
      </c>
      <c r="B7" s="199" t="s">
        <v>708</v>
      </c>
      <c r="C7" s="192"/>
      <c r="D7" s="192"/>
      <c r="E7" s="193"/>
      <c r="F7" s="193"/>
      <c r="G7" s="193"/>
      <c r="H7" s="200">
        <v>73.819999999999993</v>
      </c>
      <c r="I7" s="200">
        <v>2</v>
      </c>
      <c r="J7" s="195"/>
      <c r="K7" s="201">
        <f t="shared" si="0"/>
        <v>0</v>
      </c>
      <c r="L7" s="201">
        <f t="shared" si="1"/>
        <v>0</v>
      </c>
      <c r="M7" s="193"/>
      <c r="N7" s="193"/>
      <c r="O7" s="193"/>
      <c r="P7" s="193"/>
      <c r="Q7" s="193"/>
      <c r="R7" s="200">
        <v>73.819999999999993</v>
      </c>
      <c r="S7" s="200">
        <v>2</v>
      </c>
      <c r="T7" s="195"/>
      <c r="U7" s="201">
        <f t="shared" si="2"/>
        <v>0</v>
      </c>
      <c r="V7" s="201">
        <f t="shared" si="3"/>
        <v>0</v>
      </c>
      <c r="W7" s="192"/>
      <c r="X7" s="192"/>
      <c r="Y7" s="193"/>
      <c r="Z7" s="193"/>
      <c r="AA7" s="193"/>
      <c r="AB7" s="192"/>
      <c r="AC7" s="192"/>
      <c r="AD7" s="193"/>
      <c r="AE7" s="193"/>
      <c r="AF7" s="192"/>
      <c r="AG7" s="197">
        <f t="shared" si="5"/>
        <v>0</v>
      </c>
    </row>
    <row r="8" spans="1:33" x14ac:dyDescent="0.15">
      <c r="A8" s="198">
        <v>5</v>
      </c>
      <c r="B8" s="199" t="s">
        <v>6</v>
      </c>
      <c r="C8" s="194">
        <v>99.52</v>
      </c>
      <c r="D8" s="194">
        <v>2</v>
      </c>
      <c r="E8" s="195"/>
      <c r="F8" s="196">
        <f>C8*E8</f>
        <v>0</v>
      </c>
      <c r="G8" s="196">
        <f>F8*D8</f>
        <v>0</v>
      </c>
      <c r="H8" s="200">
        <v>317.56</v>
      </c>
      <c r="I8" s="200">
        <v>2</v>
      </c>
      <c r="J8" s="195"/>
      <c r="K8" s="201">
        <f t="shared" si="0"/>
        <v>0</v>
      </c>
      <c r="L8" s="201">
        <f t="shared" si="1"/>
        <v>0</v>
      </c>
      <c r="M8" s="194">
        <v>240.97</v>
      </c>
      <c r="N8" s="194">
        <v>2</v>
      </c>
      <c r="O8" s="195"/>
      <c r="P8" s="196">
        <f>M8*O8</f>
        <v>0</v>
      </c>
      <c r="Q8" s="196">
        <f>P8*N8</f>
        <v>0</v>
      </c>
      <c r="R8" s="194">
        <v>176.11</v>
      </c>
      <c r="S8" s="194">
        <v>2</v>
      </c>
      <c r="T8" s="195"/>
      <c r="U8" s="196">
        <f t="shared" si="2"/>
        <v>0</v>
      </c>
      <c r="V8" s="196">
        <f t="shared" si="3"/>
        <v>0</v>
      </c>
      <c r="W8" s="194">
        <v>35.020000000000003</v>
      </c>
      <c r="X8" s="194">
        <v>1</v>
      </c>
      <c r="Y8" s="195"/>
      <c r="Z8" s="196">
        <f>W8*Y8</f>
        <v>0</v>
      </c>
      <c r="AA8" s="196">
        <f>Z8*X8</f>
        <v>0</v>
      </c>
      <c r="AB8" s="194">
        <v>486.12</v>
      </c>
      <c r="AC8" s="194">
        <v>1</v>
      </c>
      <c r="AD8" s="195"/>
      <c r="AE8" s="196">
        <f t="shared" si="4"/>
        <v>0</v>
      </c>
      <c r="AF8" s="194">
        <f t="shared" ref="AF8:AF16" si="6">AE8*AC8</f>
        <v>0</v>
      </c>
      <c r="AG8" s="197">
        <f t="shared" si="5"/>
        <v>0</v>
      </c>
    </row>
    <row r="9" spans="1:33" x14ac:dyDescent="0.15">
      <c r="A9" s="198">
        <v>6</v>
      </c>
      <c r="B9" s="199" t="s">
        <v>7</v>
      </c>
      <c r="C9" s="192"/>
      <c r="D9" s="192"/>
      <c r="E9" s="193"/>
      <c r="F9" s="193"/>
      <c r="G9" s="193"/>
      <c r="H9" s="200">
        <v>584.13</v>
      </c>
      <c r="I9" s="200">
        <v>2</v>
      </c>
      <c r="J9" s="195"/>
      <c r="K9" s="201">
        <f t="shared" si="0"/>
        <v>0</v>
      </c>
      <c r="L9" s="201">
        <f t="shared" si="1"/>
        <v>0</v>
      </c>
      <c r="M9" s="194">
        <v>253.51</v>
      </c>
      <c r="N9" s="194">
        <v>2</v>
      </c>
      <c r="O9" s="195"/>
      <c r="P9" s="196">
        <f>M9*O9</f>
        <v>0</v>
      </c>
      <c r="Q9" s="196">
        <f>P9*N9</f>
        <v>0</v>
      </c>
      <c r="R9" s="194">
        <v>330.62</v>
      </c>
      <c r="S9" s="194">
        <v>2</v>
      </c>
      <c r="T9" s="195"/>
      <c r="U9" s="196">
        <f t="shared" si="2"/>
        <v>0</v>
      </c>
      <c r="V9" s="196">
        <f t="shared" si="3"/>
        <v>0</v>
      </c>
      <c r="W9" s="192"/>
      <c r="X9" s="192"/>
      <c r="Y9" s="192"/>
      <c r="Z9" s="192"/>
      <c r="AA9" s="192"/>
      <c r="AB9" s="194">
        <v>577.41999999999996</v>
      </c>
      <c r="AC9" s="194">
        <v>1</v>
      </c>
      <c r="AD9" s="195"/>
      <c r="AE9" s="196">
        <f t="shared" si="4"/>
        <v>0</v>
      </c>
      <c r="AF9" s="194">
        <f t="shared" si="6"/>
        <v>0</v>
      </c>
      <c r="AG9" s="197">
        <f t="shared" si="5"/>
        <v>0</v>
      </c>
    </row>
    <row r="10" spans="1:33" x14ac:dyDescent="0.15">
      <c r="A10" s="198" t="s">
        <v>8</v>
      </c>
      <c r="B10" s="199" t="s">
        <v>9</v>
      </c>
      <c r="C10" s="192"/>
      <c r="D10" s="192"/>
      <c r="E10" s="193"/>
      <c r="F10" s="192"/>
      <c r="G10" s="192"/>
      <c r="H10" s="200">
        <v>80.75</v>
      </c>
      <c r="I10" s="200">
        <v>2</v>
      </c>
      <c r="J10" s="195"/>
      <c r="K10" s="201">
        <f t="shared" si="0"/>
        <v>0</v>
      </c>
      <c r="L10" s="201">
        <f t="shared" si="1"/>
        <v>0</v>
      </c>
      <c r="M10" s="192"/>
      <c r="N10" s="192"/>
      <c r="O10" s="193"/>
      <c r="P10" s="192"/>
      <c r="Q10" s="192"/>
      <c r="R10" s="200">
        <v>80.75</v>
      </c>
      <c r="S10" s="200">
        <v>2</v>
      </c>
      <c r="T10" s="195"/>
      <c r="U10" s="201">
        <f t="shared" si="2"/>
        <v>0</v>
      </c>
      <c r="V10" s="201">
        <f t="shared" si="3"/>
        <v>0</v>
      </c>
      <c r="W10" s="192"/>
      <c r="X10" s="192"/>
      <c r="Y10" s="192"/>
      <c r="Z10" s="192"/>
      <c r="AA10" s="192"/>
      <c r="AB10" s="194">
        <v>62</v>
      </c>
      <c r="AC10" s="194">
        <v>1</v>
      </c>
      <c r="AD10" s="195"/>
      <c r="AE10" s="196">
        <f t="shared" si="4"/>
        <v>0</v>
      </c>
      <c r="AF10" s="194">
        <f t="shared" si="6"/>
        <v>0</v>
      </c>
      <c r="AG10" s="197">
        <f t="shared" si="5"/>
        <v>0</v>
      </c>
    </row>
    <row r="11" spans="1:33" x14ac:dyDescent="0.15">
      <c r="A11" s="198" t="s">
        <v>10</v>
      </c>
      <c r="B11" s="199" t="s">
        <v>709</v>
      </c>
      <c r="C11" s="192"/>
      <c r="D11" s="192"/>
      <c r="E11" s="193"/>
      <c r="F11" s="192"/>
      <c r="G11" s="192"/>
      <c r="H11" s="200">
        <v>68.31</v>
      </c>
      <c r="I11" s="200">
        <v>2</v>
      </c>
      <c r="J11" s="195"/>
      <c r="K11" s="201">
        <f t="shared" si="0"/>
        <v>0</v>
      </c>
      <c r="L11" s="201">
        <f t="shared" si="1"/>
        <v>0</v>
      </c>
      <c r="M11" s="192"/>
      <c r="N11" s="192"/>
      <c r="O11" s="192"/>
      <c r="P11" s="192"/>
      <c r="Q11" s="192"/>
      <c r="R11" s="200">
        <v>68.31</v>
      </c>
      <c r="S11" s="200">
        <v>2</v>
      </c>
      <c r="T11" s="195"/>
      <c r="U11" s="201">
        <f t="shared" si="2"/>
        <v>0</v>
      </c>
      <c r="V11" s="201">
        <f t="shared" si="3"/>
        <v>0</v>
      </c>
      <c r="W11" s="192"/>
      <c r="X11" s="192"/>
      <c r="Y11" s="192"/>
      <c r="Z11" s="192"/>
      <c r="AA11" s="192"/>
      <c r="AB11" s="200">
        <v>85.2</v>
      </c>
      <c r="AC11" s="200">
        <v>1</v>
      </c>
      <c r="AD11" s="195"/>
      <c r="AE11" s="201">
        <f t="shared" si="4"/>
        <v>0</v>
      </c>
      <c r="AF11" s="200">
        <f t="shared" si="6"/>
        <v>0</v>
      </c>
      <c r="AG11" s="197">
        <f t="shared" si="5"/>
        <v>0</v>
      </c>
    </row>
    <row r="12" spans="1:33" x14ac:dyDescent="0.15">
      <c r="A12" s="198">
        <v>8</v>
      </c>
      <c r="B12" s="199" t="s">
        <v>13</v>
      </c>
      <c r="C12" s="194">
        <v>107.92</v>
      </c>
      <c r="D12" s="194">
        <v>2</v>
      </c>
      <c r="E12" s="195"/>
      <c r="F12" s="196">
        <f>C12*E12</f>
        <v>0</v>
      </c>
      <c r="G12" s="196">
        <f>F12*D12</f>
        <v>0</v>
      </c>
      <c r="H12" s="200">
        <v>404.58</v>
      </c>
      <c r="I12" s="200">
        <v>2</v>
      </c>
      <c r="J12" s="195"/>
      <c r="K12" s="201">
        <f t="shared" ref="K12:K21" si="7">H12*J12</f>
        <v>0</v>
      </c>
      <c r="L12" s="201">
        <f t="shared" ref="L12:L21" si="8">K12*I12</f>
        <v>0</v>
      </c>
      <c r="M12" s="194">
        <v>157.86000000000001</v>
      </c>
      <c r="N12" s="194">
        <v>2</v>
      </c>
      <c r="O12" s="195"/>
      <c r="P12" s="196">
        <f t="shared" ref="P12:P21" si="9">M12*O12</f>
        <v>0</v>
      </c>
      <c r="Q12" s="196">
        <f t="shared" ref="Q12:Q21" si="10">P12*N12</f>
        <v>0</v>
      </c>
      <c r="R12" s="194">
        <v>354.64</v>
      </c>
      <c r="S12" s="194">
        <v>2</v>
      </c>
      <c r="T12" s="195"/>
      <c r="U12" s="196">
        <f t="shared" ref="U12:U21" si="11">R12*T12</f>
        <v>0</v>
      </c>
      <c r="V12" s="196">
        <f t="shared" ref="V12:V21" si="12">U12*S12</f>
        <v>0</v>
      </c>
      <c r="W12" s="194">
        <v>62.96</v>
      </c>
      <c r="X12" s="194">
        <v>1</v>
      </c>
      <c r="Y12" s="195"/>
      <c r="Z12" s="196">
        <f>W12*Y12</f>
        <v>0</v>
      </c>
      <c r="AA12" s="196">
        <f>Z12*X12</f>
        <v>0</v>
      </c>
      <c r="AB12" s="194">
        <v>558.20000000000005</v>
      </c>
      <c r="AC12" s="194">
        <v>1</v>
      </c>
      <c r="AD12" s="195"/>
      <c r="AE12" s="196">
        <f>AB12*AD12</f>
        <v>0</v>
      </c>
      <c r="AF12" s="194">
        <f t="shared" si="6"/>
        <v>0</v>
      </c>
      <c r="AG12" s="197">
        <f t="shared" si="5"/>
        <v>0</v>
      </c>
    </row>
    <row r="13" spans="1:33" x14ac:dyDescent="0.15">
      <c r="A13" s="198">
        <v>9</v>
      </c>
      <c r="B13" s="202" t="s">
        <v>14</v>
      </c>
      <c r="C13" s="192"/>
      <c r="D13" s="192"/>
      <c r="E13" s="193"/>
      <c r="F13" s="193"/>
      <c r="G13" s="193"/>
      <c r="H13" s="194">
        <v>307.39</v>
      </c>
      <c r="I13" s="194">
        <v>2</v>
      </c>
      <c r="J13" s="195"/>
      <c r="K13" s="196">
        <f t="shared" si="7"/>
        <v>0</v>
      </c>
      <c r="L13" s="196">
        <f t="shared" si="8"/>
        <v>0</v>
      </c>
      <c r="M13" s="194">
        <v>93.73</v>
      </c>
      <c r="N13" s="194">
        <v>2</v>
      </c>
      <c r="O13" s="195"/>
      <c r="P13" s="196">
        <f t="shared" si="9"/>
        <v>0</v>
      </c>
      <c r="Q13" s="196">
        <f t="shared" si="10"/>
        <v>0</v>
      </c>
      <c r="R13" s="194">
        <v>213.66</v>
      </c>
      <c r="S13" s="194">
        <v>2</v>
      </c>
      <c r="T13" s="195"/>
      <c r="U13" s="196">
        <f t="shared" si="11"/>
        <v>0</v>
      </c>
      <c r="V13" s="196">
        <f t="shared" si="12"/>
        <v>0</v>
      </c>
      <c r="W13" s="192"/>
      <c r="X13" s="192"/>
      <c r="Y13" s="192"/>
      <c r="Z13" s="192"/>
      <c r="AA13" s="192"/>
      <c r="AB13" s="194">
        <v>731.37</v>
      </c>
      <c r="AC13" s="194">
        <v>1</v>
      </c>
      <c r="AD13" s="195"/>
      <c r="AE13" s="196">
        <f>AB13*AD13</f>
        <v>0</v>
      </c>
      <c r="AF13" s="194">
        <f t="shared" si="6"/>
        <v>0</v>
      </c>
      <c r="AG13" s="197">
        <f t="shared" si="5"/>
        <v>0</v>
      </c>
    </row>
    <row r="14" spans="1:33" x14ac:dyDescent="0.15">
      <c r="A14" s="198">
        <v>10</v>
      </c>
      <c r="B14" s="199" t="s">
        <v>15</v>
      </c>
      <c r="C14" s="194">
        <v>44.04</v>
      </c>
      <c r="D14" s="194">
        <v>2</v>
      </c>
      <c r="E14" s="195"/>
      <c r="F14" s="196">
        <f t="shared" ref="F14:F19" si="13">C14*E14</f>
        <v>0</v>
      </c>
      <c r="G14" s="196">
        <f t="shared" ref="G14:G19" si="14">F14*D14</f>
        <v>0</v>
      </c>
      <c r="H14" s="194">
        <v>432.2</v>
      </c>
      <c r="I14" s="194">
        <v>2</v>
      </c>
      <c r="J14" s="195"/>
      <c r="K14" s="196">
        <f t="shared" si="7"/>
        <v>0</v>
      </c>
      <c r="L14" s="196">
        <f t="shared" si="8"/>
        <v>0</v>
      </c>
      <c r="M14" s="194">
        <v>164.87</v>
      </c>
      <c r="N14" s="194">
        <v>2</v>
      </c>
      <c r="O14" s="195"/>
      <c r="P14" s="196">
        <f t="shared" si="9"/>
        <v>0</v>
      </c>
      <c r="Q14" s="196">
        <f t="shared" si="10"/>
        <v>0</v>
      </c>
      <c r="R14" s="194">
        <v>311.37</v>
      </c>
      <c r="S14" s="194">
        <v>2</v>
      </c>
      <c r="T14" s="195"/>
      <c r="U14" s="196">
        <f t="shared" si="11"/>
        <v>0</v>
      </c>
      <c r="V14" s="196">
        <f t="shared" si="12"/>
        <v>0</v>
      </c>
      <c r="W14" s="194">
        <v>8</v>
      </c>
      <c r="X14" s="194">
        <v>1</v>
      </c>
      <c r="Y14" s="195"/>
      <c r="Z14" s="196">
        <f>W14*Y14</f>
        <v>0</v>
      </c>
      <c r="AA14" s="196">
        <f>Z14*X14</f>
        <v>0</v>
      </c>
      <c r="AB14" s="194">
        <v>465.06</v>
      </c>
      <c r="AC14" s="194">
        <v>1</v>
      </c>
      <c r="AD14" s="195"/>
      <c r="AE14" s="196">
        <f>AB14*AD14</f>
        <v>0</v>
      </c>
      <c r="AF14" s="194">
        <f t="shared" si="6"/>
        <v>0</v>
      </c>
      <c r="AG14" s="197">
        <f t="shared" si="5"/>
        <v>0</v>
      </c>
    </row>
    <row r="15" spans="1:33" x14ac:dyDescent="0.15">
      <c r="A15" s="198">
        <v>11</v>
      </c>
      <c r="B15" s="199" t="s">
        <v>16</v>
      </c>
      <c r="C15" s="194">
        <v>30.75</v>
      </c>
      <c r="D15" s="194">
        <v>2</v>
      </c>
      <c r="E15" s="195"/>
      <c r="F15" s="196">
        <f t="shared" si="13"/>
        <v>0</v>
      </c>
      <c r="G15" s="196">
        <f t="shared" si="14"/>
        <v>0</v>
      </c>
      <c r="H15" s="194">
        <v>190</v>
      </c>
      <c r="I15" s="194">
        <v>2</v>
      </c>
      <c r="J15" s="195"/>
      <c r="K15" s="196">
        <f t="shared" si="7"/>
        <v>0</v>
      </c>
      <c r="L15" s="196">
        <f t="shared" si="8"/>
        <v>0</v>
      </c>
      <c r="M15" s="194">
        <v>96.61</v>
      </c>
      <c r="N15" s="194">
        <v>2</v>
      </c>
      <c r="O15" s="195"/>
      <c r="P15" s="196">
        <f t="shared" si="9"/>
        <v>0</v>
      </c>
      <c r="Q15" s="196">
        <f t="shared" si="10"/>
        <v>0</v>
      </c>
      <c r="R15" s="194">
        <v>124.14</v>
      </c>
      <c r="S15" s="194">
        <v>2</v>
      </c>
      <c r="T15" s="195"/>
      <c r="U15" s="196">
        <f t="shared" si="11"/>
        <v>0</v>
      </c>
      <c r="V15" s="196">
        <f t="shared" si="12"/>
        <v>0</v>
      </c>
      <c r="W15" s="192"/>
      <c r="X15" s="192"/>
      <c r="Y15" s="192"/>
      <c r="Z15" s="192"/>
      <c r="AA15" s="192"/>
      <c r="AB15" s="194">
        <v>357.8</v>
      </c>
      <c r="AC15" s="194">
        <v>1</v>
      </c>
      <c r="AD15" s="195"/>
      <c r="AE15" s="196">
        <f>AB15*AD15</f>
        <v>0</v>
      </c>
      <c r="AF15" s="194">
        <f t="shared" si="6"/>
        <v>0</v>
      </c>
      <c r="AG15" s="197">
        <f t="shared" si="5"/>
        <v>0</v>
      </c>
    </row>
    <row r="16" spans="1:33" x14ac:dyDescent="0.15">
      <c r="A16" s="198">
        <v>12</v>
      </c>
      <c r="B16" s="199" t="s">
        <v>17</v>
      </c>
      <c r="C16" s="194">
        <v>92.02</v>
      </c>
      <c r="D16" s="194">
        <v>2</v>
      </c>
      <c r="E16" s="195"/>
      <c r="F16" s="196">
        <f t="shared" si="13"/>
        <v>0</v>
      </c>
      <c r="G16" s="196">
        <f t="shared" si="14"/>
        <v>0</v>
      </c>
      <c r="H16" s="194">
        <v>242.23</v>
      </c>
      <c r="I16" s="194">
        <v>2</v>
      </c>
      <c r="J16" s="195"/>
      <c r="K16" s="196">
        <f t="shared" si="7"/>
        <v>0</v>
      </c>
      <c r="L16" s="196">
        <f t="shared" si="8"/>
        <v>0</v>
      </c>
      <c r="M16" s="194">
        <v>192.05</v>
      </c>
      <c r="N16" s="194">
        <v>2</v>
      </c>
      <c r="O16" s="195"/>
      <c r="P16" s="196">
        <f t="shared" si="9"/>
        <v>0</v>
      </c>
      <c r="Q16" s="196">
        <f t="shared" si="10"/>
        <v>0</v>
      </c>
      <c r="R16" s="194">
        <v>142.19999999999999</v>
      </c>
      <c r="S16" s="194">
        <v>2</v>
      </c>
      <c r="T16" s="195"/>
      <c r="U16" s="196">
        <f t="shared" si="11"/>
        <v>0</v>
      </c>
      <c r="V16" s="196">
        <f t="shared" si="12"/>
        <v>0</v>
      </c>
      <c r="W16" s="194">
        <v>109.8</v>
      </c>
      <c r="X16" s="194">
        <v>1</v>
      </c>
      <c r="Y16" s="195"/>
      <c r="Z16" s="196">
        <f>W16*Y16</f>
        <v>0</v>
      </c>
      <c r="AA16" s="196">
        <f>Z16*X16</f>
        <v>0</v>
      </c>
      <c r="AB16" s="194">
        <v>474.55</v>
      </c>
      <c r="AC16" s="194">
        <v>1</v>
      </c>
      <c r="AD16" s="195"/>
      <c r="AE16" s="196">
        <f>AB16*AD16</f>
        <v>0</v>
      </c>
      <c r="AF16" s="194">
        <f t="shared" si="6"/>
        <v>0</v>
      </c>
      <c r="AG16" s="197">
        <f t="shared" si="5"/>
        <v>0</v>
      </c>
    </row>
    <row r="17" spans="1:53" x14ac:dyDescent="0.15">
      <c r="A17" s="198" t="s">
        <v>18</v>
      </c>
      <c r="B17" s="199" t="s">
        <v>19</v>
      </c>
      <c r="C17" s="194">
        <v>74.760000000000005</v>
      </c>
      <c r="D17" s="194">
        <v>2</v>
      </c>
      <c r="E17" s="195"/>
      <c r="F17" s="196">
        <f t="shared" si="13"/>
        <v>0</v>
      </c>
      <c r="G17" s="196">
        <f t="shared" si="14"/>
        <v>0</v>
      </c>
      <c r="H17" s="194">
        <v>12.04</v>
      </c>
      <c r="I17" s="194">
        <v>2</v>
      </c>
      <c r="J17" s="195"/>
      <c r="K17" s="196">
        <f t="shared" si="7"/>
        <v>0</v>
      </c>
      <c r="L17" s="196">
        <f t="shared" si="8"/>
        <v>0</v>
      </c>
      <c r="M17" s="194">
        <v>74.760000000000005</v>
      </c>
      <c r="N17" s="194">
        <v>2</v>
      </c>
      <c r="O17" s="195"/>
      <c r="P17" s="196">
        <f t="shared" si="9"/>
        <v>0</v>
      </c>
      <c r="Q17" s="196">
        <f t="shared" si="10"/>
        <v>0</v>
      </c>
      <c r="R17" s="194">
        <v>12.04</v>
      </c>
      <c r="S17" s="194">
        <v>2</v>
      </c>
      <c r="T17" s="195"/>
      <c r="U17" s="196">
        <f t="shared" si="11"/>
        <v>0</v>
      </c>
      <c r="V17" s="196">
        <f t="shared" si="12"/>
        <v>0</v>
      </c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7">
        <f t="shared" si="5"/>
        <v>0</v>
      </c>
    </row>
    <row r="18" spans="1:53" x14ac:dyDescent="0.15">
      <c r="A18" s="198">
        <v>13</v>
      </c>
      <c r="B18" s="199" t="s">
        <v>20</v>
      </c>
      <c r="C18" s="194">
        <v>322.98</v>
      </c>
      <c r="D18" s="194">
        <v>2</v>
      </c>
      <c r="E18" s="195"/>
      <c r="F18" s="196">
        <f t="shared" si="13"/>
        <v>0</v>
      </c>
      <c r="G18" s="196">
        <f t="shared" si="14"/>
        <v>0</v>
      </c>
      <c r="H18" s="194">
        <v>323.77999999999997</v>
      </c>
      <c r="I18" s="194">
        <v>2</v>
      </c>
      <c r="J18" s="195"/>
      <c r="K18" s="196">
        <f t="shared" si="7"/>
        <v>0</v>
      </c>
      <c r="L18" s="196">
        <f t="shared" si="8"/>
        <v>0</v>
      </c>
      <c r="M18" s="194">
        <v>412.21</v>
      </c>
      <c r="N18" s="194">
        <v>2</v>
      </c>
      <c r="O18" s="195"/>
      <c r="P18" s="196">
        <f t="shared" si="9"/>
        <v>0</v>
      </c>
      <c r="Q18" s="196">
        <f t="shared" si="10"/>
        <v>0</v>
      </c>
      <c r="R18" s="194">
        <v>234.55</v>
      </c>
      <c r="S18" s="194">
        <v>2</v>
      </c>
      <c r="T18" s="195"/>
      <c r="U18" s="196">
        <f t="shared" si="11"/>
        <v>0</v>
      </c>
      <c r="V18" s="196">
        <f t="shared" si="12"/>
        <v>0</v>
      </c>
      <c r="W18" s="192"/>
      <c r="X18" s="192"/>
      <c r="Y18" s="192"/>
      <c r="Z18" s="192"/>
      <c r="AA18" s="192"/>
      <c r="AB18" s="194">
        <v>605.82000000000005</v>
      </c>
      <c r="AC18" s="194">
        <v>1</v>
      </c>
      <c r="AD18" s="195"/>
      <c r="AE18" s="196">
        <f>AB18*AD18</f>
        <v>0</v>
      </c>
      <c r="AF18" s="194">
        <f>AE18*AC18</f>
        <v>0</v>
      </c>
      <c r="AG18" s="197">
        <f t="shared" si="5"/>
        <v>0</v>
      </c>
    </row>
    <row r="19" spans="1:53" x14ac:dyDescent="0.15">
      <c r="A19" s="198">
        <v>14</v>
      </c>
      <c r="B19" s="199" t="s">
        <v>21</v>
      </c>
      <c r="C19" s="194">
        <v>31.6</v>
      </c>
      <c r="D19" s="194">
        <v>2</v>
      </c>
      <c r="E19" s="195"/>
      <c r="F19" s="196">
        <f t="shared" si="13"/>
        <v>0</v>
      </c>
      <c r="G19" s="196">
        <f t="shared" si="14"/>
        <v>0</v>
      </c>
      <c r="H19" s="194">
        <v>161.28</v>
      </c>
      <c r="I19" s="194">
        <v>2</v>
      </c>
      <c r="J19" s="195"/>
      <c r="K19" s="196">
        <f t="shared" si="7"/>
        <v>0</v>
      </c>
      <c r="L19" s="196">
        <f t="shared" si="8"/>
        <v>0</v>
      </c>
      <c r="M19" s="194">
        <v>31.6</v>
      </c>
      <c r="N19" s="194">
        <v>2</v>
      </c>
      <c r="O19" s="195"/>
      <c r="P19" s="196">
        <f t="shared" si="9"/>
        <v>0</v>
      </c>
      <c r="Q19" s="196">
        <f t="shared" si="10"/>
        <v>0</v>
      </c>
      <c r="R19" s="194">
        <v>161.28</v>
      </c>
      <c r="S19" s="194">
        <v>2</v>
      </c>
      <c r="T19" s="195"/>
      <c r="U19" s="196">
        <f t="shared" si="11"/>
        <v>0</v>
      </c>
      <c r="V19" s="196">
        <f t="shared" si="12"/>
        <v>0</v>
      </c>
      <c r="W19" s="194">
        <v>26.88</v>
      </c>
      <c r="X19" s="194">
        <v>1</v>
      </c>
      <c r="Y19" s="195"/>
      <c r="Z19" s="196">
        <f>W19*Y19</f>
        <v>0</v>
      </c>
      <c r="AA19" s="196">
        <f>Z19*X19</f>
        <v>0</v>
      </c>
      <c r="AB19" s="194">
        <v>189.76</v>
      </c>
      <c r="AC19" s="194">
        <v>1</v>
      </c>
      <c r="AD19" s="195"/>
      <c r="AE19" s="196">
        <f>AB19*AD19</f>
        <v>0</v>
      </c>
      <c r="AF19" s="194">
        <f>AE19*AC19</f>
        <v>0</v>
      </c>
      <c r="AG19" s="197">
        <f t="shared" si="5"/>
        <v>0</v>
      </c>
    </row>
    <row r="20" spans="1:53" x14ac:dyDescent="0.15">
      <c r="A20" s="198">
        <v>20</v>
      </c>
      <c r="B20" s="199" t="s">
        <v>22</v>
      </c>
      <c r="C20" s="192"/>
      <c r="D20" s="192"/>
      <c r="E20" s="193"/>
      <c r="F20" s="193"/>
      <c r="G20" s="193"/>
      <c r="H20" s="194">
        <v>702.75</v>
      </c>
      <c r="I20" s="194">
        <v>2</v>
      </c>
      <c r="J20" s="195"/>
      <c r="K20" s="196">
        <f t="shared" si="7"/>
        <v>0</v>
      </c>
      <c r="L20" s="196">
        <f t="shared" si="8"/>
        <v>0</v>
      </c>
      <c r="M20" s="194">
        <v>284.44</v>
      </c>
      <c r="N20" s="194">
        <v>2</v>
      </c>
      <c r="O20" s="195"/>
      <c r="P20" s="196">
        <f t="shared" si="9"/>
        <v>0</v>
      </c>
      <c r="Q20" s="196">
        <f t="shared" si="10"/>
        <v>0</v>
      </c>
      <c r="R20" s="194">
        <v>458.31</v>
      </c>
      <c r="S20" s="194">
        <v>2</v>
      </c>
      <c r="T20" s="195"/>
      <c r="U20" s="196">
        <f t="shared" si="11"/>
        <v>0</v>
      </c>
      <c r="V20" s="196">
        <f t="shared" si="12"/>
        <v>0</v>
      </c>
      <c r="W20" s="192"/>
      <c r="X20" s="192"/>
      <c r="Y20" s="192"/>
      <c r="Z20" s="192"/>
      <c r="AA20" s="192"/>
      <c r="AB20" s="194">
        <v>259.12</v>
      </c>
      <c r="AC20" s="194">
        <v>1</v>
      </c>
      <c r="AD20" s="195"/>
      <c r="AE20" s="196">
        <f>AB20*AD20</f>
        <v>0</v>
      </c>
      <c r="AF20" s="194">
        <f>AE20*AC20</f>
        <v>0</v>
      </c>
      <c r="AG20" s="197">
        <f t="shared" si="5"/>
        <v>0</v>
      </c>
    </row>
    <row r="21" spans="1:53" x14ac:dyDescent="0.15">
      <c r="A21" s="190" t="s">
        <v>23</v>
      </c>
      <c r="B21" s="191" t="s">
        <v>24</v>
      </c>
      <c r="C21" s="194">
        <v>160.03</v>
      </c>
      <c r="D21" s="194">
        <v>2</v>
      </c>
      <c r="E21" s="195"/>
      <c r="F21" s="196">
        <f>C21*E21</f>
        <v>0</v>
      </c>
      <c r="G21" s="196">
        <f>F21*D21</f>
        <v>0</v>
      </c>
      <c r="H21" s="194">
        <v>34.85</v>
      </c>
      <c r="I21" s="194">
        <v>2</v>
      </c>
      <c r="J21" s="195"/>
      <c r="K21" s="196">
        <f t="shared" si="7"/>
        <v>0</v>
      </c>
      <c r="L21" s="196">
        <f t="shared" si="8"/>
        <v>0</v>
      </c>
      <c r="M21" s="194">
        <v>160.03</v>
      </c>
      <c r="N21" s="194">
        <v>2</v>
      </c>
      <c r="O21" s="195"/>
      <c r="P21" s="196">
        <f t="shared" si="9"/>
        <v>0</v>
      </c>
      <c r="Q21" s="196">
        <f t="shared" si="10"/>
        <v>0</v>
      </c>
      <c r="R21" s="194">
        <v>34.85</v>
      </c>
      <c r="S21" s="194">
        <v>2</v>
      </c>
      <c r="T21" s="195"/>
      <c r="U21" s="196">
        <f t="shared" si="11"/>
        <v>0</v>
      </c>
      <c r="V21" s="196">
        <f t="shared" si="12"/>
        <v>0</v>
      </c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7">
        <f t="shared" si="5"/>
        <v>0</v>
      </c>
    </row>
    <row r="22" spans="1:53" s="53" customFormat="1" x14ac:dyDescent="0.15">
      <c r="E22" s="203"/>
      <c r="F22" s="204">
        <f>SUM(F4:F21)</f>
        <v>0</v>
      </c>
      <c r="G22" s="204">
        <f>SUM(G4:G21)</f>
        <v>0</v>
      </c>
      <c r="K22" s="204">
        <f>SUM(K4:K21)</f>
        <v>0</v>
      </c>
      <c r="L22" s="204">
        <f>SUM(L4:L21)</f>
        <v>0</v>
      </c>
      <c r="P22" s="204">
        <f>SUM(P4:P21)</f>
        <v>0</v>
      </c>
      <c r="Q22" s="204">
        <f>SUM(Q4:Q21)</f>
        <v>0</v>
      </c>
      <c r="U22" s="204">
        <f>SUM(U4:U21)</f>
        <v>0</v>
      </c>
      <c r="V22" s="204">
        <f>SUM(V4:V21)</f>
        <v>0</v>
      </c>
      <c r="Z22" s="204">
        <f>SUM(Z4:Z21)</f>
        <v>0</v>
      </c>
      <c r="AA22" s="204">
        <f>SUM(AA4:AA21)</f>
        <v>0</v>
      </c>
      <c r="AE22" s="204">
        <f>SUM(AE4:AE21)</f>
        <v>0</v>
      </c>
      <c r="AF22" s="204">
        <f>SUM(AF4:AF21)</f>
        <v>0</v>
      </c>
      <c r="AG22" s="204">
        <f>SUM(AG4:AG21)</f>
        <v>0</v>
      </c>
      <c r="AH22" s="204"/>
    </row>
    <row r="24" spans="1:53" ht="12" thickBot="1" x14ac:dyDescent="0.2">
      <c r="E24" s="154"/>
    </row>
    <row r="25" spans="1:53" x14ac:dyDescent="0.15">
      <c r="C25" s="303" t="s">
        <v>608</v>
      </c>
      <c r="D25" s="304"/>
      <c r="E25" s="304"/>
      <c r="F25" s="304"/>
      <c r="G25" s="304"/>
      <c r="H25" s="304"/>
      <c r="I25" s="304"/>
      <c r="J25" s="304"/>
      <c r="K25" s="304"/>
      <c r="L25" s="305"/>
      <c r="M25" s="303" t="s">
        <v>610</v>
      </c>
      <c r="N25" s="304"/>
      <c r="O25" s="304"/>
      <c r="P25" s="304"/>
      <c r="Q25" s="304"/>
      <c r="R25" s="304"/>
      <c r="S25" s="304"/>
      <c r="T25" s="304"/>
      <c r="U25" s="304"/>
      <c r="V25" s="305"/>
      <c r="W25" s="303" t="s">
        <v>704</v>
      </c>
      <c r="X25" s="304"/>
      <c r="Y25" s="304"/>
      <c r="Z25" s="304"/>
      <c r="AA25" s="304"/>
      <c r="AB25" s="304"/>
      <c r="AC25" s="304"/>
      <c r="AD25" s="304"/>
      <c r="AE25" s="304"/>
      <c r="AF25" s="305"/>
      <c r="AG25" s="303" t="s">
        <v>609</v>
      </c>
      <c r="AH25" s="304"/>
      <c r="AI25" s="304"/>
      <c r="AJ25" s="304"/>
      <c r="AK25" s="305"/>
      <c r="AL25" s="303" t="s">
        <v>615</v>
      </c>
      <c r="AM25" s="304"/>
      <c r="AN25" s="304"/>
      <c r="AO25" s="304"/>
      <c r="AP25" s="305"/>
      <c r="AQ25" s="303" t="s">
        <v>719</v>
      </c>
      <c r="AR25" s="314"/>
      <c r="AS25" s="314"/>
      <c r="AT25" s="314"/>
      <c r="AU25" s="315"/>
      <c r="AV25" s="303" t="s">
        <v>701</v>
      </c>
      <c r="AW25" s="314"/>
      <c r="AX25" s="314"/>
      <c r="AY25" s="314"/>
      <c r="AZ25" s="315"/>
      <c r="BA25" s="183"/>
    </row>
    <row r="26" spans="1:53" x14ac:dyDescent="0.15">
      <c r="C26" s="300" t="s">
        <v>613</v>
      </c>
      <c r="D26" s="301"/>
      <c r="E26" s="301"/>
      <c r="F26" s="301"/>
      <c r="G26" s="302"/>
      <c r="H26" s="300" t="s">
        <v>614</v>
      </c>
      <c r="I26" s="301"/>
      <c r="J26" s="301"/>
      <c r="K26" s="301"/>
      <c r="L26" s="302"/>
      <c r="M26" s="300" t="s">
        <v>613</v>
      </c>
      <c r="N26" s="301"/>
      <c r="O26" s="301"/>
      <c r="P26" s="301"/>
      <c r="Q26" s="302"/>
      <c r="R26" s="300" t="s">
        <v>614</v>
      </c>
      <c r="S26" s="301"/>
      <c r="T26" s="301"/>
      <c r="U26" s="301"/>
      <c r="V26" s="302"/>
      <c r="W26" s="300" t="s">
        <v>613</v>
      </c>
      <c r="X26" s="301"/>
      <c r="Y26" s="301"/>
      <c r="Z26" s="301"/>
      <c r="AA26" s="302"/>
      <c r="AB26" s="300" t="s">
        <v>614</v>
      </c>
      <c r="AC26" s="301"/>
      <c r="AD26" s="301"/>
      <c r="AE26" s="301"/>
      <c r="AF26" s="302"/>
      <c r="AG26" s="300"/>
      <c r="AH26" s="301"/>
      <c r="AI26" s="301"/>
      <c r="AJ26" s="301"/>
      <c r="AK26" s="302"/>
      <c r="AL26" s="300"/>
      <c r="AM26" s="301"/>
      <c r="AN26" s="301"/>
      <c r="AO26" s="301"/>
      <c r="AP26" s="302"/>
      <c r="AQ26" s="300"/>
      <c r="AR26" s="301"/>
      <c r="AS26" s="301"/>
      <c r="AT26" s="301"/>
      <c r="AU26" s="302"/>
      <c r="AV26" s="316" t="s">
        <v>705</v>
      </c>
      <c r="AW26" s="317"/>
      <c r="AX26" s="317"/>
      <c r="AY26" s="317"/>
      <c r="AZ26" s="317"/>
      <c r="BA26" s="183"/>
    </row>
    <row r="27" spans="1:53" ht="22.5" x14ac:dyDescent="0.15">
      <c r="A27" s="184"/>
      <c r="B27" s="185" t="s">
        <v>0</v>
      </c>
      <c r="C27" s="185" t="s">
        <v>1</v>
      </c>
      <c r="D27" s="185" t="s">
        <v>36</v>
      </c>
      <c r="E27" s="185" t="s">
        <v>616</v>
      </c>
      <c r="F27" s="185" t="s">
        <v>617</v>
      </c>
      <c r="G27" s="185" t="s">
        <v>717</v>
      </c>
      <c r="H27" s="185" t="s">
        <v>1</v>
      </c>
      <c r="I27" s="185" t="s">
        <v>36</v>
      </c>
      <c r="J27" s="185" t="s">
        <v>616</v>
      </c>
      <c r="K27" s="185" t="s">
        <v>617</v>
      </c>
      <c r="L27" s="185" t="s">
        <v>717</v>
      </c>
      <c r="M27" s="185" t="s">
        <v>1</v>
      </c>
      <c r="N27" s="185" t="s">
        <v>36</v>
      </c>
      <c r="O27" s="185" t="s">
        <v>616</v>
      </c>
      <c r="P27" s="185" t="s">
        <v>617</v>
      </c>
      <c r="Q27" s="185" t="s">
        <v>717</v>
      </c>
      <c r="R27" s="185" t="s">
        <v>1</v>
      </c>
      <c r="S27" s="185" t="s">
        <v>36</v>
      </c>
      <c r="T27" s="185" t="s">
        <v>616</v>
      </c>
      <c r="U27" s="185" t="s">
        <v>617</v>
      </c>
      <c r="V27" s="185" t="s">
        <v>717</v>
      </c>
      <c r="W27" s="185" t="s">
        <v>1</v>
      </c>
      <c r="X27" s="185" t="s">
        <v>36</v>
      </c>
      <c r="Y27" s="185" t="s">
        <v>616</v>
      </c>
      <c r="Z27" s="185" t="s">
        <v>617</v>
      </c>
      <c r="AA27" s="185" t="s">
        <v>717</v>
      </c>
      <c r="AB27" s="185" t="s">
        <v>1</v>
      </c>
      <c r="AC27" s="185" t="s">
        <v>36</v>
      </c>
      <c r="AD27" s="185" t="s">
        <v>616</v>
      </c>
      <c r="AE27" s="185" t="s">
        <v>617</v>
      </c>
      <c r="AF27" s="185" t="s">
        <v>717</v>
      </c>
      <c r="AG27" s="205" t="s">
        <v>1</v>
      </c>
      <c r="AH27" s="185" t="s">
        <v>36</v>
      </c>
      <c r="AI27" s="185" t="s">
        <v>616</v>
      </c>
      <c r="AJ27" s="185" t="s">
        <v>617</v>
      </c>
      <c r="AK27" s="185" t="s">
        <v>717</v>
      </c>
      <c r="AL27" s="185" t="s">
        <v>1</v>
      </c>
      <c r="AM27" s="185" t="s">
        <v>36</v>
      </c>
      <c r="AN27" s="185" t="s">
        <v>616</v>
      </c>
      <c r="AO27" s="185" t="s">
        <v>617</v>
      </c>
      <c r="AP27" s="185" t="s">
        <v>717</v>
      </c>
      <c r="AQ27" s="185" t="s">
        <v>1</v>
      </c>
      <c r="AR27" s="185" t="s">
        <v>718</v>
      </c>
      <c r="AS27" s="185" t="s">
        <v>616</v>
      </c>
      <c r="AT27" s="185" t="s">
        <v>617</v>
      </c>
      <c r="AU27" s="185" t="s">
        <v>717</v>
      </c>
      <c r="AV27" s="185" t="s">
        <v>1</v>
      </c>
      <c r="AW27" s="185" t="s">
        <v>718</v>
      </c>
      <c r="AX27" s="185" t="s">
        <v>616</v>
      </c>
      <c r="AY27" s="185" t="s">
        <v>617</v>
      </c>
      <c r="AZ27" s="185" t="s">
        <v>717</v>
      </c>
      <c r="BA27" s="188" t="s">
        <v>725</v>
      </c>
    </row>
    <row r="28" spans="1:53" x14ac:dyDescent="0.15">
      <c r="A28" s="190">
        <v>1</v>
      </c>
      <c r="B28" s="191" t="s">
        <v>2</v>
      </c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197">
        <f>SUM(AZ28+AU28+AP28+AK28+AF28+AA28+V28+Q28+L28+G28)</f>
        <v>0</v>
      </c>
    </row>
    <row r="29" spans="1:53" x14ac:dyDescent="0.15">
      <c r="A29" s="198">
        <v>2</v>
      </c>
      <c r="B29" s="199" t="s">
        <v>3</v>
      </c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206"/>
      <c r="BA29" s="197">
        <f>SUM(AZ29+AU29+AP29+AK29+AF29+AA29+V29+Q29+L29+G29)</f>
        <v>0</v>
      </c>
    </row>
    <row r="30" spans="1:53" x14ac:dyDescent="0.15">
      <c r="A30" s="198">
        <v>3</v>
      </c>
      <c r="B30" s="199" t="s">
        <v>4</v>
      </c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7">
        <f t="shared" ref="BA30:BA45" si="15">SUM(AZ30+AU30+AP30+AK30+AF30+AA30+V30+Q30+L30+G30)</f>
        <v>0</v>
      </c>
    </row>
    <row r="31" spans="1:53" x14ac:dyDescent="0.15">
      <c r="A31" s="198" t="s">
        <v>707</v>
      </c>
      <c r="B31" s="199" t="s">
        <v>708</v>
      </c>
      <c r="C31" s="192"/>
      <c r="D31" s="192"/>
      <c r="E31" s="193"/>
      <c r="F31" s="193"/>
      <c r="G31" s="193"/>
      <c r="H31" s="192"/>
      <c r="I31" s="192"/>
      <c r="J31" s="193"/>
      <c r="K31" s="193"/>
      <c r="L31" s="193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7">
        <f t="shared" si="15"/>
        <v>0</v>
      </c>
    </row>
    <row r="32" spans="1:53" x14ac:dyDescent="0.15">
      <c r="A32" s="198">
        <v>5</v>
      </c>
      <c r="B32" s="199" t="s">
        <v>6</v>
      </c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4">
        <v>80</v>
      </c>
      <c r="X32" s="194">
        <v>1</v>
      </c>
      <c r="Y32" s="195"/>
      <c r="Z32" s="196">
        <f>W32*Y32</f>
        <v>0</v>
      </c>
      <c r="AA32" s="196">
        <f>Z32*X32</f>
        <v>0</v>
      </c>
      <c r="AB32" s="194">
        <v>80</v>
      </c>
      <c r="AC32" s="194">
        <v>1</v>
      </c>
      <c r="AD32" s="195"/>
      <c r="AE32" s="196">
        <f>AB32*AD32</f>
        <v>0</v>
      </c>
      <c r="AF32" s="196">
        <f>AE32*AC32</f>
        <v>0</v>
      </c>
      <c r="AG32" s="192"/>
      <c r="AH32" s="192"/>
      <c r="AI32" s="192"/>
      <c r="AJ32" s="192"/>
      <c r="AK32" s="192"/>
      <c r="AL32" s="194">
        <v>150</v>
      </c>
      <c r="AM32" s="194">
        <v>1</v>
      </c>
      <c r="AN32" s="195"/>
      <c r="AO32" s="196">
        <f>AL32*AN32</f>
        <v>0</v>
      </c>
      <c r="AP32" s="196">
        <f>AO32*AM32</f>
        <v>0</v>
      </c>
      <c r="AQ32" s="192"/>
      <c r="AR32" s="192"/>
      <c r="AS32" s="192"/>
      <c r="AT32" s="192"/>
      <c r="AU32" s="192"/>
      <c r="AV32" s="194">
        <v>30</v>
      </c>
      <c r="AW32" s="194">
        <v>1</v>
      </c>
      <c r="AX32" s="195"/>
      <c r="AY32" s="196">
        <f>AV32*AX32</f>
        <v>0</v>
      </c>
      <c r="AZ32" s="287">
        <f>AY32*AW32</f>
        <v>0</v>
      </c>
      <c r="BA32" s="197">
        <f t="shared" si="15"/>
        <v>0</v>
      </c>
    </row>
    <row r="33" spans="1:53" x14ac:dyDescent="0.15">
      <c r="A33" s="198">
        <v>6</v>
      </c>
      <c r="B33" s="199" t="s">
        <v>7</v>
      </c>
      <c r="C33" s="192"/>
      <c r="D33" s="192"/>
      <c r="E33" s="192"/>
      <c r="F33" s="192"/>
      <c r="G33" s="192"/>
      <c r="H33" s="194">
        <v>26</v>
      </c>
      <c r="I33" s="194">
        <v>1</v>
      </c>
      <c r="J33" s="195"/>
      <c r="K33" s="196">
        <f>H33*J33</f>
        <v>0</v>
      </c>
      <c r="L33" s="196">
        <f>K33*I33</f>
        <v>0</v>
      </c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4">
        <v>4</v>
      </c>
      <c r="AH33" s="194">
        <v>1</v>
      </c>
      <c r="AI33" s="195"/>
      <c r="AJ33" s="196">
        <f>AG33*AI33</f>
        <v>0</v>
      </c>
      <c r="AK33" s="196">
        <f>AJ33*AH33</f>
        <v>0</v>
      </c>
      <c r="AL33" s="192"/>
      <c r="AM33" s="192"/>
      <c r="AN33" s="192"/>
      <c r="AO33" s="192"/>
      <c r="AP33" s="192"/>
      <c r="AQ33" s="192"/>
      <c r="AR33" s="192"/>
      <c r="AS33" s="192"/>
      <c r="AT33" s="192"/>
      <c r="AU33" s="192"/>
      <c r="AV33" s="194">
        <v>30</v>
      </c>
      <c r="AW33" s="194">
        <v>1</v>
      </c>
      <c r="AX33" s="195"/>
      <c r="AY33" s="196">
        <f>AV33*AX33</f>
        <v>0</v>
      </c>
      <c r="AZ33" s="287">
        <f>AY33*AW33</f>
        <v>0</v>
      </c>
      <c r="BA33" s="197">
        <f t="shared" si="15"/>
        <v>0</v>
      </c>
    </row>
    <row r="34" spans="1:53" x14ac:dyDescent="0.15">
      <c r="A34" s="198" t="s">
        <v>8</v>
      </c>
      <c r="B34" s="199" t="s">
        <v>9</v>
      </c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  <c r="AT34" s="192"/>
      <c r="AU34" s="192"/>
      <c r="AV34" s="192"/>
      <c r="AW34" s="192"/>
      <c r="AX34" s="192"/>
      <c r="AY34" s="192"/>
      <c r="AZ34" s="192"/>
      <c r="BA34" s="197">
        <f t="shared" si="15"/>
        <v>0</v>
      </c>
    </row>
    <row r="35" spans="1:53" x14ac:dyDescent="0.15">
      <c r="A35" s="198" t="s">
        <v>10</v>
      </c>
      <c r="B35" s="199" t="s">
        <v>709</v>
      </c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7">
        <f t="shared" si="15"/>
        <v>0</v>
      </c>
    </row>
    <row r="36" spans="1:53" x14ac:dyDescent="0.15">
      <c r="A36" s="198">
        <v>8</v>
      </c>
      <c r="B36" s="199" t="s">
        <v>13</v>
      </c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7">
        <f t="shared" si="15"/>
        <v>0</v>
      </c>
    </row>
    <row r="37" spans="1:53" x14ac:dyDescent="0.15">
      <c r="A37" s="198">
        <v>9</v>
      </c>
      <c r="B37" s="202" t="s">
        <v>14</v>
      </c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4">
        <v>173.25</v>
      </c>
      <c r="AR37" s="194">
        <v>1</v>
      </c>
      <c r="AS37" s="195"/>
      <c r="AT37" s="196">
        <f>AQ37*AS37</f>
        <v>0</v>
      </c>
      <c r="AU37" s="196">
        <f>AT37*AR37</f>
        <v>0</v>
      </c>
      <c r="AV37" s="192"/>
      <c r="AW37" s="192"/>
      <c r="AX37" s="192"/>
      <c r="AY37" s="192"/>
      <c r="AZ37" s="192"/>
      <c r="BA37" s="197">
        <f t="shared" si="15"/>
        <v>0</v>
      </c>
    </row>
    <row r="38" spans="1:53" x14ac:dyDescent="0.15">
      <c r="A38" s="190">
        <v>10</v>
      </c>
      <c r="B38" s="191" t="s">
        <v>15</v>
      </c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7">
        <f t="shared" si="15"/>
        <v>0</v>
      </c>
    </row>
    <row r="39" spans="1:53" x14ac:dyDescent="0.15">
      <c r="A39" s="190">
        <v>11</v>
      </c>
      <c r="B39" s="191" t="s">
        <v>16</v>
      </c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4">
        <v>30</v>
      </c>
      <c r="AW39" s="194">
        <v>1</v>
      </c>
      <c r="AX39" s="195"/>
      <c r="AY39" s="196">
        <f>AV39*AX39</f>
        <v>0</v>
      </c>
      <c r="AZ39" s="207">
        <f>AY39*AW39</f>
        <v>0</v>
      </c>
      <c r="BA39" s="197">
        <f t="shared" si="15"/>
        <v>0</v>
      </c>
    </row>
    <row r="40" spans="1:53" x14ac:dyDescent="0.15">
      <c r="A40" s="190">
        <v>12</v>
      </c>
      <c r="B40" s="191" t="s">
        <v>17</v>
      </c>
      <c r="C40" s="194">
        <v>100.25</v>
      </c>
      <c r="D40" s="194">
        <v>1</v>
      </c>
      <c r="E40" s="195"/>
      <c r="F40" s="196">
        <f>C40*E40</f>
        <v>0</v>
      </c>
      <c r="G40" s="196">
        <f>F40*D40</f>
        <v>0</v>
      </c>
      <c r="H40" s="194">
        <v>100.25</v>
      </c>
      <c r="I40" s="194">
        <v>1</v>
      </c>
      <c r="J40" s="195"/>
      <c r="K40" s="196">
        <f>H40*J40</f>
        <v>0</v>
      </c>
      <c r="L40" s="196">
        <f>K40*I40</f>
        <v>0</v>
      </c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7">
        <f t="shared" si="15"/>
        <v>0</v>
      </c>
    </row>
    <row r="41" spans="1:53" x14ac:dyDescent="0.15">
      <c r="A41" s="208" t="s">
        <v>18</v>
      </c>
      <c r="B41" s="209" t="s">
        <v>19</v>
      </c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7">
        <f t="shared" si="15"/>
        <v>0</v>
      </c>
    </row>
    <row r="42" spans="1:53" x14ac:dyDescent="0.15">
      <c r="A42" s="190">
        <v>13</v>
      </c>
      <c r="B42" s="191" t="s">
        <v>20</v>
      </c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4">
        <v>106.92</v>
      </c>
      <c r="N42" s="194">
        <v>1</v>
      </c>
      <c r="O42" s="195"/>
      <c r="P42" s="196">
        <f>M42*O42</f>
        <v>0</v>
      </c>
      <c r="Q42" s="196">
        <f>P42*N42</f>
        <v>0</v>
      </c>
      <c r="R42" s="194">
        <v>106.92</v>
      </c>
      <c r="S42" s="194">
        <v>1</v>
      </c>
      <c r="T42" s="195"/>
      <c r="U42" s="196">
        <f>R42*T42</f>
        <v>0</v>
      </c>
      <c r="V42" s="196">
        <f>U42*S42</f>
        <v>0</v>
      </c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7">
        <f t="shared" si="15"/>
        <v>0</v>
      </c>
    </row>
    <row r="43" spans="1:53" x14ac:dyDescent="0.15">
      <c r="A43" s="208">
        <v>14</v>
      </c>
      <c r="B43" s="209" t="s">
        <v>21</v>
      </c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7">
        <f t="shared" si="15"/>
        <v>0</v>
      </c>
    </row>
    <row r="44" spans="1:53" x14ac:dyDescent="0.15">
      <c r="A44" s="190">
        <v>20</v>
      </c>
      <c r="B44" s="191" t="s">
        <v>22</v>
      </c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7">
        <f t="shared" si="15"/>
        <v>0</v>
      </c>
    </row>
    <row r="45" spans="1:53" x14ac:dyDescent="0.15">
      <c r="A45" s="190" t="s">
        <v>23</v>
      </c>
      <c r="B45" s="191" t="s">
        <v>24</v>
      </c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4">
        <v>12</v>
      </c>
      <c r="N45" s="194">
        <v>1</v>
      </c>
      <c r="O45" s="195"/>
      <c r="P45" s="196">
        <f>M45*O45</f>
        <v>0</v>
      </c>
      <c r="Q45" s="196">
        <f>P45*N45</f>
        <v>0</v>
      </c>
      <c r="R45" s="194">
        <v>12</v>
      </c>
      <c r="S45" s="194">
        <v>1</v>
      </c>
      <c r="T45" s="195"/>
      <c r="U45" s="196">
        <f>R45*T45</f>
        <v>0</v>
      </c>
      <c r="V45" s="196">
        <f>U45*S45</f>
        <v>0</v>
      </c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7">
        <f t="shared" si="15"/>
        <v>0</v>
      </c>
    </row>
    <row r="46" spans="1:53" x14ac:dyDescent="0.15">
      <c r="A46" s="53"/>
      <c r="B46" s="53"/>
      <c r="C46" s="53"/>
      <c r="D46" s="53"/>
      <c r="E46" s="53"/>
      <c r="F46" s="204">
        <f>SUM(F28:F45)</f>
        <v>0</v>
      </c>
      <c r="G46" s="204">
        <f>SUM(G28:G45)</f>
        <v>0</v>
      </c>
      <c r="H46" s="53"/>
      <c r="I46" s="53"/>
      <c r="J46" s="53"/>
      <c r="K46" s="204">
        <f>SUM(K28:K45)</f>
        <v>0</v>
      </c>
      <c r="L46" s="204">
        <f>SUM(L28:L45)</f>
        <v>0</v>
      </c>
      <c r="M46" s="53"/>
      <c r="N46" s="53"/>
      <c r="O46" s="53"/>
      <c r="P46" s="204">
        <f>SUM(P28:P45)</f>
        <v>0</v>
      </c>
      <c r="Q46" s="204">
        <f>SUM(Q28:Q45)</f>
        <v>0</v>
      </c>
      <c r="R46" s="53"/>
      <c r="S46" s="53"/>
      <c r="T46" s="53"/>
      <c r="U46" s="204">
        <f>SUM(U28:U45)</f>
        <v>0</v>
      </c>
      <c r="V46" s="204">
        <f>SUM(V28:V45)</f>
        <v>0</v>
      </c>
      <c r="W46" s="53"/>
      <c r="X46" s="53"/>
      <c r="Y46" s="53"/>
      <c r="Z46" s="204">
        <f>SUM(Z28:Z45)</f>
        <v>0</v>
      </c>
      <c r="AA46" s="204">
        <f>SUM(AA28:AA45)</f>
        <v>0</v>
      </c>
      <c r="AB46" s="53"/>
      <c r="AC46" s="53"/>
      <c r="AD46" s="53"/>
      <c r="AE46" s="204">
        <f>SUM(AE28:AE45)</f>
        <v>0</v>
      </c>
      <c r="AF46" s="204">
        <f>SUM(AF28:AF45)</f>
        <v>0</v>
      </c>
      <c r="AG46" s="53"/>
      <c r="AH46" s="53"/>
      <c r="AI46" s="53"/>
      <c r="AJ46" s="204">
        <f>SUM(AJ28:AJ45)</f>
        <v>0</v>
      </c>
      <c r="AK46" s="204">
        <f>SUM(AK28:AK45)</f>
        <v>0</v>
      </c>
      <c r="AL46" s="53"/>
      <c r="AM46" s="53"/>
      <c r="AN46" s="53"/>
      <c r="AO46" s="204">
        <f>SUM(AO28:AO45)</f>
        <v>0</v>
      </c>
      <c r="AP46" s="204">
        <f>SUM(AP28:AP45)</f>
        <v>0</v>
      </c>
      <c r="AQ46" s="53"/>
      <c r="AR46" s="53"/>
      <c r="AS46" s="53"/>
      <c r="AT46" s="204">
        <f>SUM(AT28:AT45)</f>
        <v>0</v>
      </c>
      <c r="AU46" s="204">
        <f>SUM(AU28:AU45)</f>
        <v>0</v>
      </c>
      <c r="AV46" s="53"/>
      <c r="AW46" s="53"/>
      <c r="AX46" s="53"/>
      <c r="AY46" s="204">
        <f>SUM(AY28:AY45)</f>
        <v>0</v>
      </c>
      <c r="AZ46" s="204">
        <f>SUM(AZ28:AZ45)</f>
        <v>0</v>
      </c>
      <c r="BA46" s="204">
        <f>SUM(BA28:BA45)</f>
        <v>0</v>
      </c>
    </row>
    <row r="47" spans="1:53" x14ac:dyDescent="0.15">
      <c r="E47" s="154"/>
    </row>
    <row r="48" spans="1:53" x14ac:dyDescent="0.15">
      <c r="E48" s="154"/>
    </row>
    <row r="49" spans="2:12" ht="12" thickBot="1" x14ac:dyDescent="0.2">
      <c r="B49" s="210"/>
      <c r="C49" s="211"/>
      <c r="D49" s="211"/>
      <c r="E49" s="212"/>
      <c r="F49" s="212"/>
      <c r="G49" s="212"/>
    </row>
    <row r="50" spans="2:12" ht="12" thickBot="1" x14ac:dyDescent="0.2">
      <c r="B50" s="211"/>
      <c r="C50" s="210" t="s">
        <v>723</v>
      </c>
      <c r="D50" s="210"/>
      <c r="E50" s="210"/>
      <c r="F50" s="210"/>
      <c r="G50" s="211"/>
      <c r="J50" s="308">
        <f>SUM(AG22+BA46)</f>
        <v>0</v>
      </c>
      <c r="K50" s="309"/>
      <c r="L50" s="310"/>
    </row>
    <row r="51" spans="2:12" ht="12" thickBot="1" x14ac:dyDescent="0.2">
      <c r="C51" s="210" t="s">
        <v>724</v>
      </c>
      <c r="E51" s="154"/>
      <c r="J51" s="311"/>
      <c r="K51" s="312"/>
      <c r="L51" s="313"/>
    </row>
    <row r="52" spans="2:12" x14ac:dyDescent="0.15">
      <c r="E52" s="154"/>
    </row>
    <row r="53" spans="2:12" x14ac:dyDescent="0.15">
      <c r="E53" s="154"/>
    </row>
    <row r="54" spans="2:12" x14ac:dyDescent="0.15">
      <c r="E54" s="154"/>
    </row>
    <row r="55" spans="2:12" x14ac:dyDescent="0.15">
      <c r="E55" s="154"/>
    </row>
    <row r="56" spans="2:12" x14ac:dyDescent="0.15">
      <c r="E56" s="154"/>
    </row>
  </sheetData>
  <mergeCells count="28">
    <mergeCell ref="J50:L50"/>
    <mergeCell ref="J51:L51"/>
    <mergeCell ref="AV25:AZ25"/>
    <mergeCell ref="AV26:AZ26"/>
    <mergeCell ref="M25:V25"/>
    <mergeCell ref="W25:AF25"/>
    <mergeCell ref="W26:AA26"/>
    <mergeCell ref="AB26:AF26"/>
    <mergeCell ref="AG26:AK26"/>
    <mergeCell ref="AG25:AK25"/>
    <mergeCell ref="AL26:AP26"/>
    <mergeCell ref="AL25:AP25"/>
    <mergeCell ref="AQ26:AU26"/>
    <mergeCell ref="AQ25:AU25"/>
    <mergeCell ref="AB2:AF2"/>
    <mergeCell ref="W1:AF1"/>
    <mergeCell ref="C2:G2"/>
    <mergeCell ref="H2:L2"/>
    <mergeCell ref="C1:L1"/>
    <mergeCell ref="M2:Q2"/>
    <mergeCell ref="R2:V2"/>
    <mergeCell ref="M1:V1"/>
    <mergeCell ref="W2:AA2"/>
    <mergeCell ref="C26:G26"/>
    <mergeCell ref="H26:L26"/>
    <mergeCell ref="C25:L25"/>
    <mergeCell ref="M26:Q26"/>
    <mergeCell ref="R26:V26"/>
  </mergeCells>
  <pageMargins left="0.7" right="0.7" top="0.75" bottom="0.75" header="0.3" footer="0.3"/>
  <pageSetup paperSize="8" scale="29" fitToHeight="0" orientation="landscape" r:id="rId1"/>
  <headerFooter>
    <oddHeader>&amp;R&amp;G</oddHeader>
  </headerFooter>
  <customProperties>
    <customPr name="EpmWorksheetKeyString_GUID" r:id="rId2"/>
  </customPropertie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7"/>
  <sheetViews>
    <sheetView workbookViewId="0">
      <selection activeCell="B4" sqref="B4"/>
    </sheetView>
  </sheetViews>
  <sheetFormatPr defaultRowHeight="11.25" x14ac:dyDescent="0.15"/>
  <cols>
    <col min="1" max="1" width="32.25" customWidth="1"/>
    <col min="2" max="2" width="24" customWidth="1"/>
  </cols>
  <sheetData>
    <row r="1" spans="1:2" ht="15" x14ac:dyDescent="0.2">
      <c r="A1" s="182" t="s">
        <v>731</v>
      </c>
    </row>
    <row r="3" spans="1:2" ht="12.75" x14ac:dyDescent="0.2">
      <c r="A3" s="214" t="s">
        <v>726</v>
      </c>
      <c r="B3" s="215" t="e">
        <f>'Totaaloverzicht schoonmaak'!C26</f>
        <v>#DIV/0!</v>
      </c>
    </row>
    <row r="4" spans="1:2" ht="12.75" x14ac:dyDescent="0.2">
      <c r="A4" s="214" t="s">
        <v>727</v>
      </c>
      <c r="B4" s="215">
        <f>SUM(Glasstaat!J50)</f>
        <v>0</v>
      </c>
    </row>
    <row r="5" spans="1:2" ht="13.5" thickBot="1" x14ac:dyDescent="0.25">
      <c r="A5" s="55"/>
      <c r="B5" s="55"/>
    </row>
    <row r="6" spans="1:2" ht="13.5" thickBot="1" x14ac:dyDescent="0.25">
      <c r="A6" s="55" t="s">
        <v>728</v>
      </c>
      <c r="B6" s="220" t="e">
        <f>SUM(B3:B4)</f>
        <v>#DIV/0!</v>
      </c>
    </row>
    <row r="7" spans="1:2" ht="13.5" thickBot="1" x14ac:dyDescent="0.25">
      <c r="A7" s="55" t="s">
        <v>729</v>
      </c>
      <c r="B7" s="2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80"/>
  <sheetViews>
    <sheetView workbookViewId="0">
      <selection activeCell="A19" sqref="A19"/>
    </sheetView>
  </sheetViews>
  <sheetFormatPr defaultRowHeight="11.25" x14ac:dyDescent="0.15"/>
  <cols>
    <col min="1" max="1" width="43" customWidth="1"/>
    <col min="2" max="2" width="27.5" customWidth="1"/>
    <col min="3" max="6" width="25" customWidth="1"/>
    <col min="257" max="257" width="43" customWidth="1"/>
    <col min="258" max="258" width="27.5" customWidth="1"/>
    <col min="259" max="262" width="25" customWidth="1"/>
    <col min="513" max="513" width="43" customWidth="1"/>
    <col min="514" max="514" width="27.5" customWidth="1"/>
    <col min="515" max="518" width="25" customWidth="1"/>
    <col min="769" max="769" width="43" customWidth="1"/>
    <col min="770" max="770" width="27.5" customWidth="1"/>
    <col min="771" max="774" width="25" customWidth="1"/>
    <col min="1025" max="1025" width="43" customWidth="1"/>
    <col min="1026" max="1026" width="27.5" customWidth="1"/>
    <col min="1027" max="1030" width="25" customWidth="1"/>
    <col min="1281" max="1281" width="43" customWidth="1"/>
    <col min="1282" max="1282" width="27.5" customWidth="1"/>
    <col min="1283" max="1286" width="25" customWidth="1"/>
    <col min="1537" max="1537" width="43" customWidth="1"/>
    <col min="1538" max="1538" width="27.5" customWidth="1"/>
    <col min="1539" max="1542" width="25" customWidth="1"/>
    <col min="1793" max="1793" width="43" customWidth="1"/>
    <col min="1794" max="1794" width="27.5" customWidth="1"/>
    <col min="1795" max="1798" width="25" customWidth="1"/>
    <col min="2049" max="2049" width="43" customWidth="1"/>
    <col min="2050" max="2050" width="27.5" customWidth="1"/>
    <col min="2051" max="2054" width="25" customWidth="1"/>
    <col min="2305" max="2305" width="43" customWidth="1"/>
    <col min="2306" max="2306" width="27.5" customWidth="1"/>
    <col min="2307" max="2310" width="25" customWidth="1"/>
    <col min="2561" max="2561" width="43" customWidth="1"/>
    <col min="2562" max="2562" width="27.5" customWidth="1"/>
    <col min="2563" max="2566" width="25" customWidth="1"/>
    <col min="2817" max="2817" width="43" customWidth="1"/>
    <col min="2818" max="2818" width="27.5" customWidth="1"/>
    <col min="2819" max="2822" width="25" customWidth="1"/>
    <col min="3073" max="3073" width="43" customWidth="1"/>
    <col min="3074" max="3074" width="27.5" customWidth="1"/>
    <col min="3075" max="3078" width="25" customWidth="1"/>
    <col min="3329" max="3329" width="43" customWidth="1"/>
    <col min="3330" max="3330" width="27.5" customWidth="1"/>
    <col min="3331" max="3334" width="25" customWidth="1"/>
    <col min="3585" max="3585" width="43" customWidth="1"/>
    <col min="3586" max="3586" width="27.5" customWidth="1"/>
    <col min="3587" max="3590" width="25" customWidth="1"/>
    <col min="3841" max="3841" width="43" customWidth="1"/>
    <col min="3842" max="3842" width="27.5" customWidth="1"/>
    <col min="3843" max="3846" width="25" customWidth="1"/>
    <col min="4097" max="4097" width="43" customWidth="1"/>
    <col min="4098" max="4098" width="27.5" customWidth="1"/>
    <col min="4099" max="4102" width="25" customWidth="1"/>
    <col min="4353" max="4353" width="43" customWidth="1"/>
    <col min="4354" max="4354" width="27.5" customWidth="1"/>
    <col min="4355" max="4358" width="25" customWidth="1"/>
    <col min="4609" max="4609" width="43" customWidth="1"/>
    <col min="4610" max="4610" width="27.5" customWidth="1"/>
    <col min="4611" max="4614" width="25" customWidth="1"/>
    <col min="4865" max="4865" width="43" customWidth="1"/>
    <col min="4866" max="4866" width="27.5" customWidth="1"/>
    <col min="4867" max="4870" width="25" customWidth="1"/>
    <col min="5121" max="5121" width="43" customWidth="1"/>
    <col min="5122" max="5122" width="27.5" customWidth="1"/>
    <col min="5123" max="5126" width="25" customWidth="1"/>
    <col min="5377" max="5377" width="43" customWidth="1"/>
    <col min="5378" max="5378" width="27.5" customWidth="1"/>
    <col min="5379" max="5382" width="25" customWidth="1"/>
    <col min="5633" max="5633" width="43" customWidth="1"/>
    <col min="5634" max="5634" width="27.5" customWidth="1"/>
    <col min="5635" max="5638" width="25" customWidth="1"/>
    <col min="5889" max="5889" width="43" customWidth="1"/>
    <col min="5890" max="5890" width="27.5" customWidth="1"/>
    <col min="5891" max="5894" width="25" customWidth="1"/>
    <col min="6145" max="6145" width="43" customWidth="1"/>
    <col min="6146" max="6146" width="27.5" customWidth="1"/>
    <col min="6147" max="6150" width="25" customWidth="1"/>
    <col min="6401" max="6401" width="43" customWidth="1"/>
    <col min="6402" max="6402" width="27.5" customWidth="1"/>
    <col min="6403" max="6406" width="25" customWidth="1"/>
    <col min="6657" max="6657" width="43" customWidth="1"/>
    <col min="6658" max="6658" width="27.5" customWidth="1"/>
    <col min="6659" max="6662" width="25" customWidth="1"/>
    <col min="6913" max="6913" width="43" customWidth="1"/>
    <col min="6914" max="6914" width="27.5" customWidth="1"/>
    <col min="6915" max="6918" width="25" customWidth="1"/>
    <col min="7169" max="7169" width="43" customWidth="1"/>
    <col min="7170" max="7170" width="27.5" customWidth="1"/>
    <col min="7171" max="7174" width="25" customWidth="1"/>
    <col min="7425" max="7425" width="43" customWidth="1"/>
    <col min="7426" max="7426" width="27.5" customWidth="1"/>
    <col min="7427" max="7430" width="25" customWidth="1"/>
    <col min="7681" max="7681" width="43" customWidth="1"/>
    <col min="7682" max="7682" width="27.5" customWidth="1"/>
    <col min="7683" max="7686" width="25" customWidth="1"/>
    <col min="7937" max="7937" width="43" customWidth="1"/>
    <col min="7938" max="7938" width="27.5" customWidth="1"/>
    <col min="7939" max="7942" width="25" customWidth="1"/>
    <col min="8193" max="8193" width="43" customWidth="1"/>
    <col min="8194" max="8194" width="27.5" customWidth="1"/>
    <col min="8195" max="8198" width="25" customWidth="1"/>
    <col min="8449" max="8449" width="43" customWidth="1"/>
    <col min="8450" max="8450" width="27.5" customWidth="1"/>
    <col min="8451" max="8454" width="25" customWidth="1"/>
    <col min="8705" max="8705" width="43" customWidth="1"/>
    <col min="8706" max="8706" width="27.5" customWidth="1"/>
    <col min="8707" max="8710" width="25" customWidth="1"/>
    <col min="8961" max="8961" width="43" customWidth="1"/>
    <col min="8962" max="8962" width="27.5" customWidth="1"/>
    <col min="8963" max="8966" width="25" customWidth="1"/>
    <col min="9217" max="9217" width="43" customWidth="1"/>
    <col min="9218" max="9218" width="27.5" customWidth="1"/>
    <col min="9219" max="9222" width="25" customWidth="1"/>
    <col min="9473" max="9473" width="43" customWidth="1"/>
    <col min="9474" max="9474" width="27.5" customWidth="1"/>
    <col min="9475" max="9478" width="25" customWidth="1"/>
    <col min="9729" max="9729" width="43" customWidth="1"/>
    <col min="9730" max="9730" width="27.5" customWidth="1"/>
    <col min="9731" max="9734" width="25" customWidth="1"/>
    <col min="9985" max="9985" width="43" customWidth="1"/>
    <col min="9986" max="9986" width="27.5" customWidth="1"/>
    <col min="9987" max="9990" width="25" customWidth="1"/>
    <col min="10241" max="10241" width="43" customWidth="1"/>
    <col min="10242" max="10242" width="27.5" customWidth="1"/>
    <col min="10243" max="10246" width="25" customWidth="1"/>
    <col min="10497" max="10497" width="43" customWidth="1"/>
    <col min="10498" max="10498" width="27.5" customWidth="1"/>
    <col min="10499" max="10502" width="25" customWidth="1"/>
    <col min="10753" max="10753" width="43" customWidth="1"/>
    <col min="10754" max="10754" width="27.5" customWidth="1"/>
    <col min="10755" max="10758" width="25" customWidth="1"/>
    <col min="11009" max="11009" width="43" customWidth="1"/>
    <col min="11010" max="11010" width="27.5" customWidth="1"/>
    <col min="11011" max="11014" width="25" customWidth="1"/>
    <col min="11265" max="11265" width="43" customWidth="1"/>
    <col min="11266" max="11266" width="27.5" customWidth="1"/>
    <col min="11267" max="11270" width="25" customWidth="1"/>
    <col min="11521" max="11521" width="43" customWidth="1"/>
    <col min="11522" max="11522" width="27.5" customWidth="1"/>
    <col min="11523" max="11526" width="25" customWidth="1"/>
    <col min="11777" max="11777" width="43" customWidth="1"/>
    <col min="11778" max="11778" width="27.5" customWidth="1"/>
    <col min="11779" max="11782" width="25" customWidth="1"/>
    <col min="12033" max="12033" width="43" customWidth="1"/>
    <col min="12034" max="12034" width="27.5" customWidth="1"/>
    <col min="12035" max="12038" width="25" customWidth="1"/>
    <col min="12289" max="12289" width="43" customWidth="1"/>
    <col min="12290" max="12290" width="27.5" customWidth="1"/>
    <col min="12291" max="12294" width="25" customWidth="1"/>
    <col min="12545" max="12545" width="43" customWidth="1"/>
    <col min="12546" max="12546" width="27.5" customWidth="1"/>
    <col min="12547" max="12550" width="25" customWidth="1"/>
    <col min="12801" max="12801" width="43" customWidth="1"/>
    <col min="12802" max="12802" width="27.5" customWidth="1"/>
    <col min="12803" max="12806" width="25" customWidth="1"/>
    <col min="13057" max="13057" width="43" customWidth="1"/>
    <col min="13058" max="13058" width="27.5" customWidth="1"/>
    <col min="13059" max="13062" width="25" customWidth="1"/>
    <col min="13313" max="13313" width="43" customWidth="1"/>
    <col min="13314" max="13314" width="27.5" customWidth="1"/>
    <col min="13315" max="13318" width="25" customWidth="1"/>
    <col min="13569" max="13569" width="43" customWidth="1"/>
    <col min="13570" max="13570" width="27.5" customWidth="1"/>
    <col min="13571" max="13574" width="25" customWidth="1"/>
    <col min="13825" max="13825" width="43" customWidth="1"/>
    <col min="13826" max="13826" width="27.5" customWidth="1"/>
    <col min="13827" max="13830" width="25" customWidth="1"/>
    <col min="14081" max="14081" width="43" customWidth="1"/>
    <col min="14082" max="14082" width="27.5" customWidth="1"/>
    <col min="14083" max="14086" width="25" customWidth="1"/>
    <col min="14337" max="14337" width="43" customWidth="1"/>
    <col min="14338" max="14338" width="27.5" customWidth="1"/>
    <col min="14339" max="14342" width="25" customWidth="1"/>
    <col min="14593" max="14593" width="43" customWidth="1"/>
    <col min="14594" max="14594" width="27.5" customWidth="1"/>
    <col min="14595" max="14598" width="25" customWidth="1"/>
    <col min="14849" max="14849" width="43" customWidth="1"/>
    <col min="14850" max="14850" width="27.5" customWidth="1"/>
    <col min="14851" max="14854" width="25" customWidth="1"/>
    <col min="15105" max="15105" width="43" customWidth="1"/>
    <col min="15106" max="15106" width="27.5" customWidth="1"/>
    <col min="15107" max="15110" width="25" customWidth="1"/>
    <col min="15361" max="15361" width="43" customWidth="1"/>
    <col min="15362" max="15362" width="27.5" customWidth="1"/>
    <col min="15363" max="15366" width="25" customWidth="1"/>
    <col min="15617" max="15617" width="43" customWidth="1"/>
    <col min="15618" max="15618" width="27.5" customWidth="1"/>
    <col min="15619" max="15622" width="25" customWidth="1"/>
    <col min="15873" max="15873" width="43" customWidth="1"/>
    <col min="15874" max="15874" width="27.5" customWidth="1"/>
    <col min="15875" max="15878" width="25" customWidth="1"/>
    <col min="16129" max="16129" width="43" customWidth="1"/>
    <col min="16130" max="16130" width="27.5" customWidth="1"/>
    <col min="16131" max="16134" width="25" customWidth="1"/>
  </cols>
  <sheetData>
    <row r="1" spans="1:7" ht="18" customHeight="1" x14ac:dyDescent="0.15">
      <c r="A1" s="54" t="s">
        <v>710</v>
      </c>
    </row>
    <row r="2" spans="1:7" ht="25.5" x14ac:dyDescent="0.15">
      <c r="A2" s="1" t="s">
        <v>621</v>
      </c>
      <c r="B2" s="2" t="s">
        <v>622</v>
      </c>
      <c r="C2" s="3" t="s">
        <v>623</v>
      </c>
      <c r="D2" s="4"/>
      <c r="E2" s="49" t="s">
        <v>618</v>
      </c>
      <c r="F2" s="5" t="s">
        <v>624</v>
      </c>
    </row>
    <row r="3" spans="1:7" ht="12.75" x14ac:dyDescent="0.15">
      <c r="A3" s="6" t="s">
        <v>625</v>
      </c>
      <c r="B3" s="7"/>
      <c r="C3" s="7"/>
      <c r="D3" s="8"/>
      <c r="E3" s="9"/>
      <c r="F3" s="10"/>
    </row>
    <row r="4" spans="1:7" ht="12.75" x14ac:dyDescent="0.15">
      <c r="A4" s="6" t="s">
        <v>626</v>
      </c>
      <c r="B4" s="7"/>
      <c r="C4" s="7"/>
      <c r="D4" s="8"/>
      <c r="E4" s="9"/>
      <c r="F4" s="10"/>
    </row>
    <row r="5" spans="1:7" ht="12.75" x14ac:dyDescent="0.15">
      <c r="A5" s="6"/>
      <c r="B5" s="11">
        <f>SUM(B3:B4)</f>
        <v>0</v>
      </c>
      <c r="C5" s="11">
        <f>SUM(C3:C4)</f>
        <v>0</v>
      </c>
      <c r="D5" s="12"/>
      <c r="E5" s="13">
        <f>B5+C5</f>
        <v>0</v>
      </c>
      <c r="F5" s="14">
        <v>4</v>
      </c>
    </row>
    <row r="6" spans="1:7" ht="25.5" x14ac:dyDescent="0.15">
      <c r="A6" s="15" t="s">
        <v>627</v>
      </c>
      <c r="B6" s="16" t="s">
        <v>628</v>
      </c>
      <c r="C6" s="2" t="s">
        <v>629</v>
      </c>
      <c r="D6" s="17" t="s">
        <v>630</v>
      </c>
      <c r="E6" s="18"/>
      <c r="F6" s="19"/>
    </row>
    <row r="7" spans="1:7" ht="12.75" x14ac:dyDescent="0.15">
      <c r="A7" s="6" t="s">
        <v>631</v>
      </c>
      <c r="B7" s="20"/>
      <c r="C7" s="21"/>
      <c r="D7" s="20"/>
      <c r="E7" s="9"/>
      <c r="F7" s="10"/>
    </row>
    <row r="8" spans="1:7" ht="12.75" x14ac:dyDescent="0.15">
      <c r="A8" s="22" t="s">
        <v>632</v>
      </c>
      <c r="B8" s="20"/>
      <c r="C8" s="21"/>
      <c r="D8" s="20"/>
      <c r="E8" s="9"/>
      <c r="F8" s="10"/>
    </row>
    <row r="9" spans="1:7" ht="12.75" x14ac:dyDescent="0.15">
      <c r="A9" s="6" t="s">
        <v>633</v>
      </c>
      <c r="B9" s="20"/>
      <c r="C9" s="21"/>
      <c r="D9" s="20"/>
      <c r="E9" s="9"/>
      <c r="F9" s="10"/>
    </row>
    <row r="10" spans="1:7" ht="12.75" x14ac:dyDescent="0.15">
      <c r="A10" s="6" t="s">
        <v>634</v>
      </c>
      <c r="B10" s="20"/>
      <c r="C10" s="21"/>
      <c r="D10" s="20"/>
      <c r="E10" s="9"/>
      <c r="F10" s="10"/>
    </row>
    <row r="11" spans="1:7" ht="12.75" x14ac:dyDescent="0.15">
      <c r="A11" s="6" t="s">
        <v>635</v>
      </c>
      <c r="B11" s="20"/>
      <c r="C11" s="20"/>
      <c r="D11" s="21"/>
      <c r="E11" s="9"/>
      <c r="F11" s="10"/>
    </row>
    <row r="12" spans="1:7" ht="12.75" x14ac:dyDescent="0.15">
      <c r="A12" s="6"/>
      <c r="B12" s="23">
        <f>SUM(B7:B11)</f>
        <v>0</v>
      </c>
      <c r="C12" s="24">
        <f>SUM(C7:C11)</f>
        <v>0</v>
      </c>
      <c r="D12" s="24">
        <f>SUM(D7:D11)</f>
        <v>0</v>
      </c>
      <c r="E12" s="13">
        <f>SUM(B12:D12)</f>
        <v>0</v>
      </c>
      <c r="F12" s="14">
        <v>6</v>
      </c>
    </row>
    <row r="13" spans="1:7" ht="25.5" x14ac:dyDescent="0.15">
      <c r="A13" s="15" t="s">
        <v>636</v>
      </c>
      <c r="B13" s="16" t="s">
        <v>628</v>
      </c>
      <c r="C13" s="2" t="s">
        <v>629</v>
      </c>
      <c r="D13" s="17" t="s">
        <v>630</v>
      </c>
      <c r="E13" s="25"/>
      <c r="F13" s="26"/>
      <c r="G13" s="50"/>
    </row>
    <row r="14" spans="1:7" ht="14.25" customHeight="1" x14ac:dyDescent="0.15">
      <c r="A14" s="6" t="s">
        <v>637</v>
      </c>
      <c r="B14" s="21"/>
      <c r="C14" s="21"/>
      <c r="D14" s="21"/>
      <c r="E14" s="9"/>
      <c r="F14" s="10"/>
    </row>
    <row r="15" spans="1:7" ht="12.75" x14ac:dyDescent="0.15">
      <c r="A15" s="22" t="s">
        <v>638</v>
      </c>
      <c r="B15" s="21"/>
      <c r="C15" s="21"/>
      <c r="D15" s="21"/>
      <c r="E15" s="9"/>
      <c r="F15" s="10"/>
    </row>
    <row r="16" spans="1:7" ht="12.75" x14ac:dyDescent="0.15">
      <c r="A16" s="6"/>
      <c r="B16" s="24">
        <f>SUM(B14:B15)</f>
        <v>0</v>
      </c>
      <c r="C16" s="24">
        <f>SUM(C14:C15)</f>
        <v>0</v>
      </c>
      <c r="D16" s="24">
        <f>SUM(D14:D15)</f>
        <v>0</v>
      </c>
      <c r="E16" s="13">
        <f>SUM(B16:D16)</f>
        <v>0</v>
      </c>
      <c r="F16" s="14">
        <v>6</v>
      </c>
    </row>
    <row r="17" spans="1:6" ht="12.75" x14ac:dyDescent="0.15">
      <c r="A17" s="15" t="s">
        <v>639</v>
      </c>
      <c r="B17" s="16" t="s">
        <v>628</v>
      </c>
      <c r="C17" s="27" t="s">
        <v>640</v>
      </c>
      <c r="D17" s="17" t="s">
        <v>641</v>
      </c>
      <c r="E17" s="18"/>
      <c r="F17" s="19"/>
    </row>
    <row r="18" spans="1:6" ht="12.75" x14ac:dyDescent="0.15">
      <c r="A18" s="6" t="s">
        <v>642</v>
      </c>
      <c r="B18" s="21"/>
      <c r="C18" s="20"/>
      <c r="D18" s="20"/>
      <c r="E18" s="9"/>
      <c r="F18" s="10"/>
    </row>
    <row r="19" spans="1:6" ht="12.75" x14ac:dyDescent="0.15">
      <c r="A19" s="22" t="s">
        <v>632</v>
      </c>
      <c r="B19" s="21"/>
      <c r="C19" s="20"/>
      <c r="D19" s="20"/>
      <c r="E19" s="9"/>
      <c r="F19" s="10"/>
    </row>
    <row r="20" spans="1:6" ht="12.75" x14ac:dyDescent="0.15">
      <c r="A20" s="6" t="s">
        <v>635</v>
      </c>
      <c r="B20" s="21"/>
      <c r="C20" s="21"/>
      <c r="D20" s="20"/>
      <c r="E20" s="9"/>
      <c r="F20" s="10"/>
    </row>
    <row r="21" spans="1:6" ht="12.75" x14ac:dyDescent="0.15">
      <c r="A21" s="6"/>
      <c r="B21" s="28">
        <f>SUM(B18:B20)</f>
        <v>0</v>
      </c>
      <c r="C21" s="29">
        <f>SUM(C18:C20)</f>
        <v>0</v>
      </c>
      <c r="D21" s="23">
        <f>SUM(D18:D20)</f>
        <v>0</v>
      </c>
      <c r="E21" s="13">
        <f>SUM(B21:D21)</f>
        <v>0</v>
      </c>
      <c r="F21" s="14">
        <v>2</v>
      </c>
    </row>
    <row r="22" spans="1:6" ht="12.75" x14ac:dyDescent="0.15">
      <c r="A22" s="15" t="s">
        <v>643</v>
      </c>
      <c r="B22" s="2" t="s">
        <v>644</v>
      </c>
      <c r="C22" s="3" t="s">
        <v>645</v>
      </c>
      <c r="D22" s="4"/>
      <c r="E22" s="18"/>
      <c r="F22" s="19"/>
    </row>
    <row r="23" spans="1:6" ht="12.75" x14ac:dyDescent="0.15">
      <c r="A23" s="22" t="s">
        <v>646</v>
      </c>
      <c r="B23" s="21"/>
      <c r="C23" s="21"/>
      <c r="D23" s="4"/>
      <c r="E23" s="18"/>
      <c r="F23" s="19"/>
    </row>
    <row r="24" spans="1:6" ht="12.75" x14ac:dyDescent="0.15">
      <c r="A24" s="22" t="s">
        <v>632</v>
      </c>
      <c r="B24" s="21"/>
      <c r="C24" s="21"/>
      <c r="D24" s="9"/>
      <c r="E24" s="9"/>
      <c r="F24" s="10"/>
    </row>
    <row r="25" spans="1:6" ht="12.75" x14ac:dyDescent="0.15">
      <c r="A25" s="6" t="s">
        <v>635</v>
      </c>
      <c r="B25" s="21"/>
      <c r="C25" s="21"/>
      <c r="D25" s="9"/>
      <c r="E25" s="9"/>
      <c r="F25" s="10"/>
    </row>
    <row r="26" spans="1:6" ht="12.75" x14ac:dyDescent="0.15">
      <c r="A26" s="6"/>
      <c r="B26" s="24">
        <f>SUM(B23:B25)</f>
        <v>0</v>
      </c>
      <c r="C26" s="29">
        <f>SUM(C23:C25)</f>
        <v>0</v>
      </c>
      <c r="D26" s="30"/>
      <c r="E26" s="13">
        <f>SUM(B26:C26)</f>
        <v>0</v>
      </c>
      <c r="F26" s="14">
        <v>2</v>
      </c>
    </row>
    <row r="27" spans="1:6" ht="25.5" x14ac:dyDescent="0.15">
      <c r="A27" s="15" t="s">
        <v>647</v>
      </c>
      <c r="B27" s="16" t="s">
        <v>648</v>
      </c>
      <c r="C27" s="2"/>
      <c r="D27" s="17"/>
      <c r="E27" s="25"/>
      <c r="F27" s="26"/>
    </row>
    <row r="28" spans="1:6" ht="25.5" x14ac:dyDescent="0.15">
      <c r="A28" s="6" t="s">
        <v>649</v>
      </c>
      <c r="B28" s="21"/>
      <c r="C28" s="30"/>
      <c r="D28" s="31"/>
      <c r="E28" s="13">
        <f>B28</f>
        <v>0</v>
      </c>
      <c r="F28" s="14">
        <v>4</v>
      </c>
    </row>
    <row r="29" spans="1:6" ht="12.75" x14ac:dyDescent="0.2">
      <c r="A29" s="15" t="s">
        <v>650</v>
      </c>
      <c r="B29" s="16" t="s">
        <v>628</v>
      </c>
      <c r="C29" s="2" t="s">
        <v>651</v>
      </c>
      <c r="D29" s="32"/>
      <c r="E29" s="51"/>
      <c r="F29" s="52"/>
    </row>
    <row r="30" spans="1:6" ht="12.75" x14ac:dyDescent="0.15">
      <c r="A30" s="6" t="s">
        <v>652</v>
      </c>
      <c r="B30" s="21"/>
      <c r="C30" s="21"/>
      <c r="D30" s="33"/>
      <c r="E30" s="13">
        <f>B30+C30</f>
        <v>0</v>
      </c>
      <c r="F30" s="14">
        <v>6</v>
      </c>
    </row>
    <row r="31" spans="1:6" ht="12.75" x14ac:dyDescent="0.15">
      <c r="A31" s="15" t="s">
        <v>653</v>
      </c>
      <c r="B31" s="3" t="s">
        <v>654</v>
      </c>
      <c r="C31" s="4"/>
      <c r="D31" s="34"/>
      <c r="E31" s="3"/>
      <c r="F31" s="35"/>
    </row>
    <row r="32" spans="1:6" ht="12.75" x14ac:dyDescent="0.15">
      <c r="A32" s="36" t="s">
        <v>655</v>
      </c>
      <c r="B32" s="21"/>
      <c r="C32" s="9"/>
      <c r="D32" s="9"/>
      <c r="E32" s="9"/>
      <c r="F32" s="10"/>
    </row>
    <row r="33" spans="1:6" ht="12.75" x14ac:dyDescent="0.15">
      <c r="A33" s="37" t="s">
        <v>656</v>
      </c>
      <c r="B33" s="21"/>
      <c r="C33" s="9"/>
      <c r="D33" s="9"/>
      <c r="E33" s="9"/>
      <c r="F33" s="10"/>
    </row>
    <row r="34" spans="1:6" ht="12.75" x14ac:dyDescent="0.15">
      <c r="A34" s="6" t="s">
        <v>657</v>
      </c>
      <c r="B34" s="21"/>
      <c r="C34" s="38"/>
      <c r="D34" s="39"/>
      <c r="E34" s="9"/>
      <c r="F34" s="10"/>
    </row>
    <row r="35" spans="1:6" ht="12.75" x14ac:dyDescent="0.15">
      <c r="A35" s="6" t="s">
        <v>658</v>
      </c>
      <c r="B35" s="21"/>
      <c r="C35" s="38"/>
      <c r="D35" s="39"/>
      <c r="E35" s="9"/>
      <c r="F35" s="10"/>
    </row>
    <row r="36" spans="1:6" ht="12.75" x14ac:dyDescent="0.15">
      <c r="A36" s="6"/>
      <c r="B36" s="23">
        <f>SUM(B32:B35)</f>
        <v>0</v>
      </c>
      <c r="C36" s="38"/>
      <c r="D36" s="39"/>
      <c r="E36" s="13">
        <f>B36</f>
        <v>0</v>
      </c>
      <c r="F36" s="14">
        <v>4</v>
      </c>
    </row>
    <row r="37" spans="1:6" ht="25.5" x14ac:dyDescent="0.15">
      <c r="A37" s="15" t="s">
        <v>659</v>
      </c>
      <c r="B37" s="40" t="s">
        <v>660</v>
      </c>
      <c r="C37" s="318"/>
      <c r="D37" s="319"/>
      <c r="E37" s="18"/>
      <c r="F37" s="19"/>
    </row>
    <row r="38" spans="1:6" ht="25.5" x14ac:dyDescent="0.15">
      <c r="A38" s="6" t="s">
        <v>661</v>
      </c>
      <c r="B38" s="21"/>
      <c r="C38" s="322"/>
      <c r="D38" s="323"/>
      <c r="E38" s="9"/>
      <c r="F38" s="10"/>
    </row>
    <row r="39" spans="1:6" ht="25.5" x14ac:dyDescent="0.15">
      <c r="A39" s="6" t="s">
        <v>662</v>
      </c>
      <c r="B39" s="21"/>
      <c r="C39" s="322"/>
      <c r="D39" s="323"/>
      <c r="E39" s="9"/>
      <c r="F39" s="10"/>
    </row>
    <row r="40" spans="1:6" ht="25.5" x14ac:dyDescent="0.15">
      <c r="A40" s="6" t="s">
        <v>663</v>
      </c>
      <c r="B40" s="21"/>
      <c r="C40" s="324"/>
      <c r="D40" s="325"/>
      <c r="E40" s="9"/>
      <c r="F40" s="10"/>
    </row>
    <row r="41" spans="1:6" ht="12.75" x14ac:dyDescent="0.15">
      <c r="A41" s="6"/>
      <c r="B41" s="24">
        <f>SUM(B38:B40)</f>
        <v>0</v>
      </c>
      <c r="C41" s="47"/>
      <c r="D41" s="48"/>
      <c r="E41" s="13">
        <f>B41</f>
        <v>0</v>
      </c>
      <c r="F41" s="14">
        <v>6</v>
      </c>
    </row>
    <row r="42" spans="1:6" ht="12.75" x14ac:dyDescent="0.15">
      <c r="A42" s="15" t="s">
        <v>664</v>
      </c>
      <c r="B42" s="2" t="s">
        <v>665</v>
      </c>
      <c r="C42" s="3" t="s">
        <v>666</v>
      </c>
      <c r="D42" s="3"/>
      <c r="E42" s="3"/>
      <c r="F42" s="35"/>
    </row>
    <row r="43" spans="1:6" ht="12.75" x14ac:dyDescent="0.15">
      <c r="A43" s="6" t="s">
        <v>667</v>
      </c>
      <c r="B43" s="21"/>
      <c r="C43" s="21"/>
      <c r="D43" s="41"/>
      <c r="E43" s="13">
        <f>SUM(B43:C43)</f>
        <v>0</v>
      </c>
      <c r="F43" s="14">
        <v>2</v>
      </c>
    </row>
    <row r="44" spans="1:6" ht="12.75" x14ac:dyDescent="0.15">
      <c r="A44" s="15" t="s">
        <v>668</v>
      </c>
      <c r="B44" s="2" t="s">
        <v>622</v>
      </c>
      <c r="C44" s="3" t="s">
        <v>623</v>
      </c>
      <c r="D44" s="15"/>
      <c r="E44" s="15"/>
      <c r="F44" s="15"/>
    </row>
    <row r="45" spans="1:6" ht="25.5" x14ac:dyDescent="0.15">
      <c r="A45" s="22" t="s">
        <v>669</v>
      </c>
      <c r="B45" s="21"/>
      <c r="C45" s="21"/>
      <c r="D45" s="41"/>
      <c r="E45" s="9"/>
      <c r="F45" s="10"/>
    </row>
    <row r="46" spans="1:6" ht="12.75" x14ac:dyDescent="0.15">
      <c r="A46" s="22" t="s">
        <v>670</v>
      </c>
      <c r="B46" s="21"/>
      <c r="C46" s="21"/>
      <c r="D46" s="41"/>
      <c r="E46" s="9"/>
      <c r="F46" s="10"/>
    </row>
    <row r="47" spans="1:6" ht="25.5" x14ac:dyDescent="0.15">
      <c r="A47" s="22" t="s">
        <v>671</v>
      </c>
      <c r="B47" s="21"/>
      <c r="C47" s="21"/>
      <c r="D47" s="41"/>
      <c r="E47" s="9"/>
      <c r="F47" s="10"/>
    </row>
    <row r="48" spans="1:6" ht="12.75" x14ac:dyDescent="0.15">
      <c r="A48" s="6"/>
      <c r="B48" s="24">
        <f>SUM(B45:B47)</f>
        <v>0</v>
      </c>
      <c r="C48" s="24">
        <f>SUM(C45:C47)</f>
        <v>0</v>
      </c>
      <c r="D48" s="41"/>
      <c r="E48" s="13">
        <f>SUM(B48+C48)</f>
        <v>0</v>
      </c>
      <c r="F48" s="14">
        <v>4</v>
      </c>
    </row>
    <row r="49" spans="1:6" ht="12.75" x14ac:dyDescent="0.15">
      <c r="A49" s="15" t="s">
        <v>672</v>
      </c>
      <c r="B49" s="2" t="s">
        <v>720</v>
      </c>
      <c r="C49" s="3"/>
      <c r="D49" s="15"/>
      <c r="E49" s="15"/>
      <c r="F49" s="15"/>
    </row>
    <row r="50" spans="1:6" ht="12.75" x14ac:dyDescent="0.15">
      <c r="A50" s="22" t="s">
        <v>673</v>
      </c>
      <c r="B50" s="21"/>
      <c r="C50" s="33"/>
      <c r="D50" s="41"/>
      <c r="E50" s="9"/>
      <c r="F50" s="10"/>
    </row>
    <row r="51" spans="1:6" ht="12.75" x14ac:dyDescent="0.15">
      <c r="A51" s="22" t="s">
        <v>674</v>
      </c>
      <c r="B51" s="21"/>
      <c r="C51" s="33"/>
      <c r="D51" s="41"/>
      <c r="E51" s="9"/>
      <c r="F51" s="10"/>
    </row>
    <row r="52" spans="1:6" ht="12.75" x14ac:dyDescent="0.15">
      <c r="A52" s="22" t="s">
        <v>675</v>
      </c>
      <c r="B52" s="21"/>
      <c r="C52" s="33"/>
      <c r="D52" s="41"/>
      <c r="E52" s="9"/>
      <c r="F52" s="10"/>
    </row>
    <row r="53" spans="1:6" ht="12.75" x14ac:dyDescent="0.15">
      <c r="A53" s="22" t="s">
        <v>676</v>
      </c>
      <c r="B53" s="21"/>
      <c r="C53" s="33"/>
      <c r="D53" s="41"/>
      <c r="E53" s="9"/>
      <c r="F53" s="10"/>
    </row>
    <row r="54" spans="1:6" ht="12.75" x14ac:dyDescent="0.15">
      <c r="A54" s="22" t="s">
        <v>677</v>
      </c>
      <c r="B54" s="21"/>
      <c r="C54" s="33"/>
      <c r="D54" s="41"/>
      <c r="E54" s="9"/>
      <c r="F54" s="10"/>
    </row>
    <row r="55" spans="1:6" s="180" customFormat="1" ht="12" customHeight="1" x14ac:dyDescent="0.15">
      <c r="A55" s="175" t="s">
        <v>678</v>
      </c>
      <c r="B55" s="176"/>
      <c r="C55" s="181"/>
      <c r="D55" s="177"/>
      <c r="E55" s="178"/>
      <c r="F55" s="179"/>
    </row>
    <row r="56" spans="1:6" ht="12.75" x14ac:dyDescent="0.15">
      <c r="A56" s="22" t="s">
        <v>679</v>
      </c>
      <c r="B56" s="21"/>
      <c r="C56" s="33"/>
      <c r="D56" s="41"/>
      <c r="E56" s="9"/>
      <c r="F56" s="10"/>
    </row>
    <row r="57" spans="1:6" ht="12.75" x14ac:dyDescent="0.15">
      <c r="A57" s="22" t="s">
        <v>698</v>
      </c>
      <c r="B57" s="21"/>
      <c r="C57" s="33"/>
      <c r="D57" s="41"/>
      <c r="E57" s="9"/>
      <c r="F57" s="10"/>
    </row>
    <row r="58" spans="1:6" ht="12.75" x14ac:dyDescent="0.15">
      <c r="A58" s="22" t="s">
        <v>693</v>
      </c>
      <c r="B58" s="21"/>
      <c r="C58" s="33"/>
      <c r="D58" s="41"/>
      <c r="E58" s="9"/>
      <c r="F58" s="10"/>
    </row>
    <row r="59" spans="1:6" ht="12.75" x14ac:dyDescent="0.15">
      <c r="A59" s="22" t="s">
        <v>702</v>
      </c>
      <c r="B59" s="21"/>
      <c r="C59" s="33"/>
      <c r="D59" s="41"/>
      <c r="E59" s="9"/>
      <c r="F59" s="10"/>
    </row>
    <row r="60" spans="1:6" ht="12.75" x14ac:dyDescent="0.15">
      <c r="A60" s="22" t="s">
        <v>703</v>
      </c>
      <c r="B60" s="21"/>
      <c r="C60" s="33"/>
      <c r="D60" s="41"/>
      <c r="E60" s="9"/>
      <c r="F60" s="10"/>
    </row>
    <row r="61" spans="1:6" ht="12.75" x14ac:dyDescent="0.15">
      <c r="A61" s="22" t="s">
        <v>694</v>
      </c>
      <c r="B61" s="21"/>
      <c r="C61" s="33"/>
      <c r="D61" s="41"/>
      <c r="E61" s="9"/>
      <c r="F61" s="10"/>
    </row>
    <row r="62" spans="1:6" ht="12.75" x14ac:dyDescent="0.15">
      <c r="A62" s="22" t="s">
        <v>695</v>
      </c>
      <c r="B62" s="21"/>
      <c r="C62" s="33"/>
      <c r="D62" s="41"/>
      <c r="E62" s="9"/>
      <c r="F62" s="10"/>
    </row>
    <row r="63" spans="1:6" ht="12.75" x14ac:dyDescent="0.15">
      <c r="A63" s="22" t="s">
        <v>706</v>
      </c>
      <c r="B63" s="21"/>
      <c r="C63" s="33"/>
      <c r="D63" s="41"/>
      <c r="E63" s="9"/>
      <c r="F63" s="10"/>
    </row>
    <row r="64" spans="1:6" ht="12.75" x14ac:dyDescent="0.15">
      <c r="A64" s="22" t="s">
        <v>696</v>
      </c>
      <c r="B64" s="21"/>
      <c r="C64" s="33"/>
      <c r="D64" s="41"/>
      <c r="E64" s="9"/>
      <c r="F64" s="10"/>
    </row>
    <row r="65" spans="1:6" ht="12.75" x14ac:dyDescent="0.15">
      <c r="A65" s="22" t="s">
        <v>697</v>
      </c>
      <c r="B65" s="21"/>
      <c r="C65" s="33"/>
      <c r="D65" s="41"/>
      <c r="E65" s="9"/>
      <c r="F65" s="10"/>
    </row>
    <row r="66" spans="1:6" ht="12.75" x14ac:dyDescent="0.15">
      <c r="A66" s="22" t="s">
        <v>700</v>
      </c>
      <c r="B66" s="21"/>
      <c r="C66" s="33"/>
      <c r="D66" s="41"/>
      <c r="E66" s="9"/>
      <c r="F66" s="10"/>
    </row>
    <row r="67" spans="1:6" ht="12.75" x14ac:dyDescent="0.15">
      <c r="A67" s="22" t="s">
        <v>699</v>
      </c>
      <c r="B67" s="21"/>
      <c r="C67" s="33"/>
      <c r="D67" s="41"/>
      <c r="E67" s="9"/>
      <c r="F67" s="10"/>
    </row>
    <row r="68" spans="1:6" ht="12.75" x14ac:dyDescent="0.15">
      <c r="A68" s="6"/>
      <c r="B68" s="24">
        <f>SUM(B50:B67)</f>
        <v>0</v>
      </c>
      <c r="C68" s="30"/>
      <c r="D68" s="41"/>
      <c r="E68" s="13">
        <f>B68</f>
        <v>0</v>
      </c>
      <c r="F68" s="14">
        <v>10</v>
      </c>
    </row>
    <row r="69" spans="1:6" ht="12.75" x14ac:dyDescent="0.15">
      <c r="A69" s="15" t="s">
        <v>680</v>
      </c>
      <c r="B69" s="18" t="s">
        <v>619</v>
      </c>
      <c r="C69" s="318"/>
      <c r="D69" s="319"/>
      <c r="E69" s="18"/>
      <c r="F69" s="19"/>
    </row>
    <row r="70" spans="1:6" ht="12.75" x14ac:dyDescent="0.15">
      <c r="A70" s="6" t="s">
        <v>681</v>
      </c>
      <c r="B70" s="21"/>
      <c r="C70" s="322"/>
      <c r="D70" s="323"/>
      <c r="E70" s="9"/>
      <c r="F70" s="10"/>
    </row>
    <row r="71" spans="1:6" ht="12.75" x14ac:dyDescent="0.15">
      <c r="A71" s="22" t="s">
        <v>682</v>
      </c>
      <c r="B71" s="21"/>
      <c r="C71" s="322"/>
      <c r="D71" s="323"/>
      <c r="E71" s="9"/>
      <c r="F71" s="10"/>
    </row>
    <row r="72" spans="1:6" ht="12.75" x14ac:dyDescent="0.15">
      <c r="A72" s="6" t="s">
        <v>683</v>
      </c>
      <c r="B72" s="21"/>
      <c r="C72" s="324"/>
      <c r="D72" s="325"/>
      <c r="E72" s="9"/>
      <c r="F72" s="10"/>
    </row>
    <row r="73" spans="1:6" ht="12.75" x14ac:dyDescent="0.15">
      <c r="A73" s="6"/>
      <c r="B73" s="24">
        <f>SUM(B70:B72)</f>
        <v>0</v>
      </c>
      <c r="C73" s="47"/>
      <c r="D73" s="48"/>
      <c r="E73" s="13">
        <f>B73</f>
        <v>0</v>
      </c>
      <c r="F73" s="14">
        <v>4</v>
      </c>
    </row>
    <row r="74" spans="1:6" ht="25.5" x14ac:dyDescent="0.15">
      <c r="A74" s="15" t="s">
        <v>684</v>
      </c>
      <c r="B74" s="18" t="s">
        <v>685</v>
      </c>
      <c r="C74" s="318"/>
      <c r="D74" s="319"/>
      <c r="E74" s="18"/>
      <c r="F74" s="19"/>
    </row>
    <row r="75" spans="1:6" ht="12.75" x14ac:dyDescent="0.15">
      <c r="A75" s="6" t="s">
        <v>37</v>
      </c>
      <c r="B75" s="21"/>
      <c r="C75" s="320"/>
      <c r="D75" s="321"/>
      <c r="E75" s="13">
        <f>B75</f>
        <v>0</v>
      </c>
      <c r="F75" s="14">
        <v>10</v>
      </c>
    </row>
    <row r="76" spans="1:6" ht="25.5" x14ac:dyDescent="0.15">
      <c r="A76" s="15" t="s">
        <v>686</v>
      </c>
      <c r="B76" s="18" t="s">
        <v>685</v>
      </c>
      <c r="C76" s="318"/>
      <c r="D76" s="319"/>
      <c r="E76" s="18"/>
      <c r="F76" s="19"/>
    </row>
    <row r="77" spans="1:6" ht="12.75" x14ac:dyDescent="0.15">
      <c r="A77" s="6" t="s">
        <v>37</v>
      </c>
      <c r="B77" s="21"/>
      <c r="C77" s="320"/>
      <c r="D77" s="321"/>
      <c r="E77" s="13">
        <f>B77</f>
        <v>0</v>
      </c>
      <c r="F77" s="14">
        <v>6</v>
      </c>
    </row>
    <row r="78" spans="1:6" ht="12.75" x14ac:dyDescent="0.15">
      <c r="A78" s="15" t="s">
        <v>687</v>
      </c>
      <c r="B78" s="18" t="s">
        <v>685</v>
      </c>
      <c r="C78" s="318"/>
      <c r="D78" s="319"/>
      <c r="E78" s="18"/>
      <c r="F78" s="19"/>
    </row>
    <row r="79" spans="1:6" ht="12.75" x14ac:dyDescent="0.15">
      <c r="A79" s="6" t="s">
        <v>37</v>
      </c>
      <c r="B79" s="21"/>
      <c r="C79" s="320"/>
      <c r="D79" s="321"/>
      <c r="E79" s="13">
        <f>B79</f>
        <v>0</v>
      </c>
      <c r="F79" s="14">
        <v>2</v>
      </c>
    </row>
    <row r="80" spans="1:6" ht="12.75" x14ac:dyDescent="0.15">
      <c r="A80" s="42" t="s">
        <v>618</v>
      </c>
      <c r="B80" s="43"/>
      <c r="C80" s="43"/>
      <c r="D80" s="44"/>
      <c r="E80" s="45"/>
      <c r="F80" s="46">
        <f>SUM(F3:F79)</f>
        <v>78</v>
      </c>
    </row>
  </sheetData>
  <mergeCells count="10">
    <mergeCell ref="C76:D76"/>
    <mergeCell ref="C77:D77"/>
    <mergeCell ref="C78:D78"/>
    <mergeCell ref="C79:D79"/>
    <mergeCell ref="C37:D37"/>
    <mergeCell ref="C38:D40"/>
    <mergeCell ref="C69:D69"/>
    <mergeCell ref="C70:D72"/>
    <mergeCell ref="C74:D74"/>
    <mergeCell ref="C75:D7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Ruimtestaten </vt:lpstr>
      <vt:lpstr>Totaaloverzicht schoonmaak</vt:lpstr>
      <vt:lpstr>Glasstaat</vt:lpstr>
      <vt:lpstr>Totalen inschrijfprijs</vt:lpstr>
      <vt:lpstr>Regiewerkzaamheden</vt:lpstr>
      <vt:lpstr>'Ruimtestaten '!Afdrukbereik</vt:lpstr>
      <vt:lpstr>'Ruimtestaten '!Afdruktitels</vt:lpstr>
      <vt:lpstr>'Ruimtestaten '!Kostenpjr_totaal</vt:lpstr>
      <vt:lpstr>'Ruimtestaten '!Oppervlakte</vt:lpstr>
      <vt:lpstr>'Ruimtestaten '!Urenpjr_totaal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Saskia Evers</dc:creator>
  <cp:lastModifiedBy>Marjan Roumen</cp:lastModifiedBy>
  <cp:lastPrinted>2021-11-17T10:35:24Z</cp:lastPrinted>
  <dcterms:created xsi:type="dcterms:W3CDTF">2021-06-17T08:51:48Z</dcterms:created>
  <dcterms:modified xsi:type="dcterms:W3CDTF">2022-05-19T14:04:39Z</dcterms:modified>
</cp:coreProperties>
</file>