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am Inkoop\Aanbestedingen\0.3 GWW\Renovatie Minigemalen 2021-2023 (Z1165470)\02 Specificatie\02 NvI\03 Definitief\"/>
    </mc:Choice>
  </mc:AlternateContent>
  <xr:revisionPtr revIDLastSave="0" documentId="13_ncr:1_{7F48624B-57BC-4A4D-BB2C-1BDC4CDCBFE2}" xr6:coauthVersionLast="46" xr6:coauthVersionMax="46" xr10:uidLastSave="{00000000-0000-0000-0000-000000000000}"/>
  <bookViews>
    <workbookView xWindow="-120" yWindow="-120" windowWidth="29040" windowHeight="15990" xr2:uid="{00000000-000D-0000-FFFF-FFFF00000000}"/>
  </bookViews>
  <sheets>
    <sheet name="Prijsformulier" sheetId="1" r:id="rId1"/>
  </sheets>
  <definedNames>
    <definedName name="_GoBack" localSheetId="0">Prijsformulier!$J$14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26" i="1" l="1"/>
  <c r="J49" i="1" l="1"/>
  <c r="H32" i="1"/>
  <c r="H33" i="1"/>
  <c r="H34" i="1"/>
  <c r="H35" i="1"/>
  <c r="H36" i="1"/>
  <c r="H37" i="1"/>
  <c r="H38" i="1"/>
  <c r="H39" i="1"/>
  <c r="H31" i="1"/>
  <c r="J40" i="1" l="1" a="1"/>
  <c r="J40" i="1" s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4" i="1" l="1"/>
  <c r="J22" i="1" l="1"/>
  <c r="J20" i="1"/>
  <c r="J51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<sst xmlns="http://schemas.openxmlformats.org/spreadsheetml/2006/main" count="129" uniqueCount="85">
  <si>
    <t>Omschrijving</t>
  </si>
  <si>
    <t>Eenheid</t>
  </si>
  <si>
    <t>Aantal</t>
  </si>
  <si>
    <t>Prijs per eenheid</t>
  </si>
  <si>
    <t>Totaalprijs</t>
  </si>
  <si>
    <t>Stuk</t>
  </si>
  <si>
    <t>Set</t>
  </si>
  <si>
    <t>Getekend voor akkoord:</t>
  </si>
  <si>
    <t>Naam inschrijver</t>
  </si>
  <si>
    <t>Naam tekenbevoegde</t>
  </si>
  <si>
    <t>Handtekening</t>
  </si>
  <si>
    <t>Datum</t>
  </si>
  <si>
    <t>Leveren en monteren persleiding 2"incl. voetbocht en balkeerklep in minigemaal.</t>
  </si>
  <si>
    <t>Fictieve korting K.1</t>
  </si>
  <si>
    <t>Evaluatieprijs</t>
  </si>
  <si>
    <t>Totaalprijs exclusief BTW
(Aanneemsom)</t>
  </si>
  <si>
    <t>Totaalprijs dient inclusief uitvoeringskosten, algemene kosten, winst en risico te zijn.
Opgegeven stukprijzen dienen tevens als verrekenprijs voor meer- of minderwerk.</t>
  </si>
  <si>
    <t>Alleen blauw gearceerde cellen invullen.</t>
  </si>
  <si>
    <t xml:space="preserve">Leveren en monteren van een kogelkraan op de bestaande muurdoorvoer. </t>
  </si>
  <si>
    <t>Leveren en installeren buitenkast (dochterkast) inclusief fundering.</t>
  </si>
  <si>
    <t>Leveren en installeren buitenkast (Moederkast): inclusief fundering.</t>
  </si>
  <si>
    <t>Leveren en installeren in bestaande buitenkast (CVK), verdeelinrichting met 3 afgaande groepen.</t>
  </si>
  <si>
    <t>Leveren en aansluiten pomptype B.</t>
  </si>
  <si>
    <t>Leveren en aansluiten pomptype C.</t>
  </si>
  <si>
    <t>Leveren en installeren in bestaande of nieuwe buitenkast (dochterkast): complete besturing en niveau regeling.</t>
  </si>
  <si>
    <t>Leveren en installeren in bestaande of nieuwe buitenkast (Moeder): complete besturing met verdeelinrichting met 3 afgaande groepen en niveau regeling.</t>
  </si>
  <si>
    <t>Leveren en installeren geleidestangen en geleidebuisbeugel.</t>
  </si>
  <si>
    <t>Uitvoeren van een NEN 3140 keuring inclusief rapportage.</t>
  </si>
  <si>
    <t>Leveren en installeren van kastcilinder.</t>
  </si>
  <si>
    <t>Opstellen en versturen bewonersbrieven voor gehele project.</t>
  </si>
  <si>
    <t>Revisie gegevens verwerken en beschikbaar stellen voor gehele project.</t>
  </si>
  <si>
    <t>Schoon spuiten en leegzuigen minigemalen.</t>
  </si>
  <si>
    <t>Subtotaal kosten pompen
(optelling posten 1 t/m 7 benodigd voor K.1</t>
  </si>
  <si>
    <t>Vlgnr</t>
  </si>
  <si>
    <t>Component soort</t>
  </si>
  <si>
    <t>Voorkeurscomponent</t>
  </si>
  <si>
    <t>Standaard merk</t>
  </si>
  <si>
    <t>Goedgekeurde alternatieve merken</t>
  </si>
  <si>
    <t>Aardlekschakelaar</t>
  </si>
  <si>
    <t>ABB</t>
  </si>
  <si>
    <t>Eaton / Hager</t>
  </si>
  <si>
    <t>Motorbeveiligingsschake-laar en hulpcontact</t>
  </si>
  <si>
    <t>Magneetschakelaar</t>
  </si>
  <si>
    <t>Eaton</t>
  </si>
  <si>
    <t>Transformator</t>
  </si>
  <si>
    <t>Eaton / Riedel / Belpa</t>
  </si>
  <si>
    <t>Lastscheider</t>
  </si>
  <si>
    <t>Tijdrelais</t>
  </si>
  <si>
    <t>Eaton / Crouzet / Finder</t>
  </si>
  <si>
    <t>Aansluitklemmen</t>
  </si>
  <si>
    <t>Phoenix</t>
  </si>
  <si>
    <t>Wago</t>
  </si>
  <si>
    <t>versie:</t>
  </si>
  <si>
    <t>datum:</t>
  </si>
  <si>
    <t>De fictieve korting voor de CO2 prestatieladder wordt als volgt bepaald:</t>
  </si>
  <si>
    <t>Niveau</t>
  </si>
  <si>
    <t>Fictieve korting</t>
  </si>
  <si>
    <t>Maximale fictieve korting:</t>
  </si>
  <si>
    <t>Niveau inschrijver op inschrijvingsdatum</t>
  </si>
  <si>
    <t>Maak keuze</t>
  </si>
  <si>
    <t>Fictieve korting K.2</t>
  </si>
  <si>
    <t>K.3 CO2-prestatieladder</t>
  </si>
  <si>
    <t>Te behalen fictieve korting</t>
  </si>
  <si>
    <t>Wordt geleverd?</t>
  </si>
  <si>
    <t>Fictieve korting K.3</t>
  </si>
  <si>
    <t>K.2 Voorkeurscomponenten</t>
  </si>
  <si>
    <t>K.1 Extra fabrieksgarantie op de pompen en besturingscomponenten</t>
  </si>
  <si>
    <t>jaar/jaren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</si>
  <si>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</si>
  <si>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</si>
  <si>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</si>
  <si>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</si>
  <si>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</si>
  <si>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</si>
  <si>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</si>
  <si>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</si>
  <si>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</si>
  <si>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 xml:space="preserve">Flygt </t>
  </si>
  <si>
    <t>Pomp type B</t>
  </si>
  <si>
    <t>Pomp type C</t>
  </si>
  <si>
    <t>Landustrie</t>
  </si>
  <si>
    <t>Prijsformulier (NvI 1.0)
"Renovatie minigemalen 2021-2023"</t>
  </si>
  <si>
    <t>is de verrekenprijs, excl. BTW, voor het vervangen van de storingslampen, prijs per stuk.</t>
  </si>
  <si>
    <t>is de verrekenprijs, excl. BTW, voor het aanpassen en/of verlengen van de aardingsverspreidingsweerstand, prijs per stuk.</t>
  </si>
  <si>
    <t>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</si>
</sst>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d/mm/yyyy"/>
  </numFmts>
  <fonts count="12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i/>
      <sz val="10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i/>
      <sz val="8"/>
      <color theme="1"/>
      <name val="Arial"/>
      <family val="2"/>
    </font>
    <font>
      <b/>
      <sz val="11"/>
      <name val="Arial"/>
      <family val="2"/>
    </font>
    <font>
      <b/>
      <sz val="1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92">
    <xf numFmtId="0" fontId="0" fillId="0" borderId="0" xfId="0"/>
    <xf numFmtId="0" fontId="1" fillId="0" borderId="0" xfId="0" applyFont="1" applyFill="1" applyBorder="1" applyAlignment="1" applyProtection="1"/>
    <xf numFmtId="0" fontId="2" fillId="0" borderId="0" xfId="0" applyFont="1" applyFill="1" applyBorder="1" applyAlignment="1" applyProtection="1"/>
    <xf numFmtId="0" fontId="4" fillId="0" borderId="0" xfId="0" applyFont="1" applyFill="1" applyBorder="1" applyAlignment="1" applyProtection="1">
      <alignment horizontal="center"/>
    </xf>
    <xf numFmtId="0" fontId="4" fillId="0" borderId="0" xfId="0" applyFont="1" applyFill="1" applyBorder="1" applyAlignment="1" applyProtection="1">
      <alignment horizontal="right"/>
    </xf>
    <xf numFmtId="0" fontId="4" fillId="0" borderId="0" xfId="0" applyFont="1" applyFill="1" applyBorder="1" applyAlignment="1" applyProtection="1">
      <alignment horizontal="right" wrapText="1"/>
    </xf>
    <xf numFmtId="0" fontId="1" fillId="0" borderId="0" xfId="0" applyNumberFormat="1" applyFont="1" applyFill="1" applyProtection="1"/>
    <xf numFmtId="0" fontId="1" fillId="0" borderId="0" xfId="0" applyFont="1" applyFill="1" applyProtection="1"/>
    <xf numFmtId="0" fontId="1" fillId="0" borderId="1" xfId="0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 applyProtection="1">
      <alignment horizontal="right" wrapText="1"/>
    </xf>
    <xf numFmtId="164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vertical="top" wrapText="1"/>
    </xf>
    <xf numFmtId="164" fontId="1" fillId="3" borderId="1" xfId="0" applyNumberFormat="1" applyFont="1" applyFill="1" applyBorder="1" applyAlignment="1" applyProtection="1">
      <alignment vertical="center"/>
      <protection locked="0"/>
    </xf>
    <xf numFmtId="0" fontId="6" fillId="0" borderId="0" xfId="0" applyFont="1" applyFill="1" applyBorder="1" applyAlignment="1" applyProtection="1">
      <alignment horizontal="right"/>
    </xf>
    <xf numFmtId="0" fontId="1" fillId="0" borderId="0" xfId="0" applyFont="1" applyFill="1" applyBorder="1" applyAlignment="1" applyProtection="1">
      <alignment horizontal="left"/>
    </xf>
    <xf numFmtId="165" fontId="1" fillId="0" borderId="0" xfId="0" applyNumberFormat="1" applyFont="1" applyFill="1" applyBorder="1" applyAlignment="1" applyProtection="1">
      <alignment horizontal="left"/>
    </xf>
    <xf numFmtId="0" fontId="1" fillId="0" borderId="0" xfId="0" applyFont="1" applyFill="1" applyBorder="1" applyAlignment="1" applyProtection="1">
      <alignment horizontal="right"/>
    </xf>
    <xf numFmtId="0" fontId="6" fillId="0" borderId="0" xfId="0" applyFont="1" applyFill="1" applyBorder="1" applyAlignment="1" applyProtection="1">
      <alignment horizontal="left"/>
    </xf>
    <xf numFmtId="165" fontId="6" fillId="0" borderId="0" xfId="0" applyNumberFormat="1" applyFont="1" applyFill="1" applyBorder="1" applyAlignment="1" applyProtection="1">
      <alignment horizontal="left"/>
    </xf>
    <xf numFmtId="0" fontId="0" fillId="0" borderId="0" xfId="0" applyProtection="1"/>
    <xf numFmtId="0" fontId="1" fillId="0" borderId="0" xfId="0" applyFont="1" applyProtection="1"/>
    <xf numFmtId="0" fontId="1" fillId="0" borderId="0" xfId="0" applyFont="1" applyFill="1" applyBorder="1" applyAlignment="1" applyProtection="1">
      <alignment horizontal="right" vertical="center" wrapText="1"/>
    </xf>
    <xf numFmtId="0" fontId="1" fillId="0" borderId="0" xfId="0" applyFont="1" applyFill="1" applyBorder="1" applyAlignment="1" applyProtection="1">
      <alignment horizontal="right" vertical="center"/>
    </xf>
    <xf numFmtId="164" fontId="1" fillId="0" borderId="0" xfId="0" applyNumberFormat="1" applyFont="1" applyFill="1" applyBorder="1" applyAlignment="1" applyProtection="1">
      <alignment vertical="center"/>
    </xf>
    <xf numFmtId="164" fontId="1" fillId="0" borderId="0" xfId="0" applyNumberFormat="1" applyFont="1" applyFill="1" applyBorder="1" applyAlignment="1" applyProtection="1"/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8" xfId="0" applyFont="1" applyFill="1" applyBorder="1" applyAlignment="1" applyProtection="1"/>
    <xf numFmtId="164" fontId="1" fillId="2" borderId="1" xfId="0" applyNumberFormat="1" applyFont="1" applyFill="1" applyBorder="1" applyAlignment="1" applyProtection="1">
      <alignment horizontal="center" vertical="center"/>
    </xf>
    <xf numFmtId="164" fontId="10" fillId="2" borderId="1" xfId="0" applyNumberFormat="1" applyFont="1" applyFill="1" applyBorder="1" applyAlignment="1" applyProtection="1">
      <alignment vertical="center"/>
    </xf>
    <xf numFmtId="164" fontId="2" fillId="2" borderId="13" xfId="0" applyNumberFormat="1" applyFont="1" applyFill="1" applyBorder="1" applyAlignment="1" applyProtection="1">
      <alignment horizontal="center" vertical="center"/>
    </xf>
    <xf numFmtId="164" fontId="2" fillId="2" borderId="17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left" vertical="top"/>
    </xf>
    <xf numFmtId="44" fontId="1" fillId="0" borderId="1" xfId="0" applyNumberFormat="1" applyFont="1" applyFill="1" applyBorder="1" applyAlignment="1" applyProtection="1">
      <alignment horizontal="center" vertical="center"/>
    </xf>
    <xf numFmtId="44" fontId="1" fillId="0" borderId="9" xfId="0" applyNumberFormat="1" applyFont="1" applyFill="1" applyBorder="1" applyAlignment="1" applyProtection="1">
      <alignment horizontal="center" vertical="center"/>
    </xf>
    <xf numFmtId="9" fontId="0" fillId="0" borderId="1" xfId="1" applyFont="1" applyFill="1" applyBorder="1" applyAlignment="1" applyProtection="1">
      <alignment horizontal="center" vertical="center"/>
    </xf>
    <xf numFmtId="0" fontId="1" fillId="3" borderId="0" xfId="0" applyFont="1" applyFill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horizontal="right" vertical="top"/>
    </xf>
    <xf numFmtId="165" fontId="6" fillId="0" borderId="0" xfId="0" applyNumberFormat="1" applyFont="1" applyFill="1" applyBorder="1" applyAlignment="1" applyProtection="1">
      <alignment horizontal="left" vertical="top"/>
    </xf>
    <xf numFmtId="164" fontId="11" fillId="2" borderId="17" xfId="0" applyNumberFormat="1" applyFont="1" applyFill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/>
    </xf>
    <xf numFmtId="0" fontId="0" fillId="0" borderId="1" xfId="0" applyFont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left" vertical="center"/>
    </xf>
    <xf numFmtId="44" fontId="8" fillId="0" borderId="1" xfId="0" applyNumberFormat="1" applyFont="1" applyBorder="1" applyAlignment="1" applyProtection="1">
      <alignment vertical="center"/>
    </xf>
    <xf numFmtId="44" fontId="8" fillId="0" borderId="9" xfId="0" applyNumberFormat="1" applyFont="1" applyBorder="1" applyAlignment="1" applyProtection="1">
      <alignment vertical="center"/>
    </xf>
    <xf numFmtId="0" fontId="6" fillId="0" borderId="1" xfId="0" applyFont="1" applyBorder="1" applyAlignment="1" applyProtection="1">
      <alignment horizontal="right" vertical="center"/>
    </xf>
    <xf numFmtId="44" fontId="8" fillId="0" borderId="1" xfId="0" applyNumberFormat="1" applyFont="1" applyFill="1" applyBorder="1" applyAlignment="1" applyProtection="1">
      <alignment horizontal="center" vertical="center"/>
    </xf>
    <xf numFmtId="0" fontId="0" fillId="0" borderId="0" xfId="0" applyFont="1" applyAlignment="1" applyProtection="1">
      <alignment vertical="center"/>
    </xf>
    <xf numFmtId="0" fontId="0" fillId="0" borderId="0" xfId="0" applyFont="1" applyProtection="1"/>
    <xf numFmtId="0" fontId="9" fillId="0" borderId="0" xfId="0" applyFont="1" applyProtection="1"/>
    <xf numFmtId="0" fontId="3" fillId="2" borderId="1" xfId="0" applyFont="1" applyFill="1" applyBorder="1" applyAlignment="1" applyProtection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5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horizontal="right" vertical="center" wrapText="1"/>
    </xf>
    <xf numFmtId="0" fontId="2" fillId="2" borderId="4" xfId="0" applyFont="1" applyFill="1" applyBorder="1" applyAlignment="1" applyProtection="1">
      <alignment horizontal="right" vertical="center" wrapText="1"/>
    </xf>
    <xf numFmtId="0" fontId="2" fillId="2" borderId="3" xfId="0" applyFont="1" applyFill="1" applyBorder="1" applyAlignment="1" applyProtection="1">
      <alignment horizontal="right" vertical="center" wrapText="1"/>
    </xf>
    <xf numFmtId="0" fontId="2" fillId="0" borderId="5" xfId="0" applyFont="1" applyBorder="1" applyAlignment="1" applyProtection="1">
      <alignment horizontal="left" vertical="center"/>
    </xf>
    <xf numFmtId="0" fontId="0" fillId="0" borderId="9" xfId="0" applyFont="1" applyBorder="1" applyAlignment="1" applyProtection="1">
      <alignment horizontal="center" vertical="center" wrapText="1"/>
    </xf>
    <xf numFmtId="0" fontId="0" fillId="0" borderId="10" xfId="0" applyFont="1" applyBorder="1" applyAlignment="1" applyProtection="1">
      <alignment horizontal="center" vertical="center" wrapText="1"/>
    </xf>
    <xf numFmtId="0" fontId="0" fillId="0" borderId="8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left" vertical="center"/>
    </xf>
    <xf numFmtId="0" fontId="0" fillId="0" borderId="1" xfId="0" applyFont="1" applyBorder="1" applyAlignment="1" applyProtection="1">
      <alignment horizontal="center" wrapText="1"/>
    </xf>
    <xf numFmtId="0" fontId="0" fillId="0" borderId="3" xfId="0" applyFont="1" applyBorder="1" applyAlignment="1" applyProtection="1">
      <alignment horizontal="center" wrapText="1"/>
    </xf>
    <xf numFmtId="0" fontId="1" fillId="0" borderId="2" xfId="0" applyFont="1" applyFill="1" applyBorder="1" applyAlignment="1" applyProtection="1">
      <alignment horizontal="left" vertical="top" wrapText="1"/>
    </xf>
    <xf numFmtId="0" fontId="1" fillId="0" borderId="4" xfId="0" applyFont="1" applyFill="1" applyBorder="1" applyAlignment="1" applyProtection="1">
      <alignment horizontal="left" vertical="top" wrapText="1"/>
    </xf>
    <xf numFmtId="0" fontId="1" fillId="0" borderId="3" xfId="0" applyFont="1" applyFill="1" applyBorder="1" applyAlignment="1" applyProtection="1">
      <alignment horizontal="left" vertical="top" wrapText="1"/>
    </xf>
    <xf numFmtId="0" fontId="11" fillId="2" borderId="15" xfId="0" applyFont="1" applyFill="1" applyBorder="1" applyAlignment="1" applyProtection="1">
      <alignment horizontal="right"/>
    </xf>
    <xf numFmtId="0" fontId="11" fillId="2" borderId="16" xfId="0" applyFont="1" applyFill="1" applyBorder="1" applyAlignment="1" applyProtection="1">
      <alignment horizontal="right"/>
    </xf>
    <xf numFmtId="0" fontId="0" fillId="0" borderId="1" xfId="0" applyFont="1" applyBorder="1" applyAlignment="1" applyProtection="1">
      <alignment horizontal="left"/>
    </xf>
    <xf numFmtId="0" fontId="0" fillId="0" borderId="2" xfId="0" applyFont="1" applyBorder="1" applyAlignment="1" applyProtection="1">
      <alignment horizontal="left"/>
    </xf>
    <xf numFmtId="0" fontId="8" fillId="0" borderId="1" xfId="0" applyFont="1" applyBorder="1" applyAlignment="1" applyProtection="1">
      <alignment horizontal="center" wrapText="1"/>
    </xf>
    <xf numFmtId="0" fontId="8" fillId="0" borderId="3" xfId="0" applyFont="1" applyBorder="1" applyAlignment="1" applyProtection="1">
      <alignment horizontal="center" wrapText="1"/>
    </xf>
    <xf numFmtId="0" fontId="1" fillId="0" borderId="2" xfId="0" applyFont="1" applyFill="1" applyBorder="1" applyAlignment="1" applyProtection="1">
      <alignment horizontal="left" vertical="center" wrapText="1"/>
    </xf>
    <xf numFmtId="0" fontId="1" fillId="0" borderId="4" xfId="0" applyFont="1" applyFill="1" applyBorder="1" applyAlignment="1" applyProtection="1">
      <alignment horizontal="left" vertical="center" wrapText="1"/>
    </xf>
    <xf numFmtId="0" fontId="1" fillId="0" borderId="3" xfId="0" applyFont="1" applyFill="1" applyBorder="1" applyAlignment="1" applyProtection="1">
      <alignment horizontal="left" vertical="center" wrapText="1"/>
    </xf>
    <xf numFmtId="0" fontId="0" fillId="0" borderId="6" xfId="0" applyFont="1" applyBorder="1" applyAlignment="1" applyProtection="1">
      <alignment horizontal="center"/>
    </xf>
    <xf numFmtId="0" fontId="0" fillId="0" borderId="14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164" fontId="1" fillId="2" borderId="1" xfId="0" applyNumberFormat="1" applyFont="1" applyFill="1" applyBorder="1" applyAlignment="1" applyProtection="1">
      <alignment horizontal="center" vertical="center"/>
    </xf>
    <xf numFmtId="0" fontId="2" fillId="2" borderId="15" xfId="0" applyFont="1" applyFill="1" applyBorder="1" applyAlignment="1" applyProtection="1">
      <alignment horizontal="right" vertical="center" wrapText="1"/>
    </xf>
    <xf numFmtId="0" fontId="2" fillId="2" borderId="16" xfId="0" applyFont="1" applyFill="1" applyBorder="1" applyAlignment="1" applyProtection="1">
      <alignment horizontal="right" vertical="center"/>
    </xf>
    <xf numFmtId="0" fontId="2" fillId="2" borderId="11" xfId="0" applyFont="1" applyFill="1" applyBorder="1" applyAlignment="1" applyProtection="1">
      <alignment horizontal="right" vertical="center" wrapText="1"/>
    </xf>
    <xf numFmtId="0" fontId="2" fillId="2" borderId="12" xfId="0" applyFont="1" applyFill="1" applyBorder="1" applyAlignment="1" applyProtection="1">
      <alignment horizontal="right" vertical="center"/>
    </xf>
    <xf numFmtId="0" fontId="0" fillId="2" borderId="1" xfId="0" applyFont="1" applyFill="1" applyBorder="1" applyAlignment="1" applyProtection="1">
      <alignment horizontal="right" vertical="center" wrapText="1"/>
    </xf>
    <xf numFmtId="0" fontId="10" fillId="2" borderId="3" xfId="0" applyFont="1" applyFill="1" applyBorder="1" applyAlignment="1" applyProtection="1">
      <alignment horizontal="right" wrapText="1"/>
    </xf>
    <xf numFmtId="0" fontId="10" fillId="2" borderId="1" xfId="0" applyFont="1" applyFill="1" applyBorder="1" applyAlignment="1" applyProtection="1">
      <alignment horizontal="right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0" fontId="2" fillId="2" borderId="15" xfId="0" applyFont="1" applyFill="1" applyBorder="1" applyAlignment="1" applyProtection="1">
      <alignment horizontal="right" vertical="center"/>
    </xf>
    <xf numFmtId="0" fontId="2" fillId="0" borderId="1" xfId="0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>
      <alignment horizontal="left" vertical="center"/>
    </xf>
  </cellXfs>
  <cellStyles count="2">
    <cellStyle name="Procent" xfId="1" builtinId="5"/>
    <cellStyle name="Standaard" xfId="0" builtinId="0"/>
  </cellStyles>
  <dxfs count="5">
    <dxf>
      <font>
        <b val="0"/>
        <i val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762000</xdr:colOff>
      <xdr:row>0</xdr:row>
      <xdr:rowOff>0</xdr:rowOff>
    </xdr:from>
    <xdr:to>
      <xdr:col>9</xdr:col>
      <xdr:colOff>2279354</xdr:colOff>
      <xdr:row>2</xdr:row>
      <xdr:rowOff>181041</xdr:rowOff>
    </xdr:to>
    <xdr:pic>
      <xdr:nvPicPr>
        <xdr:cNvPr id="5" name="Afbeelding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48850" y="0"/>
          <a:ext cx="2450804" cy="762066"/>
        </a:xfrm>
        <a:prstGeom prst="rect">
          <a:avLst/>
        </a:prstGeom>
      </xdr:spPr>
    </xdr:pic>
    <xdr:clientData/>
  </xdr:twoCellAnchor>
  <xdr:twoCellAnchor>
    <xdr:from>
      <xdr:col>11</xdr:col>
      <xdr:colOff>123825</xdr:colOff>
      <xdr:row>54</xdr:row>
      <xdr:rowOff>304800</xdr:rowOff>
    </xdr:from>
    <xdr:to>
      <xdr:col>13</xdr:col>
      <xdr:colOff>0</xdr:colOff>
      <xdr:row>55</xdr:row>
      <xdr:rowOff>228600</xdr:rowOff>
    </xdr:to>
    <xdr:sp macro="" textlink="">
      <xdr:nvSpPr>
        <xdr:cNvPr id="4" name="Rechthoek 3">
          <a:extLst>
            <a:ext uri="{FF2B5EF4-FFF2-40B4-BE49-F238E27FC236}">
              <a16:creationId xmlns:a16="http://schemas.microsoft.com/office/drawing/2014/main" id="{52557CCF-3F53-48DC-97B1-0C23560ABE36}"/>
            </a:ext>
          </a:extLst>
        </xdr:cNvPr>
        <xdr:cNvSpPr/>
      </xdr:nvSpPr>
      <xdr:spPr>
        <a:xfrm>
          <a:off x="13477875" y="10848975"/>
          <a:ext cx="1190625" cy="428625"/>
        </a:xfrm>
        <a:prstGeom prst="rect">
          <a:avLst/>
        </a:prstGeom>
        <a:noFill/>
        <a:ln w="12700" cmpd="sng">
          <a:solidFill>
            <a:schemeClr val="tx1"/>
          </a:solidFill>
          <a:extLst>
            <a:ext uri="{C807C97D-BFC1-408E-A445-0C87EB9F89A2}">
              <ask:lineSketchStyleProps xmlns:ask="http://schemas.microsoft.com/office/drawing/2018/sketchyshapes">
                <ask:type>
                  <ask:lineSketchNone/>
                </ask:type>
              </ask:lineSketchStyleProps>
            </a:ext>
          </a:extLst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l-NL" sz="1100"/>
        </a:p>
      </xdr:txBody>
    </xdr:sp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M76"/>
  <sheetViews>
    <sheetView tabSelected="1" zoomScale="90" zoomScaleNormal="90" workbookViewId="0">
      <selection activeCell="I4" sqref="I4"/>
    </sheetView>
  </sheetViews>
  <sheetFormatPr defaultColWidth="9" defaultRowHeight="12.75" x14ac:dyDescent="0.2"/>
  <cols>
    <col min="1" max="1" width="5.28515625" style="1" bestFit="1" customWidth="1"/>
    <col min="2" max="2" width="38.42578125" style="1" bestFit="1" customWidth="1"/>
    <col min="3" max="3" width="14.28515625" style="1" bestFit="1" customWidth="1"/>
    <col min="4" max="4" width="14.42578125" style="1" bestFit="1" customWidth="1"/>
    <col min="5" max="5" width="23.140625" style="1" bestFit="1" customWidth="1"/>
    <col min="6" max="6" width="14.42578125" style="1" bestFit="1" customWidth="1"/>
    <col min="7" max="7" width="12.7109375" style="1" customWidth="1"/>
    <col min="8" max="8" width="13.5703125" style="1" bestFit="1" customWidth="1"/>
    <col min="9" max="9" width="14" style="1" customWidth="1"/>
    <col min="10" max="10" width="34.28515625" style="1" bestFit="1" customWidth="1"/>
    <col min="11" max="11" width="10.140625" style="1" customWidth="1"/>
    <col min="12" max="12" width="9" style="1"/>
    <col min="13" max="13" width="11.85546875" style="1" bestFit="1" customWidth="1"/>
    <col min="14" max="16384" width="9" style="1"/>
  </cols>
  <sheetData>
    <row r="1" spans="1:10" ht="18" customHeight="1" x14ac:dyDescent="0.2">
      <c r="B1" s="51" t="s">
        <v>81</v>
      </c>
      <c r="C1" s="51"/>
      <c r="D1" s="51"/>
      <c r="E1" s="51"/>
      <c r="F1" s="51"/>
      <c r="G1" s="51"/>
      <c r="H1" s="51"/>
    </row>
    <row r="2" spans="1:10" ht="27.75" customHeight="1" x14ac:dyDescent="0.2">
      <c r="B2" s="51"/>
      <c r="C2" s="51"/>
      <c r="D2" s="51"/>
      <c r="E2" s="51"/>
      <c r="F2" s="51"/>
      <c r="G2" s="51"/>
      <c r="H2" s="51"/>
    </row>
    <row r="3" spans="1:10" ht="57.75" customHeight="1" x14ac:dyDescent="0.25">
      <c r="A3" s="15" t="s">
        <v>33</v>
      </c>
      <c r="B3" s="53" t="s">
        <v>0</v>
      </c>
      <c r="C3" s="53"/>
      <c r="D3" s="53"/>
      <c r="E3" s="53"/>
      <c r="F3" s="53"/>
      <c r="G3" s="3" t="s">
        <v>1</v>
      </c>
      <c r="H3" s="4" t="s">
        <v>2</v>
      </c>
      <c r="I3" s="5" t="s">
        <v>3</v>
      </c>
      <c r="J3" s="4" t="s">
        <v>4</v>
      </c>
    </row>
    <row r="4" spans="1:10" ht="12.75" customHeight="1" x14ac:dyDescent="0.2">
      <c r="A4" s="33">
        <v>1</v>
      </c>
      <c r="B4" s="64" t="s">
        <v>22</v>
      </c>
      <c r="C4" s="65"/>
      <c r="D4" s="65"/>
      <c r="E4" s="65"/>
      <c r="F4" s="66"/>
      <c r="G4" s="27" t="s">
        <v>5</v>
      </c>
      <c r="H4" s="27">
        <v>97</v>
      </c>
      <c r="I4" s="10">
        <v>0</v>
      </c>
      <c r="J4" s="29">
        <f t="shared" ref="J4:J18" si="0">ROUND(H4*I4,2)</f>
        <v>0</v>
      </c>
    </row>
    <row r="5" spans="1:10" ht="12.75" customHeight="1" x14ac:dyDescent="0.2">
      <c r="A5" s="33">
        <v>2</v>
      </c>
      <c r="B5" s="64" t="s">
        <v>23</v>
      </c>
      <c r="C5" s="65"/>
      <c r="D5" s="65"/>
      <c r="E5" s="65"/>
      <c r="F5" s="66"/>
      <c r="G5" s="27" t="s">
        <v>5</v>
      </c>
      <c r="H5" s="27">
        <v>54</v>
      </c>
      <c r="I5" s="10">
        <v>0</v>
      </c>
      <c r="J5" s="29">
        <f t="shared" si="0"/>
        <v>0</v>
      </c>
    </row>
    <row r="6" spans="1:10" ht="12.75" customHeight="1" x14ac:dyDescent="0.2">
      <c r="A6" s="33">
        <v>3</v>
      </c>
      <c r="B6" s="64" t="s">
        <v>19</v>
      </c>
      <c r="C6" s="65"/>
      <c r="D6" s="65"/>
      <c r="E6" s="65"/>
      <c r="F6" s="66"/>
      <c r="G6" s="27" t="s">
        <v>5</v>
      </c>
      <c r="H6" s="27">
        <v>2</v>
      </c>
      <c r="I6" s="10">
        <v>0</v>
      </c>
      <c r="J6" s="29">
        <f t="shared" si="0"/>
        <v>0</v>
      </c>
    </row>
    <row r="7" spans="1:10" ht="12.75" customHeight="1" x14ac:dyDescent="0.2">
      <c r="A7" s="33">
        <v>4</v>
      </c>
      <c r="B7" s="64" t="s">
        <v>20</v>
      </c>
      <c r="C7" s="65"/>
      <c r="D7" s="65"/>
      <c r="E7" s="65"/>
      <c r="F7" s="66"/>
      <c r="G7" s="27" t="s">
        <v>5</v>
      </c>
      <c r="H7" s="27">
        <v>2</v>
      </c>
      <c r="I7" s="10">
        <v>0</v>
      </c>
      <c r="J7" s="29">
        <f t="shared" si="0"/>
        <v>0</v>
      </c>
    </row>
    <row r="8" spans="1:10" x14ac:dyDescent="0.2">
      <c r="A8" s="33">
        <v>5</v>
      </c>
      <c r="B8" s="64" t="s">
        <v>24</v>
      </c>
      <c r="C8" s="65"/>
      <c r="D8" s="65"/>
      <c r="E8" s="65"/>
      <c r="F8" s="66"/>
      <c r="G8" s="27" t="s">
        <v>5</v>
      </c>
      <c r="H8" s="27">
        <v>105</v>
      </c>
      <c r="I8" s="10">
        <v>0</v>
      </c>
      <c r="J8" s="29">
        <f t="shared" si="0"/>
        <v>0</v>
      </c>
    </row>
    <row r="9" spans="1:10" ht="26.1" customHeight="1" x14ac:dyDescent="0.2">
      <c r="A9" s="33">
        <v>6</v>
      </c>
      <c r="B9" s="64" t="s">
        <v>25</v>
      </c>
      <c r="C9" s="65"/>
      <c r="D9" s="65"/>
      <c r="E9" s="65"/>
      <c r="F9" s="66"/>
      <c r="G9" s="27" t="s">
        <v>5</v>
      </c>
      <c r="H9" s="27">
        <v>45</v>
      </c>
      <c r="I9" s="10">
        <v>0</v>
      </c>
      <c r="J9" s="29">
        <f t="shared" si="0"/>
        <v>0</v>
      </c>
    </row>
    <row r="10" spans="1:10" x14ac:dyDescent="0.2">
      <c r="A10" s="33">
        <v>7</v>
      </c>
      <c r="B10" s="64" t="s">
        <v>21</v>
      </c>
      <c r="C10" s="65"/>
      <c r="D10" s="65"/>
      <c r="E10" s="65"/>
      <c r="F10" s="66"/>
      <c r="G10" s="27" t="s">
        <v>5</v>
      </c>
      <c r="H10" s="27">
        <v>2</v>
      </c>
      <c r="I10" s="10">
        <v>0</v>
      </c>
      <c r="J10" s="29">
        <f t="shared" si="0"/>
        <v>0</v>
      </c>
    </row>
    <row r="11" spans="1:10" ht="12.75" customHeight="1" x14ac:dyDescent="0.2">
      <c r="A11" s="33">
        <v>8</v>
      </c>
      <c r="B11" s="64" t="s">
        <v>26</v>
      </c>
      <c r="C11" s="65"/>
      <c r="D11" s="65"/>
      <c r="E11" s="65"/>
      <c r="F11" s="66"/>
      <c r="G11" s="27" t="s">
        <v>5</v>
      </c>
      <c r="H11" s="27">
        <v>31</v>
      </c>
      <c r="I11" s="10">
        <v>0</v>
      </c>
      <c r="J11" s="29">
        <f t="shared" si="0"/>
        <v>0</v>
      </c>
    </row>
    <row r="12" spans="1:10" ht="12.75" customHeight="1" x14ac:dyDescent="0.2">
      <c r="A12" s="33">
        <v>9</v>
      </c>
      <c r="B12" s="64" t="s">
        <v>12</v>
      </c>
      <c r="C12" s="65"/>
      <c r="D12" s="65"/>
      <c r="E12" s="65"/>
      <c r="F12" s="66"/>
      <c r="G12" s="27" t="s">
        <v>5</v>
      </c>
      <c r="H12" s="27">
        <v>151</v>
      </c>
      <c r="I12" s="10">
        <v>0</v>
      </c>
      <c r="J12" s="29">
        <f t="shared" si="0"/>
        <v>0</v>
      </c>
    </row>
    <row r="13" spans="1:10" ht="12.75" customHeight="1" x14ac:dyDescent="0.2">
      <c r="A13" s="33">
        <v>10</v>
      </c>
      <c r="B13" s="64" t="s">
        <v>18</v>
      </c>
      <c r="C13" s="65"/>
      <c r="D13" s="65"/>
      <c r="E13" s="65"/>
      <c r="F13" s="66"/>
      <c r="G13" s="27" t="s">
        <v>5</v>
      </c>
      <c r="H13" s="27">
        <v>1</v>
      </c>
      <c r="I13" s="10">
        <v>0</v>
      </c>
      <c r="J13" s="29">
        <f t="shared" si="0"/>
        <v>0</v>
      </c>
    </row>
    <row r="14" spans="1:10" ht="12.75" customHeight="1" x14ac:dyDescent="0.2">
      <c r="A14" s="33">
        <v>11</v>
      </c>
      <c r="B14" s="64" t="s">
        <v>27</v>
      </c>
      <c r="C14" s="65"/>
      <c r="D14" s="65"/>
      <c r="E14" s="65"/>
      <c r="F14" s="66"/>
      <c r="G14" s="27" t="s">
        <v>5</v>
      </c>
      <c r="H14" s="27">
        <v>153</v>
      </c>
      <c r="I14" s="10">
        <v>0</v>
      </c>
      <c r="J14" s="29">
        <f t="shared" si="0"/>
        <v>0</v>
      </c>
    </row>
    <row r="15" spans="1:10" ht="12.75" customHeight="1" x14ac:dyDescent="0.2">
      <c r="A15" s="33">
        <v>12</v>
      </c>
      <c r="B15" s="64" t="s">
        <v>28</v>
      </c>
      <c r="C15" s="65"/>
      <c r="D15" s="65"/>
      <c r="E15" s="65"/>
      <c r="F15" s="66"/>
      <c r="G15" s="27" t="s">
        <v>5</v>
      </c>
      <c r="H15" s="27">
        <v>2</v>
      </c>
      <c r="I15" s="10">
        <v>0</v>
      </c>
      <c r="J15" s="29">
        <f t="shared" si="0"/>
        <v>0</v>
      </c>
    </row>
    <row r="16" spans="1:10" ht="12.75" customHeight="1" x14ac:dyDescent="0.2">
      <c r="A16" s="33">
        <v>13</v>
      </c>
      <c r="B16" s="64" t="s">
        <v>29</v>
      </c>
      <c r="C16" s="65"/>
      <c r="D16" s="65"/>
      <c r="E16" s="65"/>
      <c r="F16" s="66"/>
      <c r="G16" s="27" t="s">
        <v>6</v>
      </c>
      <c r="H16" s="27">
        <v>1</v>
      </c>
      <c r="I16" s="10">
        <v>0</v>
      </c>
      <c r="J16" s="29">
        <f t="shared" si="0"/>
        <v>0</v>
      </c>
    </row>
    <row r="17" spans="1:10" ht="12.75" customHeight="1" x14ac:dyDescent="0.2">
      <c r="A17" s="33">
        <v>14</v>
      </c>
      <c r="B17" s="64" t="s">
        <v>30</v>
      </c>
      <c r="C17" s="65"/>
      <c r="D17" s="65"/>
      <c r="E17" s="65"/>
      <c r="F17" s="66"/>
      <c r="G17" s="27" t="s">
        <v>6</v>
      </c>
      <c r="H17" s="27">
        <v>1</v>
      </c>
      <c r="I17" s="10">
        <v>0</v>
      </c>
      <c r="J17" s="29">
        <f t="shared" si="0"/>
        <v>0</v>
      </c>
    </row>
    <row r="18" spans="1:10" ht="12.75" customHeight="1" x14ac:dyDescent="0.2">
      <c r="A18" s="33">
        <v>15</v>
      </c>
      <c r="B18" s="64" t="s">
        <v>31</v>
      </c>
      <c r="C18" s="65"/>
      <c r="D18" s="65"/>
      <c r="E18" s="65"/>
      <c r="F18" s="66"/>
      <c r="G18" s="27" t="s">
        <v>5</v>
      </c>
      <c r="H18" s="27">
        <v>153</v>
      </c>
      <c r="I18" s="10">
        <v>0</v>
      </c>
      <c r="J18" s="29">
        <f t="shared" si="0"/>
        <v>0</v>
      </c>
    </row>
    <row r="20" spans="1:10" ht="36" customHeight="1" x14ac:dyDescent="0.25">
      <c r="B20" s="54" t="s">
        <v>16</v>
      </c>
      <c r="C20" s="55"/>
      <c r="D20" s="55"/>
      <c r="E20" s="55"/>
      <c r="F20" s="56"/>
      <c r="G20" s="85" t="s">
        <v>15</v>
      </c>
      <c r="H20" s="86"/>
      <c r="I20" s="86"/>
      <c r="J20" s="30">
        <f>SUM(J4:J18)</f>
        <v>0</v>
      </c>
    </row>
    <row r="21" spans="1:10" x14ac:dyDescent="0.2">
      <c r="G21" s="17"/>
      <c r="H21" s="17"/>
      <c r="I21" s="17"/>
      <c r="J21" s="21"/>
    </row>
    <row r="22" spans="1:10" x14ac:dyDescent="0.2">
      <c r="G22" s="87" t="s">
        <v>32</v>
      </c>
      <c r="H22" s="88"/>
      <c r="I22" s="88"/>
      <c r="J22" s="79">
        <f>SUM(J4:J10)</f>
        <v>0</v>
      </c>
    </row>
    <row r="23" spans="1:10" ht="42" customHeight="1" x14ac:dyDescent="0.2">
      <c r="B23" s="13">
        <v>0</v>
      </c>
      <c r="C23" s="73" t="s">
        <v>83</v>
      </c>
      <c r="D23" s="74"/>
      <c r="E23" s="75"/>
      <c r="G23" s="88"/>
      <c r="H23" s="88"/>
      <c r="I23" s="88"/>
      <c r="J23" s="79"/>
    </row>
    <row r="24" spans="1:10" ht="26.1" customHeight="1" x14ac:dyDescent="0.2">
      <c r="B24" s="13">
        <v>0</v>
      </c>
      <c r="C24" s="73" t="s">
        <v>82</v>
      </c>
      <c r="D24" s="74"/>
      <c r="E24" s="75"/>
    </row>
    <row r="25" spans="1:10" ht="13.5" thickBot="1" x14ac:dyDescent="0.25">
      <c r="B25" s="12"/>
      <c r="C25" s="12"/>
      <c r="D25" s="12"/>
    </row>
    <row r="26" spans="1:10" ht="13.5" thickBot="1" x14ac:dyDescent="0.25">
      <c r="B26" s="90" t="s">
        <v>66</v>
      </c>
      <c r="C26" s="90"/>
      <c r="D26" s="90"/>
      <c r="E26" s="11" t="s">
        <v>59</v>
      </c>
      <c r="F26" s="28" t="s">
        <v>67</v>
      </c>
      <c r="G26" s="89" t="s">
        <v>13</v>
      </c>
      <c r="H26" s="81"/>
      <c r="I26" s="81"/>
      <c r="J26" s="32" t="str">
        <f>IF(E26="Maak keuze","Keuze maken voor jaren",J22*E26*5%)</f>
        <v>Keuze maken voor jaren</v>
      </c>
    </row>
    <row r="28" spans="1:10" x14ac:dyDescent="0.2">
      <c r="B28" s="57" t="s">
        <v>65</v>
      </c>
      <c r="C28" s="57"/>
      <c r="D28" s="57"/>
      <c r="E28" s="57"/>
      <c r="F28" s="57"/>
      <c r="G28" s="57"/>
      <c r="H28" s="57"/>
      <c r="I28" s="23"/>
      <c r="J28" s="25"/>
    </row>
    <row r="29" spans="1:10" x14ac:dyDescent="0.2">
      <c r="A29" s="69" t="s">
        <v>33</v>
      </c>
      <c r="B29" s="69" t="s">
        <v>34</v>
      </c>
      <c r="C29" s="76" t="s">
        <v>35</v>
      </c>
      <c r="D29" s="77"/>
      <c r="E29" s="77"/>
      <c r="F29" s="78"/>
      <c r="G29" s="71" t="s">
        <v>62</v>
      </c>
      <c r="H29" s="62" t="s">
        <v>56</v>
      </c>
      <c r="I29" s="23"/>
      <c r="J29" s="25"/>
    </row>
    <row r="30" spans="1:10" ht="25.5" x14ac:dyDescent="0.2">
      <c r="A30" s="69"/>
      <c r="B30" s="70"/>
      <c r="C30" s="41" t="s">
        <v>36</v>
      </c>
      <c r="D30" s="41" t="s">
        <v>63</v>
      </c>
      <c r="E30" s="42" t="s">
        <v>37</v>
      </c>
      <c r="F30" s="41" t="s">
        <v>63</v>
      </c>
      <c r="G30" s="72"/>
      <c r="H30" s="63"/>
      <c r="I30" s="23"/>
      <c r="J30" s="25"/>
    </row>
    <row r="31" spans="1:10" x14ac:dyDescent="0.2">
      <c r="A31" s="43" t="s">
        <v>68</v>
      </c>
      <c r="B31" s="43" t="s">
        <v>38</v>
      </c>
      <c r="C31" s="41" t="s">
        <v>39</v>
      </c>
      <c r="D31" s="26" t="s">
        <v>59</v>
      </c>
      <c r="E31" s="41" t="s">
        <v>40</v>
      </c>
      <c r="F31" s="26" t="s">
        <v>59</v>
      </c>
      <c r="G31" s="44">
        <v>5500</v>
      </c>
      <c r="H31" s="34" t="str">
        <f>IF(OR(D31="Maak keuze",F31="Maak keuze"),"Keuze maken",IF(OR(D31="Ja",F31="Ja"),G31,0))</f>
        <v>Keuze maken</v>
      </c>
      <c r="I31" s="23"/>
      <c r="J31" s="25"/>
    </row>
    <row r="32" spans="1:10" x14ac:dyDescent="0.2">
      <c r="A32" s="43" t="s">
        <v>69</v>
      </c>
      <c r="B32" s="43" t="s">
        <v>41</v>
      </c>
      <c r="C32" s="41" t="s">
        <v>39</v>
      </c>
      <c r="D32" s="26" t="s">
        <v>59</v>
      </c>
      <c r="E32" s="41" t="s">
        <v>40</v>
      </c>
      <c r="F32" s="26" t="s">
        <v>59</v>
      </c>
      <c r="G32" s="44">
        <v>5500</v>
      </c>
      <c r="H32" s="34" t="str">
        <f t="shared" ref="H32:H39" si="1">IF(OR(D32="Maak keuze",F32="Maak keuze"),"Keuze maken",IF(OR(D32="Ja",F32="Ja"),G32,0))</f>
        <v>Keuze maken</v>
      </c>
      <c r="I32" s="23"/>
      <c r="J32" s="25"/>
    </row>
    <row r="33" spans="1:10" x14ac:dyDescent="0.2">
      <c r="A33" s="43" t="s">
        <v>70</v>
      </c>
      <c r="B33" s="43" t="s">
        <v>42</v>
      </c>
      <c r="C33" s="41" t="s">
        <v>39</v>
      </c>
      <c r="D33" s="26" t="s">
        <v>59</v>
      </c>
      <c r="E33" s="41" t="s">
        <v>43</v>
      </c>
      <c r="F33" s="26" t="s">
        <v>59</v>
      </c>
      <c r="G33" s="44">
        <v>5500</v>
      </c>
      <c r="H33" s="34" t="str">
        <f t="shared" si="1"/>
        <v>Keuze maken</v>
      </c>
      <c r="I33" s="23"/>
      <c r="J33" s="25"/>
    </row>
    <row r="34" spans="1:10" x14ac:dyDescent="0.2">
      <c r="A34" s="43" t="s">
        <v>71</v>
      </c>
      <c r="B34" s="43" t="s">
        <v>44</v>
      </c>
      <c r="C34" s="41" t="s">
        <v>39</v>
      </c>
      <c r="D34" s="26" t="s">
        <v>59</v>
      </c>
      <c r="E34" s="41" t="s">
        <v>45</v>
      </c>
      <c r="F34" s="26" t="s">
        <v>59</v>
      </c>
      <c r="G34" s="44">
        <v>5500</v>
      </c>
      <c r="H34" s="34" t="str">
        <f t="shared" si="1"/>
        <v>Keuze maken</v>
      </c>
      <c r="I34" s="23"/>
      <c r="J34" s="25"/>
    </row>
    <row r="35" spans="1:10" x14ac:dyDescent="0.2">
      <c r="A35" s="43" t="s">
        <v>72</v>
      </c>
      <c r="B35" s="43" t="s">
        <v>46</v>
      </c>
      <c r="C35" s="41" t="s">
        <v>39</v>
      </c>
      <c r="D35" s="26" t="s">
        <v>59</v>
      </c>
      <c r="E35" s="41" t="s">
        <v>43</v>
      </c>
      <c r="F35" s="26" t="s">
        <v>59</v>
      </c>
      <c r="G35" s="44">
        <v>5500</v>
      </c>
      <c r="H35" s="34" t="str">
        <f t="shared" si="1"/>
        <v>Keuze maken</v>
      </c>
      <c r="I35" s="23"/>
      <c r="J35" s="25"/>
    </row>
    <row r="36" spans="1:10" x14ac:dyDescent="0.2">
      <c r="A36" s="43" t="s">
        <v>73</v>
      </c>
      <c r="B36" s="43" t="s">
        <v>47</v>
      </c>
      <c r="C36" s="41" t="s">
        <v>39</v>
      </c>
      <c r="D36" s="26" t="s">
        <v>59</v>
      </c>
      <c r="E36" s="41" t="s">
        <v>48</v>
      </c>
      <c r="F36" s="26" t="s">
        <v>59</v>
      </c>
      <c r="G36" s="44">
        <v>5500</v>
      </c>
      <c r="H36" s="34" t="str">
        <f t="shared" si="1"/>
        <v>Keuze maken</v>
      </c>
      <c r="I36" s="23"/>
      <c r="J36" s="25"/>
    </row>
    <row r="37" spans="1:10" x14ac:dyDescent="0.2">
      <c r="A37" s="43" t="s">
        <v>74</v>
      </c>
      <c r="B37" s="43" t="s">
        <v>49</v>
      </c>
      <c r="C37" s="41" t="s">
        <v>50</v>
      </c>
      <c r="D37" s="26" t="s">
        <v>59</v>
      </c>
      <c r="E37" s="41" t="s">
        <v>51</v>
      </c>
      <c r="F37" s="26" t="s">
        <v>59</v>
      </c>
      <c r="G37" s="44">
        <v>5500</v>
      </c>
      <c r="H37" s="34" t="str">
        <f t="shared" si="1"/>
        <v>Keuze maken</v>
      </c>
      <c r="I37" s="23"/>
      <c r="J37" s="25"/>
    </row>
    <row r="38" spans="1:10" x14ac:dyDescent="0.2">
      <c r="A38" s="43" t="s">
        <v>75</v>
      </c>
      <c r="B38" s="91" t="s">
        <v>78</v>
      </c>
      <c r="C38" s="27" t="s">
        <v>77</v>
      </c>
      <c r="D38" s="26" t="s">
        <v>59</v>
      </c>
      <c r="E38" s="27" t="s">
        <v>80</v>
      </c>
      <c r="F38" s="26" t="s">
        <v>59</v>
      </c>
      <c r="G38" s="44">
        <v>10000</v>
      </c>
      <c r="H38" s="34" t="str">
        <f t="shared" si="1"/>
        <v>Keuze maken</v>
      </c>
      <c r="I38" s="23"/>
      <c r="J38" s="25"/>
    </row>
    <row r="39" spans="1:10" ht="13.5" thickBot="1" x14ac:dyDescent="0.25">
      <c r="A39" s="43" t="s">
        <v>76</v>
      </c>
      <c r="B39" s="91" t="s">
        <v>79</v>
      </c>
      <c r="C39" s="27" t="s">
        <v>77</v>
      </c>
      <c r="D39" s="26" t="s">
        <v>59</v>
      </c>
      <c r="E39" s="27" t="s">
        <v>80</v>
      </c>
      <c r="F39" s="26" t="s">
        <v>59</v>
      </c>
      <c r="G39" s="45">
        <v>10000</v>
      </c>
      <c r="H39" s="35" t="str">
        <f t="shared" si="1"/>
        <v>Keuze maken</v>
      </c>
      <c r="I39" s="23"/>
      <c r="J39" s="25"/>
    </row>
    <row r="40" spans="1:10" ht="13.5" thickBot="1" x14ac:dyDescent="0.25">
      <c r="B40" s="17"/>
      <c r="C40" s="17"/>
      <c r="D40" s="17"/>
      <c r="E40" s="16"/>
      <c r="F40" s="16"/>
      <c r="G40" s="80" t="s">
        <v>60</v>
      </c>
      <c r="H40" s="81"/>
      <c r="I40" s="81"/>
      <c r="J40" s="32" t="str" cm="1">
        <f t="array" ref="J40">IF(OR(H31:H39="Keuze maken"),"Nog keuze maken",SUM(H31:H39))</f>
        <v>Nog keuze maken</v>
      </c>
    </row>
    <row r="41" spans="1:10" x14ac:dyDescent="0.2">
      <c r="B41" s="61" t="s">
        <v>61</v>
      </c>
      <c r="C41" s="61"/>
      <c r="D41" s="61"/>
      <c r="E41" s="61"/>
      <c r="G41" s="22"/>
      <c r="H41" s="23"/>
      <c r="I41" s="23"/>
      <c r="J41" s="24"/>
    </row>
    <row r="42" spans="1:10" x14ac:dyDescent="0.2">
      <c r="B42" s="46" t="s">
        <v>57</v>
      </c>
      <c r="C42" s="47">
        <v>10000</v>
      </c>
      <c r="D42" s="48"/>
      <c r="E42" s="49"/>
      <c r="F42" s="49"/>
      <c r="G42" s="22"/>
      <c r="H42" s="23"/>
      <c r="I42" s="23"/>
      <c r="J42" s="24"/>
    </row>
    <row r="43" spans="1:10" x14ac:dyDescent="0.2">
      <c r="B43" s="58" t="s">
        <v>54</v>
      </c>
      <c r="C43" s="41" t="s">
        <v>55</v>
      </c>
      <c r="D43" s="42" t="s">
        <v>56</v>
      </c>
      <c r="E43" s="49"/>
      <c r="G43" s="22"/>
      <c r="H43" s="23"/>
      <c r="I43" s="23"/>
      <c r="J43" s="24"/>
    </row>
    <row r="44" spans="1:10" x14ac:dyDescent="0.2">
      <c r="B44" s="59"/>
      <c r="C44" s="41">
        <v>5</v>
      </c>
      <c r="D44" s="36">
        <v>1</v>
      </c>
      <c r="E44" s="49"/>
      <c r="G44" s="22"/>
      <c r="H44" s="23"/>
      <c r="I44" s="23"/>
      <c r="J44" s="24"/>
    </row>
    <row r="45" spans="1:10" x14ac:dyDescent="0.2">
      <c r="B45" s="59"/>
      <c r="C45" s="41">
        <v>4</v>
      </c>
      <c r="D45" s="36">
        <v>0.8</v>
      </c>
      <c r="E45" s="49"/>
      <c r="G45" s="22"/>
      <c r="H45" s="23"/>
      <c r="I45" s="23"/>
      <c r="J45" s="24"/>
    </row>
    <row r="46" spans="1:10" x14ac:dyDescent="0.2">
      <c r="B46" s="59"/>
      <c r="C46" s="41">
        <v>3</v>
      </c>
      <c r="D46" s="36">
        <v>0.5</v>
      </c>
      <c r="E46" s="49"/>
      <c r="G46" s="22"/>
      <c r="H46" s="23"/>
      <c r="I46" s="23"/>
      <c r="J46" s="24"/>
    </row>
    <row r="47" spans="1:10" x14ac:dyDescent="0.2">
      <c r="B47" s="59"/>
      <c r="C47" s="41">
        <v>2</v>
      </c>
      <c r="D47" s="36">
        <v>0</v>
      </c>
      <c r="E47" s="49"/>
      <c r="G47" s="22"/>
      <c r="H47" s="23"/>
      <c r="I47" s="23"/>
      <c r="J47" s="24"/>
    </row>
    <row r="48" spans="1:10" ht="13.5" thickBot="1" x14ac:dyDescent="0.25">
      <c r="B48" s="60"/>
      <c r="C48" s="41">
        <v>1</v>
      </c>
      <c r="D48" s="36">
        <v>0</v>
      </c>
      <c r="E48" s="49"/>
      <c r="G48" s="22"/>
      <c r="H48" s="23"/>
      <c r="I48" s="23"/>
      <c r="J48" s="24"/>
    </row>
    <row r="49" spans="2:13" ht="13.5" customHeight="1" thickTop="1" thickBot="1" x14ac:dyDescent="0.25">
      <c r="B49" s="84" t="s">
        <v>58</v>
      </c>
      <c r="C49" s="84"/>
      <c r="D49" s="84"/>
      <c r="E49" s="26" t="s">
        <v>59</v>
      </c>
      <c r="G49" s="82" t="s">
        <v>64</v>
      </c>
      <c r="H49" s="83"/>
      <c r="I49" s="83"/>
      <c r="J49" s="31" t="str">
        <f>IF(E49="Maak keuze","Nog keuze maken",INDEX(C44:D48,IF(E49=C44,1,IF(E49=C45,2,IF(E49=C46,3,IF(E49=C47,4,5)))),2)*C42)</f>
        <v>Nog keuze maken</v>
      </c>
    </row>
    <row r="50" spans="2:13" ht="14.25" thickTop="1" thickBot="1" x14ac:dyDescent="0.25">
      <c r="C50" s="49"/>
      <c r="D50" s="14"/>
      <c r="E50" s="49"/>
      <c r="F50" s="19"/>
      <c r="G50" s="22"/>
      <c r="H50" s="23"/>
      <c r="I50" s="23"/>
      <c r="J50" s="24"/>
    </row>
    <row r="51" spans="2:13" ht="21" thickBot="1" x14ac:dyDescent="0.35">
      <c r="G51" s="67" t="s">
        <v>14</v>
      </c>
      <c r="H51" s="68"/>
      <c r="I51" s="68"/>
      <c r="J51" s="40" t="str">
        <f>IF(OR(J20=0,J26="Keuze maken voor jaren",J40="Nog keuze maken",J49="Nog keuze maken"),"Nog niet goed ingevuld",J20-J26-J40-J49)</f>
        <v>Nog niet goed ingevuld</v>
      </c>
    </row>
    <row r="52" spans="2:13" x14ac:dyDescent="0.2">
      <c r="B52" s="2" t="s">
        <v>7</v>
      </c>
      <c r="C52" s="6"/>
      <c r="D52" s="6"/>
    </row>
    <row r="53" spans="2:13" ht="20.100000000000001" customHeight="1" x14ac:dyDescent="0.2">
      <c r="B53" s="8" t="s">
        <v>8</v>
      </c>
      <c r="C53" s="52"/>
      <c r="D53" s="52"/>
      <c r="E53" s="52"/>
      <c r="F53" s="52"/>
      <c r="G53" s="7"/>
    </row>
    <row r="54" spans="2:13" ht="20.100000000000001" customHeight="1" x14ac:dyDescent="0.2">
      <c r="B54" s="8" t="s">
        <v>9</v>
      </c>
      <c r="C54" s="52"/>
      <c r="D54" s="52"/>
      <c r="E54" s="52"/>
      <c r="F54" s="52"/>
      <c r="G54" s="7"/>
    </row>
    <row r="55" spans="2:13" ht="39.950000000000003" customHeight="1" x14ac:dyDescent="0.2">
      <c r="B55" s="9" t="s">
        <v>10</v>
      </c>
      <c r="C55" s="52"/>
      <c r="D55" s="52"/>
      <c r="E55" s="52"/>
      <c r="F55" s="52"/>
      <c r="G55" s="7"/>
      <c r="J55" s="37" t="s">
        <v>17</v>
      </c>
      <c r="L55" s="14" t="s">
        <v>52</v>
      </c>
      <c r="M55" s="18" t="s">
        <v>84</v>
      </c>
    </row>
    <row r="56" spans="2:13" ht="20.100000000000001" customHeight="1" x14ac:dyDescent="0.2">
      <c r="B56" s="8" t="s">
        <v>11</v>
      </c>
      <c r="C56" s="52"/>
      <c r="D56" s="52"/>
      <c r="E56" s="52"/>
      <c r="F56" s="52"/>
      <c r="G56" s="7"/>
      <c r="L56" s="38" t="s">
        <v>53</v>
      </c>
      <c r="M56" s="39">
        <v>44342</v>
      </c>
    </row>
    <row r="57" spans="2:13" x14ac:dyDescent="0.2">
      <c r="B57" s="6"/>
      <c r="C57" s="6"/>
      <c r="D57" s="6"/>
      <c r="E57" s="6"/>
      <c r="F57" s="6"/>
      <c r="G57" s="7"/>
      <c r="H57" s="7"/>
      <c r="I57" s="7"/>
    </row>
    <row r="76" spans="6:7" x14ac:dyDescent="0.2">
      <c r="F76" s="20"/>
      <c r="G76" s="50"/>
    </row>
  </sheetData>
  <sheetProtection algorithmName="SHA-512" hashValue="cXey8mMXmawQFjfzdZqYjEu8/zNK70dEyVxN55ZdGGfyeck8aW/Bks2UrgCFPFIU+8IuUWNpsjtT68Skhf7E/w==" saltValue="Bhgr8APxS5j/Qn2lyCJu9g==" spinCount="100000" sheet="1" selectLockedCells="1"/>
  <mergeCells count="41">
    <mergeCell ref="J22:J23"/>
    <mergeCell ref="G40:I40"/>
    <mergeCell ref="G49:I49"/>
    <mergeCell ref="B49:D49"/>
    <mergeCell ref="G20:I20"/>
    <mergeCell ref="G22:I23"/>
    <mergeCell ref="G26:I26"/>
    <mergeCell ref="B26:D26"/>
    <mergeCell ref="C24:E24"/>
    <mergeCell ref="G51:I51"/>
    <mergeCell ref="A29:A30"/>
    <mergeCell ref="B29:B30"/>
    <mergeCell ref="G29:G30"/>
    <mergeCell ref="C23:E23"/>
    <mergeCell ref="C29:F29"/>
    <mergeCell ref="B14:F14"/>
    <mergeCell ref="B15:F15"/>
    <mergeCell ref="B16:F16"/>
    <mergeCell ref="B17:F17"/>
    <mergeCell ref="B18:F18"/>
    <mergeCell ref="B9:F9"/>
    <mergeCell ref="B10:F10"/>
    <mergeCell ref="B11:F11"/>
    <mergeCell ref="B12:F12"/>
    <mergeCell ref="B13:F13"/>
    <mergeCell ref="B1:H2"/>
    <mergeCell ref="C53:F53"/>
    <mergeCell ref="C54:F54"/>
    <mergeCell ref="C55:F55"/>
    <mergeCell ref="C56:F56"/>
    <mergeCell ref="B3:F3"/>
    <mergeCell ref="B20:F20"/>
    <mergeCell ref="B28:H28"/>
    <mergeCell ref="B43:B48"/>
    <mergeCell ref="B41:E41"/>
    <mergeCell ref="H29:H30"/>
    <mergeCell ref="B4:F4"/>
    <mergeCell ref="B5:F5"/>
    <mergeCell ref="B6:F6"/>
    <mergeCell ref="B7:F7"/>
    <mergeCell ref="B8:F8"/>
  </mergeCells>
  <conditionalFormatting sqref="J49">
    <cfRule type="expression" dxfId="4" priority="8">
      <formula>E49="Maak keuze"</formula>
    </cfRule>
  </conditionalFormatting>
  <conditionalFormatting sqref="H31:H39">
    <cfRule type="expression" dxfId="3" priority="4">
      <formula>OR(D31="Maak Keuze",F31="Maak keuze")</formula>
    </cfRule>
  </conditionalFormatting>
  <conditionalFormatting sqref="J26">
    <cfRule type="expression" dxfId="2" priority="2">
      <formula>$E$26="Maak keuze"</formula>
    </cfRule>
  </conditionalFormatting>
  <conditionalFormatting sqref="J40">
    <cfRule type="expression" dxfId="1" priority="7">
      <formula>J40="Nog keuze maken"</formula>
    </cfRule>
  </conditionalFormatting>
  <conditionalFormatting sqref="J51">
    <cfRule type="expression" dxfId="0" priority="1">
      <formula>J51="Nog niet goed ingevuld"</formula>
    </cfRule>
  </conditionalFormatting>
  <dataValidations count="4">
    <dataValidation type="list" allowBlank="1" showInputMessage="1" showErrorMessage="1" errorTitle="Foute waarde" error="Alleen een waarde tussen 0 en 10 is toegestaan" sqref="E26" xr:uid="{00000000-0002-0000-0000-000000000000}">
      <formula1>"Maak keuze,0,1,2,3,4,5,6,7,8,9,10"</formula1>
    </dataValidation>
    <dataValidation type="decimal" operator="greaterThanOrEqual" allowBlank="1" showInputMessage="1" showErrorMessage="1" errorTitle="Negatieve waarde niet toegestaan" error="Een negatieve waarde is niet toegestaan." sqref="I4:I18 B23:B24" xr:uid="{00000000-0002-0000-0000-000001000000}">
      <formula1>0</formula1>
    </dataValidation>
    <dataValidation type="list" allowBlank="1" showInputMessage="1" showErrorMessage="1" sqref="E49" xr:uid="{4FFFCD2C-3BF7-47BD-A996-D9F3A704B18B}">
      <formula1>"Maak keuze,5,4,3,2,1"</formula1>
    </dataValidation>
    <dataValidation type="list" allowBlank="1" showInputMessage="1" showErrorMessage="1" sqref="D31:D39 F31:F39" xr:uid="{3DBAD625-B392-4D2A-B122-579ACDEC56E0}">
      <formula1>"Maak keuze,Ja,Nee"</formula1>
    </dataValidation>
  </dataValidations>
  <pageMargins left="0.39370078740157483" right="0.19685039370078741" top="0.19685039370078741" bottom="0.19685039370078741" header="0.31496062992125984" footer="0.31496062992125984"/>
  <pageSetup paperSize="9" scale="6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Prijsformulier</vt:lpstr>
      <vt:lpstr>Prijsformulier!_GoBack</vt:lpstr>
    </vt:vector>
  </TitlesOfParts>
  <Company>Gemeente Barneveld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bolt</dc:creator>
  <cp:lastModifiedBy>Bolt, Dick</cp:lastModifiedBy>
  <cp:lastPrinted>2021-05-21T07:31:41Z</cp:lastPrinted>
  <dcterms:created xsi:type="dcterms:W3CDTF">2014-03-24T19:11:58Z</dcterms:created>
  <dcterms:modified xsi:type="dcterms:W3CDTF">2021-05-26T13:50:33Z</dcterms:modified>
</cp:coreProperties>
</file>